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3.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ml.chartshapes+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4.xml" ContentType="application/vnd.openxmlformats-officedocument.themeOverride+xml"/>
  <Override PartName="/xl/drawings/drawing1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filterPrivacy="1"/>
  <xr:revisionPtr revIDLastSave="0" documentId="13_ncr:1_{86A27789-F25A-4E42-98A3-9C8A5C753939}" xr6:coauthVersionLast="47" xr6:coauthVersionMax="47" xr10:uidLastSave="{00000000-0000-0000-0000-000000000000}"/>
  <bookViews>
    <workbookView xWindow="252" yWindow="0" windowWidth="18864" windowHeight="12336" tabRatio="604" xr2:uid="{00000000-000D-0000-FFFF-FFFF00000000}"/>
  </bookViews>
  <sheets>
    <sheet name="TOC" sheetId="28" r:id="rId1"/>
    <sheet name="Notes" sheetId="29" r:id="rId2"/>
    <sheet name="Glossary" sheetId="31" r:id="rId3"/>
    <sheet name="Fig1" sheetId="40" r:id="rId4"/>
    <sheet name="Tab1" sheetId="1" r:id="rId5"/>
    <sheet name="Tab2" sheetId="2" r:id="rId6"/>
    <sheet name="Fig2" sheetId="41" r:id="rId7"/>
    <sheet name="Tab3" sheetId="3" r:id="rId8"/>
    <sheet name="Tab4" sheetId="4" r:id="rId9"/>
    <sheet name="Tab5a" sheetId="68" r:id="rId10"/>
    <sheet name="Tab5b" sheetId="30" r:id="rId11"/>
    <sheet name="Tab6" sheetId="6" r:id="rId12"/>
    <sheet name="Tab7" sheetId="7" r:id="rId13"/>
    <sheet name="Fig3" sheetId="42" r:id="rId14"/>
    <sheet name="Tab8" sheetId="8" r:id="rId15"/>
    <sheet name="Fig4" sheetId="58" r:id="rId16"/>
    <sheet name="Tab9" sheetId="54" r:id="rId17"/>
    <sheet name="Tab10a" sheetId="11" r:id="rId18"/>
    <sheet name="Tab10b" sheetId="69" r:id="rId19"/>
    <sheet name="Fig5" sheetId="62" r:id="rId20"/>
    <sheet name="Tab11" sheetId="13" r:id="rId21"/>
    <sheet name="Fig6" sheetId="71" r:id="rId22"/>
    <sheet name="Tab12" sheetId="14" r:id="rId23"/>
    <sheet name="Tab13" sheetId="15" r:id="rId24"/>
    <sheet name="Tab14" sheetId="16" r:id="rId25"/>
    <sheet name="Tab15a" sheetId="18" r:id="rId26"/>
    <sheet name="Tab15b" sheetId="66" r:id="rId27"/>
    <sheet name="Fig7" sheetId="59" r:id="rId28"/>
    <sheet name="Fig8" sheetId="46" r:id="rId29"/>
    <sheet name="Tab16" sheetId="19" r:id="rId30"/>
    <sheet name="Tab17" sheetId="20" r:id="rId31"/>
    <sheet name="Tab18a" sheetId="21" r:id="rId32"/>
    <sheet name="Tab18b" sheetId="67" r:id="rId33"/>
    <sheet name="Fig9" sheetId="63" r:id="rId34"/>
    <sheet name="Tab19" sheetId="70" r:id="rId35"/>
    <sheet name="Tab20" sheetId="26" r:id="rId36"/>
    <sheet name="Fig10" sheetId="48" r:id="rId37"/>
    <sheet name="Tab21" sheetId="24" r:id="rId38"/>
    <sheet name="Fig11" sheetId="51" r:id="rId39"/>
    <sheet name="Tab22a" sheetId="33" r:id="rId40"/>
    <sheet name="Tab22b" sheetId="34" r:id="rId41"/>
    <sheet name="Tab22c" sheetId="35" r:id="rId42"/>
    <sheet name="Tab22d" sheetId="36" r:id="rId43"/>
    <sheet name="Tab22e" sheetId="37" r:id="rId44"/>
    <sheet name="Fig12" sheetId="50" r:id="rId45"/>
    <sheet name="Tab23" sheetId="38" r:id="rId46"/>
  </sheets>
  <definedNames>
    <definedName name="_xlnm._FilterDatabase" localSheetId="4" hidden="1">'Tab1'!$A$3:$I$94</definedName>
    <definedName name="_xlnm._FilterDatabase" localSheetId="18" hidden="1">Tab10b!$A$4:$BA$82</definedName>
    <definedName name="_xlnm._FilterDatabase" localSheetId="20" hidden="1">'Tab11'!$A$3:$BL$86</definedName>
    <definedName name="_xlnm._FilterDatabase" localSheetId="22" hidden="1">'Tab12'!$A$4:$X$105</definedName>
    <definedName name="_xlnm._FilterDatabase" localSheetId="23" hidden="1">'Tab13'!$A$3:$C$3</definedName>
    <definedName name="_xlnm._FilterDatabase" localSheetId="24" hidden="1">'Tab14'!$A$5:$AY$87</definedName>
    <definedName name="_xlnm._FilterDatabase" localSheetId="26" hidden="1">Tab15b!$A$4:$BA$88</definedName>
    <definedName name="_xlnm._FilterDatabase" localSheetId="29" hidden="1">'Tab16'!$A$3:$N$94</definedName>
    <definedName name="_xlnm._FilterDatabase" localSheetId="30" hidden="1">'Tab17'!$A$5:$AY$5</definedName>
    <definedName name="_xlnm._FilterDatabase" localSheetId="32" hidden="1">Tab18b!$A$4:$BA$97</definedName>
    <definedName name="_xlnm._FilterDatabase" localSheetId="34" hidden="1">'Tab19'!$A$8:$AL$92</definedName>
    <definedName name="_xlnm._FilterDatabase" localSheetId="35" hidden="1">'Tab20'!$A$4:$R$6</definedName>
    <definedName name="_xlnm._FilterDatabase" localSheetId="37" hidden="1">'Tab21'!$A$4:$I$100</definedName>
    <definedName name="_xlnm._FilterDatabase" localSheetId="39" hidden="1">Tab22a!$A$3:$R$4</definedName>
    <definedName name="_xlnm._FilterDatabase" localSheetId="40" hidden="1">Tab22b!$A$3:$S$86</definedName>
    <definedName name="_xlnm._FilterDatabase" localSheetId="41" hidden="1">Tab22c!$A$3:$R$86</definedName>
    <definedName name="_xlnm._FilterDatabase" localSheetId="42" hidden="1">Tab22d!$A$3:$R$4</definedName>
    <definedName name="_xlnm._FilterDatabase" localSheetId="43" hidden="1">Tab22e!$A$3:$R$4</definedName>
    <definedName name="_xlnm._FilterDatabase" localSheetId="45" hidden="1">'Tab23'!$A$3:$D$86</definedName>
    <definedName name="_xlnm._FilterDatabase" localSheetId="7" hidden="1">'Tab3'!$A$3:$C$3</definedName>
    <definedName name="_xlnm._FilterDatabase" localSheetId="8" hidden="1">'Tab4'!$A$5:$BU$85</definedName>
    <definedName name="_xlnm._FilterDatabase" localSheetId="9" hidden="1">Tab5a!$A$4:$BA$82</definedName>
    <definedName name="_xlnm._FilterDatabase" localSheetId="10" hidden="1">Tab5b!$A$3:$F$83</definedName>
    <definedName name="_xlnm._FilterDatabase" localSheetId="11" hidden="1">'Tab6'!$A$4:$J$4</definedName>
    <definedName name="_xlnm._FilterDatabase" localSheetId="14" hidden="1">'Tab8'!$A$4:$Y$4</definedName>
    <definedName name="_xlnm._FilterDatabase" localSheetId="16" hidden="1">'Tab9'!$A$5:$C$5</definedName>
    <definedName name="_xlnm._FilterDatabase" localSheetId="0" hidden="1">TOC!$A$1:$A$59</definedName>
    <definedName name="_ftn1" localSheetId="1">Notes!$A$11</definedName>
    <definedName name="_ftnref1" localSheetId="1">Notes!$A$4</definedName>
    <definedName name="_xlnm.Print_Area" localSheetId="3">'Fig1'!$A$1:$J$35</definedName>
    <definedName name="_xlnm.Print_Area" localSheetId="36">'Fig10'!$A$1:$O$37</definedName>
    <definedName name="_xlnm.Print_Area" localSheetId="38">'Fig11'!$A$1:$N$49</definedName>
    <definedName name="_xlnm.Print_Area" localSheetId="44">'Fig12'!$A$1:$K$35</definedName>
    <definedName name="_xlnm.Print_Area" localSheetId="6">'Fig2'!$A$1:$O$37</definedName>
    <definedName name="_xlnm.Print_Area" localSheetId="13">'Fig3'!$A$1:$O$37</definedName>
    <definedName name="_xlnm.Print_Area" localSheetId="15">'Fig4'!$A$1:$P$39</definedName>
    <definedName name="_xlnm.Print_Area" localSheetId="19">'Fig5'!$A$1:$Q$56</definedName>
    <definedName name="_xlnm.Print_Area" localSheetId="21">'Fig6'!$A$1:$P$39</definedName>
    <definedName name="_xlnm.Print_Area" localSheetId="27">'Fig7'!$A$1:$O$38</definedName>
    <definedName name="_xlnm.Print_Area" localSheetId="28">'Fig8'!$A$1:$M$33</definedName>
    <definedName name="_xlnm.Print_Area" localSheetId="33">'Fig9'!$A$1:$L$37</definedName>
    <definedName name="_xlnm.Print_Area" localSheetId="2">Glossary!$A$1:$B$46</definedName>
    <definedName name="_xlnm.Print_Area" localSheetId="1">Notes!$A$1:$A$14</definedName>
    <definedName name="_xlnm.Print_Area" localSheetId="4">'Tab1'!$A$1:$I$102</definedName>
    <definedName name="_xlnm.Print_Area" localSheetId="17">Tab10a!$A$1:$Z$22</definedName>
    <definedName name="_xlnm.Print_Area" localSheetId="18">Tab10b!$A$1:$BA$88</definedName>
    <definedName name="_xlnm.Print_Area" localSheetId="20">'Tab11'!$A$1:$BL$87</definedName>
    <definedName name="_xlnm.Print_Area" localSheetId="22">'Tab12'!$A$1:$X$105</definedName>
    <definedName name="_xlnm.Print_Area" localSheetId="23">'Tab13'!$A$1:$N$88</definedName>
    <definedName name="_xlnm.Print_Area" localSheetId="24">'Tab14'!$A$1:$BU$90</definedName>
    <definedName name="_xlnm.Print_Area" localSheetId="25">Tab15a!$A$1:$Z$21</definedName>
    <definedName name="_xlnm.Print_Area" localSheetId="26">Tab15b!$A$1:$BA$88</definedName>
    <definedName name="_xlnm.Print_Area" localSheetId="29">'Tab16'!$A$1:$N$100</definedName>
    <definedName name="_xlnm.Print_Area" localSheetId="30">'Tab17'!$A$1:$BU$102</definedName>
    <definedName name="_xlnm.Print_Area" localSheetId="31">Tab18a!$A$1:$Z$20</definedName>
    <definedName name="_xlnm.Print_Area" localSheetId="32">Tab18b!$A$1:$BA$97</definedName>
    <definedName name="_xlnm.Print_Area" localSheetId="34">'Tab19'!$A$1:$AL$92</definedName>
    <definedName name="_xlnm.Print_Area" localSheetId="5">'Tab2'!$A$1:$I$22</definedName>
    <definedName name="_xlnm.Print_Area" localSheetId="35">'Tab20'!$A$1:$R$89</definedName>
    <definedName name="_xlnm.Print_Area" localSheetId="37">'Tab21'!$A$1:$I$103</definedName>
    <definedName name="_xlnm.Print_Area" localSheetId="39">Tab22a!$A$1:$R$90</definedName>
    <definedName name="_xlnm.Print_Area" localSheetId="40">Tab22b!$A$1:$S$89</definedName>
    <definedName name="_xlnm.Print_Area" localSheetId="41">Tab22c!$A$1:$R$89</definedName>
    <definedName name="_xlnm.Print_Area" localSheetId="42">Tab22d!$A$1:$R$89</definedName>
    <definedName name="_xlnm.Print_Area" localSheetId="43">Tab22e!$A$1:$R$89</definedName>
    <definedName name="_xlnm.Print_Area" localSheetId="45">'Tab23'!$A$1:$D$86</definedName>
    <definedName name="_xlnm.Print_Area" localSheetId="7">'Tab3'!$A$1:$N$89</definedName>
    <definedName name="_xlnm.Print_Area" localSheetId="8">'Tab4'!$A$1:$BU$92</definedName>
    <definedName name="_xlnm.Print_Area" localSheetId="9">Tab5a!$A$1:$BA$89</definedName>
    <definedName name="_xlnm.Print_Area" localSheetId="10">Tab5b!$A$1:$F$88</definedName>
    <definedName name="_xlnm.Print_Area" localSheetId="11">'Tab6'!$A$1:$J$100</definedName>
    <definedName name="_xlnm.Print_Area" localSheetId="12">'Tab7'!$A$1:$M$65</definedName>
    <definedName name="_xlnm.Print_Area" localSheetId="14">'Tab8'!$A$1:$Y$102</definedName>
    <definedName name="_xlnm.Print_Area" localSheetId="16">'Tab9'!$A$1:$BU$91</definedName>
    <definedName name="_xlnm.Print_Area" localSheetId="0">TOC!$A$1:$A$63</definedName>
    <definedName name="_xlnm.Print_Titles" localSheetId="2">Glossary!$1:$3</definedName>
    <definedName name="_xlnm.Print_Titles" localSheetId="4">'Tab1'!$A:$B,'Tab1'!$1:$3</definedName>
    <definedName name="_xlnm.Print_Titles" localSheetId="18">Tab10b!$A:$C,Tab10b!$1:$4</definedName>
    <definedName name="_xlnm.Print_Titles" localSheetId="20">'Tab11'!$A:$C,'Tab11'!$1:$3</definedName>
    <definedName name="_xlnm.Print_Titles" localSheetId="22">'Tab12'!$A:$C,'Tab12'!$1:$4</definedName>
    <definedName name="_xlnm.Print_Titles" localSheetId="23">'Tab13'!$A:$C,'Tab13'!$1:$3</definedName>
    <definedName name="_xlnm.Print_Titles" localSheetId="24">'Tab14'!$A:$C,'Tab14'!$1:$5</definedName>
    <definedName name="_xlnm.Print_Titles" localSheetId="26">Tab15b!$A:$C,Tab15b!$1:$4</definedName>
    <definedName name="_xlnm.Print_Titles" localSheetId="29">'Tab16'!$A:$C,'Tab16'!$1:$3</definedName>
    <definedName name="_xlnm.Print_Titles" localSheetId="30">'Tab17'!$A:$C,'Tab17'!$1:$5</definedName>
    <definedName name="_xlnm.Print_Titles" localSheetId="32">Tab18b!$A:$C,Tab18b!$1:$4</definedName>
    <definedName name="_xlnm.Print_Titles" localSheetId="34">'Tab19'!$A:$D,'Tab19'!$1:$7</definedName>
    <definedName name="_xlnm.Print_Titles" localSheetId="35">'Tab20'!$A:$C,'Tab20'!$1:$6</definedName>
    <definedName name="_xlnm.Print_Titles" localSheetId="37">'Tab21'!$A:$C,'Tab21'!$1:$4</definedName>
    <definedName name="_xlnm.Print_Titles" localSheetId="39">Tab22a!$A:$C,Tab22a!$1:$4</definedName>
    <definedName name="_xlnm.Print_Titles" localSheetId="40">Tab22b!$A:$D,Tab22b!$1:$4</definedName>
    <definedName name="_xlnm.Print_Titles" localSheetId="41">Tab22c!$A:$C,Tab22c!$1:$4</definedName>
    <definedName name="_xlnm.Print_Titles" localSheetId="42">Tab22d!$A:$C,Tab22d!$1:$4</definedName>
    <definedName name="_xlnm.Print_Titles" localSheetId="43">Tab22e!$A:$C,Tab22e!$1:$4</definedName>
    <definedName name="_xlnm.Print_Titles" localSheetId="45">'Tab23'!$1:$3</definedName>
    <definedName name="_xlnm.Print_Titles" localSheetId="7">'Tab3'!$A:$C,'Tab3'!$1:$3</definedName>
    <definedName name="_xlnm.Print_Titles" localSheetId="8">'Tab4'!$A:$C,'Tab4'!$1:$5</definedName>
    <definedName name="_xlnm.Print_Titles" localSheetId="9">Tab5a!$A:$C,Tab5a!$1:$4</definedName>
    <definedName name="_xlnm.Print_Titles" localSheetId="10">Tab5b!$1:$3</definedName>
    <definedName name="_xlnm.Print_Titles" localSheetId="11">'Tab6'!$1:$4</definedName>
    <definedName name="_xlnm.Print_Titles" localSheetId="12">'Tab7'!$1:$4</definedName>
    <definedName name="_xlnm.Print_Titles" localSheetId="14">'Tab8'!$A:$C,'Tab8'!$1:$4</definedName>
    <definedName name="_xlnm.Print_Titles" localSheetId="16">'Tab9'!$A:$C,'Tab9'!$1:$5</definedName>
    <definedName name="_xlnm.Print_Titles" localSheetId="0">TOC!$1:$6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71" l="1"/>
  <c r="J15" i="71"/>
  <c r="K15" i="71"/>
  <c r="I16" i="71"/>
  <c r="J16" i="71"/>
  <c r="K16" i="71"/>
  <c r="H16" i="71"/>
  <c r="H15" i="71"/>
  <c r="BB84" i="68"/>
  <c r="M18" i="59" l="1"/>
  <c r="M19" i="59"/>
  <c r="M16" i="59"/>
  <c r="M15" i="59"/>
  <c r="W81" i="14" l="1"/>
  <c r="V81" i="14"/>
  <c r="S81" i="14"/>
  <c r="O81" i="14"/>
  <c r="K81" i="14"/>
  <c r="G81" i="14"/>
  <c r="N82" i="14"/>
  <c r="T82" i="14"/>
  <c r="U82" i="14"/>
  <c r="X82" i="14"/>
  <c r="D82" i="14"/>
  <c r="X81" i="14"/>
  <c r="U81" i="14"/>
  <c r="T81" i="14"/>
  <c r="R81" i="14"/>
  <c r="Q81" i="14"/>
  <c r="P81" i="14"/>
  <c r="N81" i="14"/>
  <c r="M81" i="14"/>
  <c r="L81" i="14"/>
  <c r="J81" i="14"/>
  <c r="I81" i="14"/>
  <c r="H81" i="14"/>
  <c r="F81" i="14"/>
  <c r="E81" i="14"/>
  <c r="D81" i="14"/>
  <c r="C21" i="71"/>
  <c r="B18" i="58"/>
  <c r="I7" i="71"/>
  <c r="J7" i="71"/>
  <c r="K7" i="71"/>
  <c r="H7" i="71"/>
  <c r="I6" i="71"/>
  <c r="J6" i="71"/>
  <c r="K6" i="71"/>
  <c r="H6" i="71"/>
  <c r="D8" i="71"/>
  <c r="I8" i="71" s="1"/>
  <c r="E8" i="71"/>
  <c r="J8" i="71" s="1"/>
  <c r="F8" i="71"/>
  <c r="K8" i="71" s="1"/>
  <c r="C8" i="71"/>
  <c r="H8" i="71" s="1"/>
  <c r="M19" i="58"/>
  <c r="M18" i="58"/>
  <c r="M12" i="58"/>
  <c r="F21" i="71" l="1"/>
  <c r="E21" i="71"/>
  <c r="D21" i="71"/>
  <c r="N10" i="42"/>
  <c r="AV81" i="68"/>
  <c r="AU81" i="68"/>
  <c r="V81" i="68"/>
  <c r="AA81" i="68"/>
  <c r="AF81" i="68"/>
  <c r="AK81" i="68"/>
  <c r="AO81" i="68"/>
  <c r="AQ81" i="68"/>
  <c r="AP81" i="68"/>
  <c r="AL81" i="68"/>
  <c r="AG81" i="68"/>
  <c r="AB81" i="68"/>
  <c r="W81" i="68"/>
  <c r="R81" i="68"/>
  <c r="M81" i="68"/>
  <c r="H81" i="68"/>
  <c r="BH82" i="20"/>
  <c r="C12" i="46"/>
  <c r="L18" i="59"/>
  <c r="L19" i="59"/>
  <c r="L15" i="59"/>
  <c r="L16" i="59"/>
  <c r="BA81" i="67"/>
  <c r="AZ81" i="67"/>
  <c r="AY81" i="67"/>
  <c r="AX81" i="67"/>
  <c r="AW81" i="67"/>
  <c r="AV81" i="67"/>
  <c r="AU81" i="67"/>
  <c r="AT81" i="67"/>
  <c r="AS81" i="67"/>
  <c r="AR81" i="67"/>
  <c r="AQ81" i="67"/>
  <c r="AP81" i="67"/>
  <c r="AO81" i="67"/>
  <c r="AN81" i="67"/>
  <c r="AM81" i="67"/>
  <c r="AL81" i="67"/>
  <c r="AK81" i="67"/>
  <c r="AJ81" i="67"/>
  <c r="AI81" i="67"/>
  <c r="AH81" i="67"/>
  <c r="AG81" i="67"/>
  <c r="AF81" i="67"/>
  <c r="AE81" i="67"/>
  <c r="AD81" i="67"/>
  <c r="AC81" i="67"/>
  <c r="AB81" i="67"/>
  <c r="AA81" i="67"/>
  <c r="Z81" i="67"/>
  <c r="Y81" i="67"/>
  <c r="X81" i="67"/>
  <c r="W81" i="67"/>
  <c r="V81" i="67"/>
  <c r="U81" i="67"/>
  <c r="T81" i="67"/>
  <c r="S81" i="67"/>
  <c r="R81" i="67"/>
  <c r="Q81" i="67"/>
  <c r="P81" i="67"/>
  <c r="O81" i="67"/>
  <c r="N81" i="67"/>
  <c r="M81" i="67"/>
  <c r="L81" i="67"/>
  <c r="K81" i="67"/>
  <c r="J81" i="67"/>
  <c r="I81" i="67"/>
  <c r="H81" i="67"/>
  <c r="G81" i="67"/>
  <c r="F81" i="67"/>
  <c r="E81" i="67"/>
  <c r="D81" i="67"/>
  <c r="AB82" i="67" l="1"/>
  <c r="AZ82" i="67"/>
  <c r="R82" i="67"/>
  <c r="AW82" i="67"/>
  <c r="AG82" i="67"/>
  <c r="AL82" i="67"/>
  <c r="AX82" i="67"/>
  <c r="AQ82" i="67"/>
  <c r="H82" i="67"/>
  <c r="W82" i="67"/>
  <c r="AV82" i="67"/>
  <c r="M82" i="67"/>
  <c r="AY82" i="67"/>
  <c r="BA81" i="66" l="1"/>
  <c r="AZ81" i="66"/>
  <c r="AZ82" i="66" s="1"/>
  <c r="AY81" i="66"/>
  <c r="AX81" i="66"/>
  <c r="AW81" i="66"/>
  <c r="AV81" i="66"/>
  <c r="AU81" i="66"/>
  <c r="AT81" i="66"/>
  <c r="AS81" i="66"/>
  <c r="AR81" i="66"/>
  <c r="AQ81" i="66"/>
  <c r="AP81" i="66"/>
  <c r="AO81" i="66"/>
  <c r="AN81" i="66"/>
  <c r="AM81" i="66"/>
  <c r="AL81" i="66"/>
  <c r="AK81" i="66"/>
  <c r="AJ81" i="66"/>
  <c r="AI81" i="66"/>
  <c r="AH81" i="66"/>
  <c r="AG81" i="66"/>
  <c r="AF81" i="66"/>
  <c r="AE81" i="66"/>
  <c r="AD81" i="66"/>
  <c r="AC81" i="66"/>
  <c r="AB81" i="66"/>
  <c r="AB82" i="66" s="1"/>
  <c r="AA81" i="66"/>
  <c r="Z81" i="66"/>
  <c r="Y81" i="66"/>
  <c r="X81" i="66"/>
  <c r="W81" i="66"/>
  <c r="V81" i="66"/>
  <c r="U81" i="66"/>
  <c r="T81" i="66"/>
  <c r="S81" i="66"/>
  <c r="R81" i="66"/>
  <c r="Q81" i="66"/>
  <c r="P81" i="66"/>
  <c r="O81" i="66"/>
  <c r="N81" i="66"/>
  <c r="M81" i="66"/>
  <c r="L81" i="66"/>
  <c r="K81" i="66"/>
  <c r="J81" i="66"/>
  <c r="I81" i="66"/>
  <c r="H81" i="66"/>
  <c r="H82" i="66" s="1"/>
  <c r="G81" i="66"/>
  <c r="F81" i="66"/>
  <c r="E81" i="66"/>
  <c r="D81" i="66"/>
  <c r="W82" i="66" l="1"/>
  <c r="M82" i="66"/>
  <c r="AX82" i="66"/>
  <c r="AL82" i="66"/>
  <c r="R82" i="66"/>
  <c r="AV82" i="66"/>
  <c r="AW82" i="66"/>
  <c r="AQ82" i="66"/>
  <c r="AG82" i="66"/>
  <c r="BA81" i="69"/>
  <c r="AZ81" i="69"/>
  <c r="AY81" i="69"/>
  <c r="AX81" i="69"/>
  <c r="AX82" i="69" s="1"/>
  <c r="AW81" i="69"/>
  <c r="AV81" i="69"/>
  <c r="AV82" i="69" s="1"/>
  <c r="AU81" i="69"/>
  <c r="AT81" i="69"/>
  <c r="AS81" i="69"/>
  <c r="AR81" i="69"/>
  <c r="AQ81" i="69"/>
  <c r="AP81" i="69"/>
  <c r="AO81" i="69"/>
  <c r="AN81" i="69"/>
  <c r="AM81" i="69"/>
  <c r="AL81" i="69"/>
  <c r="AK81" i="69"/>
  <c r="AJ81" i="69"/>
  <c r="AI81" i="69"/>
  <c r="AH81" i="69"/>
  <c r="AG81" i="69"/>
  <c r="AF81" i="69"/>
  <c r="AE81" i="69"/>
  <c r="AD81" i="69"/>
  <c r="AC81" i="69"/>
  <c r="AB81" i="69"/>
  <c r="AB82" i="69" s="1"/>
  <c r="AA81" i="69"/>
  <c r="Z81" i="69"/>
  <c r="Y81" i="69"/>
  <c r="X81" i="69"/>
  <c r="W81" i="69"/>
  <c r="V81" i="69"/>
  <c r="U81" i="69"/>
  <c r="T81" i="69"/>
  <c r="S81" i="69"/>
  <c r="R81" i="69"/>
  <c r="Q81" i="69"/>
  <c r="P81" i="69"/>
  <c r="O81" i="69"/>
  <c r="N81" i="69"/>
  <c r="M81" i="69"/>
  <c r="L81" i="69"/>
  <c r="K81" i="69"/>
  <c r="J81" i="69"/>
  <c r="I81" i="69"/>
  <c r="H81" i="69"/>
  <c r="G81" i="69"/>
  <c r="F81" i="69"/>
  <c r="E81" i="69"/>
  <c r="D81" i="69"/>
  <c r="H82" i="69" l="1"/>
  <c r="AQ82" i="69"/>
  <c r="W82" i="69"/>
  <c r="AZ82" i="69"/>
  <c r="M82" i="69"/>
  <c r="R82" i="69"/>
  <c r="AG82" i="69"/>
  <c r="AL82" i="69"/>
  <c r="AW82" i="69"/>
  <c r="AY82" i="69"/>
  <c r="M10" i="42" l="1"/>
  <c r="X10" i="58"/>
  <c r="L18" i="58" s="1"/>
  <c r="L12" i="58"/>
  <c r="X11" i="58" s="1"/>
  <c r="L19" i="58" s="1"/>
  <c r="AV82" i="68" l="1"/>
  <c r="L10" i="41"/>
  <c r="D21" i="41"/>
  <c r="K12" i="58"/>
  <c r="L10" i="42"/>
  <c r="K10" i="41"/>
  <c r="K19" i="59"/>
  <c r="K15" i="59"/>
  <c r="K18" i="59" s="1"/>
  <c r="K16" i="59"/>
  <c r="AQ82" i="68" l="1"/>
  <c r="H82" i="68"/>
  <c r="AB82" i="68"/>
  <c r="AG82" i="68"/>
  <c r="AL82" i="68"/>
  <c r="W82" i="68"/>
  <c r="R82" i="68"/>
  <c r="M82" i="68"/>
  <c r="AW82" i="68"/>
  <c r="AZ82" i="68"/>
  <c r="AX82" i="68"/>
  <c r="W10" i="58" l="1"/>
  <c r="K18" i="58" s="1"/>
  <c r="W11" i="58"/>
  <c r="K19" i="58" s="1"/>
  <c r="E81" i="6"/>
  <c r="F81" i="6"/>
  <c r="G81" i="6"/>
  <c r="H81" i="6"/>
  <c r="I81" i="6"/>
  <c r="J81" i="6"/>
  <c r="D81" i="6"/>
  <c r="B11" i="40"/>
  <c r="C9" i="40" l="1"/>
  <c r="C7" i="40"/>
  <c r="C8" i="40"/>
  <c r="C10" i="40"/>
  <c r="D82" i="6"/>
  <c r="G82" i="6"/>
  <c r="F82" i="6"/>
  <c r="I82" i="6"/>
  <c r="H82" i="6"/>
  <c r="E82" i="6"/>
  <c r="C11" i="40" l="1"/>
  <c r="AX82" i="20"/>
  <c r="AV82" i="20"/>
  <c r="AT82" i="20"/>
  <c r="E22" i="63"/>
  <c r="E21" i="63"/>
  <c r="E20" i="63"/>
  <c r="E19" i="63"/>
  <c r="F8" i="63"/>
  <c r="E8" i="63"/>
  <c r="D8" i="63"/>
  <c r="C8" i="63"/>
  <c r="G15" i="59" l="1"/>
  <c r="G18" i="59" s="1"/>
  <c r="H15" i="59"/>
  <c r="H18" i="59" s="1"/>
  <c r="B12" i="59"/>
  <c r="B15" i="59" s="1"/>
  <c r="B18" i="59" s="1"/>
  <c r="C12" i="59"/>
  <c r="C15" i="59" s="1"/>
  <c r="C18" i="59" s="1"/>
  <c r="D12" i="59"/>
  <c r="D15" i="59" s="1"/>
  <c r="D18" i="59" s="1"/>
  <c r="E12" i="59"/>
  <c r="E16" i="59" s="1"/>
  <c r="E19" i="59" s="1"/>
  <c r="F12" i="59"/>
  <c r="F15" i="59" s="1"/>
  <c r="F18" i="59" s="1"/>
  <c r="G12" i="59"/>
  <c r="G16" i="59" s="1"/>
  <c r="G19" i="59" s="1"/>
  <c r="H12" i="59"/>
  <c r="H16" i="59" s="1"/>
  <c r="H19" i="59" s="1"/>
  <c r="I12" i="59"/>
  <c r="I16" i="59" s="1"/>
  <c r="I19" i="59" s="1"/>
  <c r="J12" i="59"/>
  <c r="J16" i="59" s="1"/>
  <c r="J19" i="59" s="1"/>
  <c r="T11" i="58"/>
  <c r="H19" i="58" s="1"/>
  <c r="B12" i="58"/>
  <c r="N11" i="58" s="1"/>
  <c r="B19" i="58" s="1"/>
  <c r="C12" i="58"/>
  <c r="O11" i="58" s="1"/>
  <c r="C19" i="58" s="1"/>
  <c r="D12" i="58"/>
  <c r="P10" i="58" s="1"/>
  <c r="D18" i="58" s="1"/>
  <c r="E12" i="58"/>
  <c r="E18" i="58" s="1"/>
  <c r="F12" i="58"/>
  <c r="R10" i="58" s="1"/>
  <c r="F18" i="58" s="1"/>
  <c r="G12" i="58"/>
  <c r="S10" i="58" s="1"/>
  <c r="G18" i="58" s="1"/>
  <c r="H12" i="58"/>
  <c r="T10" i="58" s="1"/>
  <c r="H18" i="58" s="1"/>
  <c r="I12" i="58"/>
  <c r="U11" i="58" s="1"/>
  <c r="I19" i="58" s="1"/>
  <c r="J12" i="58"/>
  <c r="V11" i="58" s="1"/>
  <c r="J19" i="58" s="1"/>
  <c r="K10" i="42"/>
  <c r="O10" i="58" l="1"/>
  <c r="C18" i="58" s="1"/>
  <c r="N10" i="58"/>
  <c r="V10" i="58"/>
  <c r="J18" i="58" s="1"/>
  <c r="U10" i="58"/>
  <c r="I18" i="58" s="1"/>
  <c r="S11" i="58"/>
  <c r="G19" i="58" s="1"/>
  <c r="R11" i="58"/>
  <c r="F19" i="58" s="1"/>
  <c r="Q11" i="58"/>
  <c r="E19" i="58" s="1"/>
  <c r="P11" i="58"/>
  <c r="D19" i="58" s="1"/>
  <c r="F16" i="59"/>
  <c r="F19" i="59" s="1"/>
  <c r="C16" i="59"/>
  <c r="C19" i="59" s="1"/>
  <c r="I15" i="59"/>
  <c r="I18" i="59" s="1"/>
  <c r="B16" i="59"/>
  <c r="B19" i="59" s="1"/>
  <c r="J15" i="59"/>
  <c r="J18" i="59" s="1"/>
  <c r="D16" i="59"/>
  <c r="D19" i="59" s="1"/>
  <c r="E15" i="59"/>
  <c r="E18" i="59" s="1"/>
  <c r="J10" i="41" l="1"/>
  <c r="J10" i="42" l="1"/>
  <c r="I10" i="41" l="1"/>
  <c r="I10" i="42" l="1"/>
  <c r="D17" i="42"/>
  <c r="H10" i="41" l="1"/>
  <c r="H10" i="42" l="1"/>
  <c r="B8" i="46" l="1"/>
  <c r="C8" i="46" s="1"/>
  <c r="C7" i="46"/>
  <c r="G10" i="42" l="1"/>
  <c r="F10" i="42"/>
  <c r="E10" i="42"/>
  <c r="D10" i="42"/>
  <c r="G10" i="41" l="1"/>
  <c r="F10" i="41"/>
  <c r="E10" i="41"/>
  <c r="D10" i="41"/>
  <c r="C10" i="41"/>
  <c r="B10" i="41"/>
  <c r="D80" i="38" l="1"/>
  <c r="D81" i="34" l="1"/>
  <c r="R83" i="26" l="1"/>
  <c r="Q83" i="26"/>
  <c r="P83" i="26"/>
  <c r="O83" i="26"/>
  <c r="N83" i="26"/>
  <c r="M83" i="26"/>
  <c r="L83" i="26"/>
  <c r="K83" i="26"/>
  <c r="J83" i="26"/>
  <c r="I83" i="26"/>
  <c r="H83" i="26"/>
  <c r="G83" i="26"/>
  <c r="F83" i="26"/>
  <c r="E83" i="26"/>
  <c r="D83" i="26"/>
</calcChain>
</file>

<file path=xl/sharedStrings.xml><?xml version="1.0" encoding="utf-8"?>
<sst xmlns="http://schemas.openxmlformats.org/spreadsheetml/2006/main" count="10597" uniqueCount="1052">
  <si>
    <t>Report 1 - Academic Programs, Enrollment, and Graduates</t>
  </si>
  <si>
    <t>Table of Contents</t>
  </si>
  <si>
    <t>Notes to the Reader</t>
  </si>
  <si>
    <t>Glossary of Terms</t>
  </si>
  <si>
    <t>Academic Programs</t>
  </si>
  <si>
    <t>Applications</t>
  </si>
  <si>
    <t>Total Enrollment</t>
  </si>
  <si>
    <t>Graduates</t>
  </si>
  <si>
    <t>Financial Assistance and Patient Care</t>
  </si>
  <si>
    <t>Faculty and Support Staff</t>
  </si>
  <si>
    <t>Return to Table of Contents</t>
  </si>
  <si>
    <t>Every reasonable effort has been made by HPI to identify and correct recognizable inconsistencies in program-level data. However, there may remain some instances in which data provided by a given dental education program published in this report are inaccurate but unrecognizable as such to the HPI or CODA, because no comparable question exists on the survey with which to verify its accuracy.</t>
  </si>
  <si>
    <t>Neither the ADA HPI nor CODA are responsible for resolving inaccurate responses provided by programs due to omission, misinterpretation, oversight, or for any other reason; it is the responsibility of each program to review and verify the accuracy and thoroughness of the information it submits on the annual survey.</t>
  </si>
  <si>
    <t>TERM</t>
  </si>
  <si>
    <t>DEFINITION</t>
  </si>
  <si>
    <t>Mean</t>
  </si>
  <si>
    <t>The mean is the simple average of values reported by the schools responding to the survey. The mean is calculated by summing the values reported and then dividing the sum by the number of schools responding to the question.</t>
  </si>
  <si>
    <t>Median</t>
  </si>
  <si>
    <t>The median is the statistic representing the observation that falls at the fifty-percent mark of all responses. One half of the population falls below this figure.</t>
  </si>
  <si>
    <t>N</t>
  </si>
  <si>
    <t>Number</t>
  </si>
  <si>
    <t>Patients screened</t>
  </si>
  <si>
    <r>
      <t xml:space="preserve">The total number of </t>
    </r>
    <r>
      <rPr>
        <i/>
        <sz val="11"/>
        <color rgb="FF000000"/>
        <rFont val="Arial"/>
        <family val="2"/>
      </rPr>
      <t xml:space="preserve">new </t>
    </r>
    <r>
      <rPr>
        <sz val="11"/>
        <color theme="1"/>
        <rFont val="Arial"/>
        <family val="2"/>
      </rPr>
      <t>patients making visits to on-campus clinics or extramural facilities.</t>
    </r>
  </si>
  <si>
    <t>Patient visits</t>
  </si>
  <si>
    <t>The total number of visits made to on-campus clinics or extramural facilities. There may be more than one visit made by a single patient to a clinic.</t>
  </si>
  <si>
    <t>Private for-profit school</t>
  </si>
  <si>
    <t>An educational institution controlled by a private individual(s) or by a nongovernmental agency, usually supported primarily by other than public funds, and operated by other than publicly elected or appointed officials. The individual(s) or agency in control receives compensation other than wages, rent or other expenses for the assumption of risk.</t>
  </si>
  <si>
    <t>Private nonprofit school</t>
  </si>
  <si>
    <t>An educational institution controlled by a private individual(s) or by a nongovernmental agency, usually supported primarily by other than public funds, and operated by other than publicly elected or appointed officials. The individual(s) or agency in control receives no compensation other than wages, rent, or other expenses, for the assumption of risk. These include both independent not-for-profit schools and those affiliated with a religious organization.</t>
  </si>
  <si>
    <t>Private/State-related school</t>
  </si>
  <si>
    <t>A privately supported program that receives a per capita enrollment subsidy from the state (e.g., some states allocate a prescribed dollar amount per state resident enrolled in their programs). Certain tables in this report may list private/state-related institutions together with private institutions.</t>
  </si>
  <si>
    <t>Public school</t>
  </si>
  <si>
    <t>An educational institution whose programs and activities are operated by publicly elected or appointed school officials and which is supported primarily by public funds.</t>
  </si>
  <si>
    <t>Race/Ethnicity</t>
  </si>
  <si>
    <t>Repeaters</t>
  </si>
  <si>
    <t>Indicates the total number of students repeating an academic year. Includes students enrolled at either the initial school of enrollment or the school to which they transferred.</t>
  </si>
  <si>
    <t>Standard deviation</t>
  </si>
  <si>
    <t>The standard deviation is the typical deviation of sample values from the mean. It reflects the accuracy of the sample mean in representing the population. In a normal population, 68.0% of the observations fall within one standard deviation of the mean, 95.5% of the population fall within two standard deviations, and 99.7% fall within three standard deviations.</t>
  </si>
  <si>
    <t>SUPRT</t>
  </si>
  <si>
    <t>Frequency</t>
  </si>
  <si>
    <t>Percent</t>
  </si>
  <si>
    <t>Public Schools</t>
  </si>
  <si>
    <t>Private Non-Profit Schools</t>
  </si>
  <si>
    <t>Private/State-Related Schools</t>
  </si>
  <si>
    <t>Private For-Profit Schools</t>
  </si>
  <si>
    <t>Cumulative</t>
  </si>
  <si>
    <r>
      <rPr>
        <u/>
        <vertAlign val="superscript"/>
        <sz val="9"/>
        <color theme="10"/>
        <rFont val="Arial"/>
        <family val="2"/>
      </rPr>
      <t xml:space="preserve">1 </t>
    </r>
    <r>
      <rPr>
        <u/>
        <sz val="9"/>
        <color theme="10"/>
        <rFont val="Arial"/>
        <family val="2"/>
      </rPr>
      <t>Refer to glossary for classification definitions.</t>
    </r>
  </si>
  <si>
    <t>State / Country / Province</t>
  </si>
  <si>
    <r>
      <t>United States, CODA-accredited Dental Schools</t>
    </r>
    <r>
      <rPr>
        <b/>
        <vertAlign val="superscript"/>
        <sz val="11"/>
        <color rgb="FFFFFFFF"/>
        <rFont val="Arial"/>
        <family val="2"/>
      </rPr>
      <t>1</t>
    </r>
  </si>
  <si>
    <t>Type of Term</t>
  </si>
  <si>
    <t>Length of Term (Weeks)</t>
  </si>
  <si>
    <t>Length of Academic Year (Weeks)</t>
  </si>
  <si>
    <t>Total Length of Program (Weeks)</t>
  </si>
  <si>
    <r>
      <t>Type of Program</t>
    </r>
    <r>
      <rPr>
        <b/>
        <vertAlign val="superscript"/>
        <sz val="11"/>
        <color rgb="FFFFFFFF"/>
        <rFont val="Arial"/>
        <family val="2"/>
      </rPr>
      <t>2</t>
    </r>
  </si>
  <si>
    <t>Type of Degree Granted</t>
  </si>
  <si>
    <t>Type of Institutional Support</t>
  </si>
  <si>
    <t>AL</t>
  </si>
  <si>
    <t>Public</t>
  </si>
  <si>
    <t>AZ</t>
  </si>
  <si>
    <t>Private Nonprofit</t>
  </si>
  <si>
    <t>CA</t>
  </si>
  <si>
    <t>Private For-Profit</t>
  </si>
  <si>
    <t>D.D.S.</t>
  </si>
  <si>
    <t>CO</t>
  </si>
  <si>
    <t>CT</t>
  </si>
  <si>
    <t>Academic Year</t>
  </si>
  <si>
    <t>DC</t>
  </si>
  <si>
    <t>Other</t>
  </si>
  <si>
    <t>FL</t>
  </si>
  <si>
    <t>GA</t>
  </si>
  <si>
    <t>IL</t>
  </si>
  <si>
    <t>IN</t>
  </si>
  <si>
    <t>IA</t>
  </si>
  <si>
    <t>KY</t>
  </si>
  <si>
    <t>LA</t>
  </si>
  <si>
    <t>ME</t>
  </si>
  <si>
    <t>MD</t>
  </si>
  <si>
    <t>MA</t>
  </si>
  <si>
    <t>MI</t>
  </si>
  <si>
    <t>MN</t>
  </si>
  <si>
    <t>MS</t>
  </si>
  <si>
    <t>MO</t>
  </si>
  <si>
    <t>NE</t>
  </si>
  <si>
    <t>NV</t>
  </si>
  <si>
    <t>NJ</t>
  </si>
  <si>
    <t>Rutgers School of Dental Medicine</t>
  </si>
  <si>
    <t>NY</t>
  </si>
  <si>
    <t>NC</t>
  </si>
  <si>
    <t>OH</t>
  </si>
  <si>
    <t>OK</t>
  </si>
  <si>
    <t>OR</t>
  </si>
  <si>
    <t>PA</t>
  </si>
  <si>
    <t>Private/State-related</t>
  </si>
  <si>
    <t>SC</t>
  </si>
  <si>
    <t>TN</t>
  </si>
  <si>
    <t>TX</t>
  </si>
  <si>
    <t>UT</t>
  </si>
  <si>
    <t>VA</t>
  </si>
  <si>
    <t>WA</t>
  </si>
  <si>
    <t>WV</t>
  </si>
  <si>
    <t>WI</t>
  </si>
  <si>
    <t>PR</t>
  </si>
  <si>
    <t>International, CODA-accredited Dental School</t>
  </si>
  <si>
    <t>SA</t>
  </si>
  <si>
    <t>King Abdulaziz University</t>
  </si>
  <si>
    <t>Canada, CDAC-Accredited Dental Schools</t>
  </si>
  <si>
    <t>AB</t>
  </si>
  <si>
    <t>BC</t>
  </si>
  <si>
    <t>University of British Columbia</t>
  </si>
  <si>
    <t>MB</t>
  </si>
  <si>
    <t>University of Manitoba Dr. Gerald Niznick College of Dentistry</t>
  </si>
  <si>
    <t>NS</t>
  </si>
  <si>
    <t>Dalhousie University Faculty of Dentistry</t>
  </si>
  <si>
    <t>ON</t>
  </si>
  <si>
    <t>University of Toronto Faculty of Dentistry</t>
  </si>
  <si>
    <r>
      <t>N/A</t>
    </r>
    <r>
      <rPr>
        <vertAlign val="superscript"/>
        <sz val="11"/>
        <color rgb="FF000000"/>
        <rFont val="Arial"/>
        <family val="2"/>
      </rPr>
      <t>4</t>
    </r>
  </si>
  <si>
    <t>N/A</t>
  </si>
  <si>
    <t>QC</t>
  </si>
  <si>
    <t>McGill University Faculty of Dental Medicine and Oral Health Sciences</t>
  </si>
  <si>
    <t>Université de Montréal, Faculté de Médecine Dentaire</t>
  </si>
  <si>
    <t>Faculté de Médecine Dentaire, Université Laval</t>
  </si>
  <si>
    <t>SK</t>
  </si>
  <si>
    <t>University of Saskatchewan</t>
  </si>
  <si>
    <r>
      <rPr>
        <vertAlign val="superscript"/>
        <sz val="9"/>
        <rFont val="Arial"/>
        <family val="2"/>
      </rPr>
      <t>1</t>
    </r>
    <r>
      <rPr>
        <sz val="9"/>
        <rFont val="Arial"/>
        <family val="2"/>
      </rPr>
      <t xml:space="preserve"> Dental school name in Table 1 is the full name of the sponsoring institution and dental school at the time of the survey.  </t>
    </r>
  </si>
  <si>
    <r>
      <rPr>
        <vertAlign val="superscript"/>
        <sz val="9"/>
        <rFont val="Arial"/>
        <family val="2"/>
      </rPr>
      <t>2</t>
    </r>
    <r>
      <rPr>
        <sz val="9"/>
        <rFont val="Arial"/>
        <family val="2"/>
      </rPr>
      <t xml:space="preserve"> Four-36: 4 academic years within 36 months; four-48: 4 academic years within 48 months; five-60: 5 academic years within 60 months.</t>
    </r>
  </si>
  <si>
    <r>
      <rPr>
        <vertAlign val="superscript"/>
        <sz val="9"/>
        <rFont val="Arial"/>
        <family val="2"/>
      </rPr>
      <t>4</t>
    </r>
    <r>
      <rPr>
        <sz val="9"/>
        <rFont val="Arial"/>
        <family val="2"/>
      </rPr>
      <t xml:space="preserve"> Not available</t>
    </r>
  </si>
  <si>
    <t>Year</t>
  </si>
  <si>
    <t>Number of Dental Schools Accredited</t>
  </si>
  <si>
    <t>Number of Dental Schools With 1st Year Enrollment</t>
  </si>
  <si>
    <r>
      <t>Number of Examined Applications</t>
    </r>
    <r>
      <rPr>
        <b/>
        <vertAlign val="superscript"/>
        <sz val="11"/>
        <color rgb="FFFFFFFF"/>
        <rFont val="Arial"/>
        <family val="2"/>
      </rPr>
      <t>1</t>
    </r>
  </si>
  <si>
    <r>
      <t>Number of Applicants</t>
    </r>
    <r>
      <rPr>
        <b/>
        <vertAlign val="superscript"/>
        <sz val="11"/>
        <color rgb="FFFFFFFF"/>
        <rFont val="Arial"/>
        <family val="2"/>
      </rPr>
      <t>2</t>
    </r>
  </si>
  <si>
    <t>Average Number of Applications per School</t>
  </si>
  <si>
    <t>Ratio of Examined Applications to Applicants</t>
  </si>
  <si>
    <t>2012-13</t>
  </si>
  <si>
    <t>2013-14</t>
  </si>
  <si>
    <t>2014-15</t>
  </si>
  <si>
    <t>2015-16</t>
  </si>
  <si>
    <t>2016-17</t>
  </si>
  <si>
    <t>2017-18</t>
  </si>
  <si>
    <t>2018-19</t>
  </si>
  <si>
    <t>2019-20</t>
  </si>
  <si>
    <t>2020-21</t>
  </si>
  <si>
    <t>2021-22</t>
  </si>
  <si>
    <t>2022-23</t>
  </si>
  <si>
    <t>Female</t>
  </si>
  <si>
    <t>Male</t>
  </si>
  <si>
    <t>Total</t>
  </si>
  <si>
    <t>Variable</t>
  </si>
  <si>
    <t>Sum</t>
  </si>
  <si>
    <t>APP2TOTM</t>
  </si>
  <si>
    <t>APP2TOTF</t>
  </si>
  <si>
    <t>APP2TOTOTH</t>
  </si>
  <si>
    <t>State/ Country</t>
  </si>
  <si>
    <t>United States, CODA-accredited Dental Schools</t>
  </si>
  <si>
    <t>University of Alabama</t>
  </si>
  <si>
    <t>Arizona School of Dentistry &amp; Oral Health</t>
  </si>
  <si>
    <t>Midwestern University - AZ</t>
  </si>
  <si>
    <r>
      <t>California Northstate University</t>
    </r>
    <r>
      <rPr>
        <vertAlign val="superscript"/>
        <sz val="11"/>
        <color rgb="FF000000"/>
        <rFont val="Arial"/>
        <family val="2"/>
      </rPr>
      <t>1</t>
    </r>
  </si>
  <si>
    <t>University of the Pacific</t>
  </si>
  <si>
    <t>University of California, San Francisco</t>
  </si>
  <si>
    <t>University of California, Los Angeles</t>
  </si>
  <si>
    <t>Herman Ostrow School of Dentistry of USC</t>
  </si>
  <si>
    <t>Loma Linda University</t>
  </si>
  <si>
    <t>Western University of Health Sciences</t>
  </si>
  <si>
    <t>University of Colorado</t>
  </si>
  <si>
    <t>University of Connecticut</t>
  </si>
  <si>
    <t>Howard University</t>
  </si>
  <si>
    <t>University of Florida</t>
  </si>
  <si>
    <t>Nova Southeastern University</t>
  </si>
  <si>
    <t>LECOM College of Dental Medicine</t>
  </si>
  <si>
    <t>Augusta University</t>
  </si>
  <si>
    <t>Southern Illinois University</t>
  </si>
  <si>
    <t>Midwestern University - IL</t>
  </si>
  <si>
    <t>Indiana University</t>
  </si>
  <si>
    <t>University of Iowa</t>
  </si>
  <si>
    <t>University of Kentucky</t>
  </si>
  <si>
    <t>University of Louisville</t>
  </si>
  <si>
    <t>LSU Health Sciences Center</t>
  </si>
  <si>
    <r>
      <t>University of New England</t>
    </r>
    <r>
      <rPr>
        <vertAlign val="superscript"/>
        <sz val="11"/>
        <color rgb="FF000000"/>
        <rFont val="Arial"/>
        <family val="2"/>
      </rPr>
      <t>1</t>
    </r>
  </si>
  <si>
    <t>University of Maryland</t>
  </si>
  <si>
    <t>Harvard University</t>
  </si>
  <si>
    <t>Boston University</t>
  </si>
  <si>
    <t>Tufts University</t>
  </si>
  <si>
    <t>University of Detroit Mercy</t>
  </si>
  <si>
    <t>University of Michigan</t>
  </si>
  <si>
    <t>University of Minnesota</t>
  </si>
  <si>
    <t>University of Mississippi</t>
  </si>
  <si>
    <t>University of Missouri, Kansas City</t>
  </si>
  <si>
    <r>
      <t>Missouri School of Dentistry &amp; Oral Health</t>
    </r>
    <r>
      <rPr>
        <vertAlign val="superscript"/>
        <sz val="11"/>
        <color rgb="FF000000"/>
        <rFont val="Arial"/>
        <family val="2"/>
      </rPr>
      <t>1</t>
    </r>
  </si>
  <si>
    <t>Creighton University</t>
  </si>
  <si>
    <t>University of Nebraska Medical Center</t>
  </si>
  <si>
    <t>University of Nevada, Las Vegas</t>
  </si>
  <si>
    <t>Columbia University</t>
  </si>
  <si>
    <t>New York University</t>
  </si>
  <si>
    <t>Stony Brook University</t>
  </si>
  <si>
    <r>
      <t>Touro College of Dental Medicine</t>
    </r>
    <r>
      <rPr>
        <vertAlign val="superscript"/>
        <sz val="11"/>
        <color rgb="FF000000"/>
        <rFont val="Arial"/>
        <family val="2"/>
      </rPr>
      <t>1</t>
    </r>
  </si>
  <si>
    <t>University at Buffalo</t>
  </si>
  <si>
    <t>University of North Carolina</t>
  </si>
  <si>
    <t>East Carolina University</t>
  </si>
  <si>
    <t>Ohio State University</t>
  </si>
  <si>
    <t>Case Western Reserve University</t>
  </si>
  <si>
    <t>University of Oklahoma</t>
  </si>
  <si>
    <t>Oregon Health &amp; Science University</t>
  </si>
  <si>
    <t>Temple University</t>
  </si>
  <si>
    <t>University of Pennsylvania</t>
  </si>
  <si>
    <t>University of Pittsburgh</t>
  </si>
  <si>
    <t>Medical University of South Carolina</t>
  </si>
  <si>
    <r>
      <t>Lincoln Memorial University</t>
    </r>
    <r>
      <rPr>
        <vertAlign val="superscript"/>
        <sz val="11"/>
        <color rgb="FF000000"/>
        <rFont val="Arial"/>
        <family val="2"/>
      </rPr>
      <t>1</t>
    </r>
  </si>
  <si>
    <t>Meharry Medical College</t>
  </si>
  <si>
    <t>University of Tennessee</t>
  </si>
  <si>
    <t>Texas A&amp;M University</t>
  </si>
  <si>
    <t>University of Texas at Houston</t>
  </si>
  <si>
    <t>UT Health San Antonio</t>
  </si>
  <si>
    <t>Roseman University of Health Sciences</t>
  </si>
  <si>
    <r>
      <t>University of Utah</t>
    </r>
    <r>
      <rPr>
        <vertAlign val="superscript"/>
        <sz val="11"/>
        <color rgb="FF000000"/>
        <rFont val="Arial"/>
        <family val="2"/>
      </rPr>
      <t>1</t>
    </r>
  </si>
  <si>
    <t>University of Washington</t>
  </si>
  <si>
    <t>West Virginia University</t>
  </si>
  <si>
    <t>Marquette University</t>
  </si>
  <si>
    <t>University of Puerto Rico</t>
  </si>
  <si>
    <t>Total examined applications</t>
  </si>
  <si>
    <t>International, CODA-Accredited Dental School</t>
  </si>
  <si>
    <r>
      <rPr>
        <vertAlign val="superscript"/>
        <sz val="9"/>
        <rFont val="Arial"/>
        <family val="2"/>
      </rPr>
      <t>2</t>
    </r>
    <r>
      <rPr>
        <sz val="9"/>
        <rFont val="Arial"/>
        <family val="2"/>
      </rPr>
      <t xml:space="preserve"> Not available</t>
    </r>
  </si>
  <si>
    <r>
      <t xml:space="preserve">Source: American Dental Association, Health Policy Institute, </t>
    </r>
    <r>
      <rPr>
        <i/>
        <sz val="9"/>
        <rFont val="Arial"/>
        <family val="2"/>
      </rPr>
      <t>Commission on Dental Accreditation Surveys of Dental Education</t>
    </r>
    <r>
      <rPr>
        <sz val="9"/>
        <rFont val="Arial"/>
        <family val="2"/>
      </rPr>
      <t xml:space="preserve"> </t>
    </r>
    <r>
      <rPr>
        <i/>
        <sz val="9"/>
        <rFont val="Arial"/>
        <family val="2"/>
      </rPr>
      <t>(Group II).</t>
    </r>
  </si>
  <si>
    <t>State</t>
  </si>
  <si>
    <t>%</t>
  </si>
  <si>
    <r>
      <t>California Northstate University</t>
    </r>
    <r>
      <rPr>
        <vertAlign val="superscript"/>
        <sz val="11"/>
        <color rgb="FF000000"/>
        <rFont val="Arial"/>
        <family val="2"/>
      </rPr>
      <t>3</t>
    </r>
  </si>
  <si>
    <r>
      <t>Touro College of Dental Medicine</t>
    </r>
    <r>
      <rPr>
        <vertAlign val="superscript"/>
        <sz val="11"/>
        <color rgb="FF000000"/>
        <rFont val="Arial"/>
        <family val="2"/>
      </rPr>
      <t>3</t>
    </r>
  </si>
  <si>
    <r>
      <t>Lincoln Memorial University</t>
    </r>
    <r>
      <rPr>
        <vertAlign val="superscript"/>
        <sz val="11"/>
        <color rgb="FF000000"/>
        <rFont val="Arial"/>
        <family val="2"/>
      </rPr>
      <t>3</t>
    </r>
  </si>
  <si>
    <r>
      <t>Texas Tech University</t>
    </r>
    <r>
      <rPr>
        <vertAlign val="superscript"/>
        <sz val="11"/>
        <color rgb="FF000000"/>
        <rFont val="Arial"/>
        <family val="2"/>
      </rPr>
      <t>3</t>
    </r>
  </si>
  <si>
    <t>Virginia Commonwealth University</t>
  </si>
  <si>
    <t>Total by Gender</t>
  </si>
  <si>
    <t>&lt;0.1</t>
  </si>
  <si>
    <t>-</t>
  </si>
  <si>
    <r>
      <rPr>
        <vertAlign val="superscript"/>
        <sz val="9"/>
        <rFont val="Arial"/>
        <family val="2"/>
      </rPr>
      <t>3</t>
    </r>
    <r>
      <rPr>
        <sz val="9"/>
        <rFont val="Arial"/>
        <family val="2"/>
      </rPr>
      <t xml:space="preserve"> Identifies a new program.</t>
    </r>
  </si>
  <si>
    <r>
      <t xml:space="preserve">Source: American Dental Association, Health Policy Institute, </t>
    </r>
    <r>
      <rPr>
        <i/>
        <sz val="9"/>
        <rFont val="Arial"/>
        <family val="2"/>
      </rPr>
      <t>Commission on Dental Accreditation Surveys of Dental Education (Group II).</t>
    </r>
  </si>
  <si>
    <t>White (Not Hispanic or Latino)</t>
  </si>
  <si>
    <t>Black or African American (Not Hispanic or Latino)</t>
  </si>
  <si>
    <t>Hispanic (Any Race)</t>
  </si>
  <si>
    <t>American Indian or Alaska Native 
(Not Hispanic or Latino)</t>
  </si>
  <si>
    <t>Asian 
(Not Hispanic or Latino)</t>
  </si>
  <si>
    <t>Native Hawaiian or Other Pacific Islander 
(Not Hispanic or Latino)</t>
  </si>
  <si>
    <t>Two or More Races 
(Not Hispanic or Latino)</t>
  </si>
  <si>
    <t>Unknown</t>
  </si>
  <si>
    <t>Combined</t>
  </si>
  <si>
    <t>Dental School</t>
  </si>
  <si>
    <r>
      <t>Other</t>
    </r>
    <r>
      <rPr>
        <b/>
        <vertAlign val="superscript"/>
        <sz val="11"/>
        <color rgb="FFFFFFFF"/>
        <rFont val="Arial"/>
        <family val="2"/>
      </rPr>
      <t>1</t>
    </r>
  </si>
  <si>
    <t>California Northstate University</t>
  </si>
  <si>
    <t>University of New England</t>
  </si>
  <si>
    <t>Missouri School of Dentistry &amp; Oral Health</t>
  </si>
  <si>
    <t>Touro College of Dental Medicine</t>
  </si>
  <si>
    <t>Lincoln Memorial University</t>
  </si>
  <si>
    <t>Texas Tech University</t>
  </si>
  <si>
    <t>University of Utah</t>
  </si>
  <si>
    <t>Total by Gender and Race/Ethnicity</t>
  </si>
  <si>
    <t>State / Country</t>
  </si>
  <si>
    <t>Number of Examined Applications</t>
  </si>
  <si>
    <t>First-time 
1st Year Enrollment</t>
  </si>
  <si>
    <t>First-time 1st Year Enrollees 
% of Examined Applications</t>
  </si>
  <si>
    <t>Average number / Overall percent</t>
  </si>
  <si>
    <t>International, CODA-Accredited</t>
  </si>
  <si>
    <t>State / Province</t>
  </si>
  <si>
    <t>2 Years</t>
  </si>
  <si>
    <t>3 Years</t>
  </si>
  <si>
    <t>4 Years</t>
  </si>
  <si>
    <t>Bachelor's Degree</t>
  </si>
  <si>
    <t>Master's Degree</t>
  </si>
  <si>
    <t>Ph.D.</t>
  </si>
  <si>
    <t>Other Degrees</t>
  </si>
  <si>
    <t>United States Total</t>
  </si>
  <si>
    <t>Canada, CDAC-accredited Dental Schools</t>
  </si>
  <si>
    <t>University of Alberta</t>
  </si>
  <si>
    <r>
      <t>N/A</t>
    </r>
    <r>
      <rPr>
        <vertAlign val="superscript"/>
        <sz val="11"/>
        <color rgb="FF000000"/>
        <rFont val="Arial"/>
        <family val="2"/>
      </rPr>
      <t>1</t>
    </r>
  </si>
  <si>
    <t>University of Manitoba</t>
  </si>
  <si>
    <t>Dalhousie University</t>
  </si>
  <si>
    <t>University of Toronto</t>
  </si>
  <si>
    <t>University of Western Ontario</t>
  </si>
  <si>
    <t>N/AV</t>
  </si>
  <si>
    <t>McGill University</t>
  </si>
  <si>
    <t>Université de Montréal</t>
  </si>
  <si>
    <t>Université Laval</t>
  </si>
  <si>
    <r>
      <rPr>
        <vertAlign val="superscript"/>
        <sz val="9"/>
        <rFont val="Arial"/>
        <family val="2"/>
      </rPr>
      <t>1</t>
    </r>
    <r>
      <rPr>
        <sz val="9"/>
        <rFont val="Arial"/>
        <family val="2"/>
      </rPr>
      <t xml:space="preserve"> Not applicable</t>
    </r>
  </si>
  <si>
    <t>Bachelor's</t>
  </si>
  <si>
    <t>Master's, Ph.D.,
Other</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</si>
  <si>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</si>
  <si>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</si>
  <si>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</si>
  <si>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</si>
  <si>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</si>
  <si>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</si>
  <si>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</si>
  <si>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</si>
  <si>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</si>
  <si>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</si>
  <si>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</si>
  <si>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</si>
  <si>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</si>
  <si>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</si>
  <si>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</si>
  <si>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</si>
  <si>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</si>
  <si>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</si>
  <si>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</si>
  <si>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</si>
  <si>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</si>
  <si>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</si>
  <si>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</si>
  <si>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</si>
  <si>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</si>
  <si>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</si>
  <si>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</si>
  <si>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</si>
  <si>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</si>
  <si>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</si>
  <si>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</si>
  <si>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</si>
  <si>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</si>
  <si>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</si>
  <si>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</si>
  <si>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</si>
  <si>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</si>
  <si>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</si>
  <si>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</si>
  <si>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</si>
  <si>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</si>
  <si>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</si>
  <si>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</si>
  <si>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adv enrollment and grads</t>
  </si>
  <si>
    <t>% repeating students</t>
  </si>
  <si>
    <r>
      <rPr>
        <vertAlign val="superscript"/>
        <sz val="9"/>
        <color theme="1"/>
        <rFont val="Arial"/>
        <family val="2"/>
      </rPr>
      <t xml:space="preserve">1 </t>
    </r>
    <r>
      <rPr>
        <sz val="9"/>
        <color theme="1"/>
        <rFont val="Arial"/>
        <family val="2"/>
      </rPr>
      <t>Refer to glossary for definition.</t>
    </r>
  </si>
  <si>
    <t>1st Year Enroll</t>
  </si>
  <si>
    <t>Repeat</t>
  </si>
  <si>
    <r>
      <t>California Northstate University</t>
    </r>
    <r>
      <rPr>
        <vertAlign val="superscript"/>
        <sz val="11"/>
        <color theme="1"/>
        <rFont val="Arial"/>
        <family val="2"/>
      </rPr>
      <t>2</t>
    </r>
  </si>
  <si>
    <r>
      <t>Touro College of Dental Medicine</t>
    </r>
    <r>
      <rPr>
        <vertAlign val="superscript"/>
        <sz val="11"/>
        <color rgb="FF000000"/>
        <rFont val="Arial"/>
        <family val="2"/>
      </rPr>
      <t>2</t>
    </r>
  </si>
  <si>
    <r>
      <t>Lincoln Memorial University</t>
    </r>
    <r>
      <rPr>
        <vertAlign val="superscript"/>
        <sz val="11"/>
        <color theme="1"/>
        <rFont val="Arial"/>
        <family val="2"/>
      </rPr>
      <t>2</t>
    </r>
  </si>
  <si>
    <r>
      <t>Texas Tech University</t>
    </r>
    <r>
      <rPr>
        <vertAlign val="superscript"/>
        <sz val="11"/>
        <color theme="1"/>
        <rFont val="Arial"/>
        <family val="2"/>
      </rPr>
      <t>2</t>
    </r>
  </si>
  <si>
    <t>Total United States</t>
  </si>
  <si>
    <t>NAV</t>
  </si>
  <si>
    <r>
      <t xml:space="preserve">1 </t>
    </r>
    <r>
      <rPr>
        <sz val="9"/>
        <color theme="1"/>
        <rFont val="Arial"/>
        <family val="2"/>
      </rPr>
      <t>“-“ indicates that there were no repeaters in a given year.</t>
    </r>
  </si>
  <si>
    <r>
      <t xml:space="preserve">2 </t>
    </r>
    <r>
      <rPr>
        <sz val="9"/>
        <color theme="1"/>
        <rFont val="Arial"/>
        <family val="2"/>
      </rPr>
      <t>Identifies a new program.</t>
    </r>
  </si>
  <si>
    <r>
      <t xml:space="preserve">3 </t>
    </r>
    <r>
      <rPr>
        <sz val="9"/>
        <color theme="1"/>
        <rFont val="Arial"/>
        <family val="2"/>
      </rPr>
      <t>Not available</t>
    </r>
  </si>
  <si>
    <t>For data labels</t>
  </si>
  <si>
    <r>
      <rPr>
        <vertAlign val="superscript"/>
        <sz val="9"/>
        <rFont val="Arial"/>
        <family val="2"/>
      </rPr>
      <t>2</t>
    </r>
    <r>
      <rPr>
        <sz val="9"/>
        <rFont val="Arial"/>
        <family val="2"/>
      </rPr>
      <t xml:space="preserve"> Identifies a new program.</t>
    </r>
  </si>
  <si>
    <r>
      <t>Other</t>
    </r>
    <r>
      <rPr>
        <b/>
        <vertAlign val="superscript"/>
        <sz val="11"/>
        <color rgb="FFFFFFFF"/>
        <rFont val="Arial"/>
        <family val="2"/>
      </rPr>
      <t>2</t>
    </r>
  </si>
  <si>
    <t>White 
(Not Hispanic or Latino)</t>
  </si>
  <si>
    <t>Black or African American 
(Not Hispanic or Latino)</t>
  </si>
  <si>
    <t>Hispanic or Latino 
(Any Race)</t>
  </si>
  <si>
    <t>American Indian or Alaska Native (Not Hispanic or Latino)</t>
  </si>
  <si>
    <r>
      <t xml:space="preserve">1 </t>
    </r>
    <r>
      <rPr>
        <sz val="9"/>
        <color theme="1"/>
        <rFont val="Arial"/>
        <family val="2"/>
      </rPr>
      <t xml:space="preserve">Refer to glossary for descriptions of race/ethnicity categories. </t>
    </r>
  </si>
  <si>
    <r>
      <rPr>
        <vertAlign val="superscript"/>
        <sz val="9"/>
        <rFont val="Arial"/>
        <family val="2"/>
      </rPr>
      <t xml:space="preserve">2 </t>
    </r>
    <r>
      <rPr>
        <sz val="9"/>
        <rFont val="Arial"/>
        <family val="2"/>
      </rPr>
      <t>The "Other" gender category includes students who prefer not to report gender, do not identify as either male or female, or whose gender is not available.</t>
    </r>
  </si>
  <si>
    <r>
      <t>1</t>
    </r>
    <r>
      <rPr>
        <sz val="9"/>
        <color theme="1"/>
        <rFont val="Arial"/>
        <family val="2"/>
      </rPr>
      <t xml:space="preserve"> United States regions are:</t>
    </r>
  </si>
  <si>
    <r>
      <rPr>
        <b/>
        <sz val="9"/>
        <color theme="1"/>
        <rFont val="Arial"/>
        <family val="2"/>
      </rPr>
      <t xml:space="preserve">New England: </t>
    </r>
    <r>
      <rPr>
        <sz val="9"/>
        <color theme="1"/>
        <rFont val="Arial"/>
        <family val="2"/>
      </rPr>
      <t xml:space="preserve"> Connecticut, Maine, Massachusetts, New Hampshire, Rhode Island, Vermont</t>
    </r>
  </si>
  <si>
    <r>
      <rPr>
        <b/>
        <sz val="9"/>
        <color theme="1"/>
        <rFont val="Arial"/>
        <family val="2"/>
      </rPr>
      <t>Middle Atlantic:</t>
    </r>
    <r>
      <rPr>
        <sz val="9"/>
        <color theme="1"/>
        <rFont val="Arial"/>
        <family val="2"/>
      </rPr>
      <t xml:space="preserve">  New Jersey, New York, Pennsylvania</t>
    </r>
  </si>
  <si>
    <r>
      <rPr>
        <b/>
        <sz val="9"/>
        <color theme="1"/>
        <rFont val="Arial"/>
        <family val="2"/>
      </rPr>
      <t>South Atlantic:</t>
    </r>
    <r>
      <rPr>
        <sz val="9"/>
        <color theme="1"/>
        <rFont val="Arial"/>
        <family val="2"/>
      </rPr>
      <t xml:space="preserve">  Delaware, D.C., Florida, Georgia, Maryland, North Carolina, South Carolina, Virginia, West Virginia</t>
    </r>
  </si>
  <si>
    <r>
      <rPr>
        <b/>
        <sz val="9"/>
        <color theme="1"/>
        <rFont val="Arial"/>
        <family val="2"/>
      </rPr>
      <t>East South Central:</t>
    </r>
    <r>
      <rPr>
        <sz val="9"/>
        <color theme="1"/>
        <rFont val="Arial"/>
        <family val="2"/>
      </rPr>
      <t xml:space="preserve">  Alabama, Kentucky, Mississippi, Tennessee</t>
    </r>
  </si>
  <si>
    <r>
      <rPr>
        <b/>
        <sz val="9"/>
        <color theme="1"/>
        <rFont val="Arial"/>
        <family val="2"/>
      </rPr>
      <t xml:space="preserve">East North Central: </t>
    </r>
    <r>
      <rPr>
        <sz val="9"/>
        <color theme="1"/>
        <rFont val="Arial"/>
        <family val="2"/>
      </rPr>
      <t xml:space="preserve"> Illinois, Indiana, Michigan, Ohio, Wisconsin</t>
    </r>
  </si>
  <si>
    <r>
      <rPr>
        <b/>
        <sz val="9"/>
        <color theme="1"/>
        <rFont val="Arial"/>
        <family val="2"/>
      </rPr>
      <t xml:space="preserve">West North Central: </t>
    </r>
    <r>
      <rPr>
        <sz val="9"/>
        <color theme="1"/>
        <rFont val="Arial"/>
        <family val="2"/>
      </rPr>
      <t xml:space="preserve"> Iowa, Kansas, Minnesota, Missouri, Nebraska, North Dakota, South Dakota</t>
    </r>
  </si>
  <si>
    <r>
      <rPr>
        <b/>
        <sz val="9"/>
        <color theme="1"/>
        <rFont val="Arial"/>
        <family val="2"/>
      </rPr>
      <t>West South Central:</t>
    </r>
    <r>
      <rPr>
        <sz val="9"/>
        <color theme="1"/>
        <rFont val="Arial"/>
        <family val="2"/>
      </rPr>
      <t xml:space="preserve">  Arkansas, Louisiana, Oklahoma, Texas</t>
    </r>
  </si>
  <si>
    <r>
      <rPr>
        <b/>
        <sz val="9"/>
        <color theme="1"/>
        <rFont val="Arial"/>
        <family val="2"/>
      </rPr>
      <t xml:space="preserve">Mountain: </t>
    </r>
    <r>
      <rPr>
        <sz val="9"/>
        <color theme="1"/>
        <rFont val="Arial"/>
        <family val="2"/>
      </rPr>
      <t xml:space="preserve"> Arizona, Colorado, Idaho, Montana, Nevada, New Mexico, Utah, Wyoming</t>
    </r>
  </si>
  <si>
    <r>
      <rPr>
        <b/>
        <sz val="9"/>
        <color theme="1"/>
        <rFont val="Arial"/>
        <family val="2"/>
      </rPr>
      <t xml:space="preserve">Pacific:  </t>
    </r>
    <r>
      <rPr>
        <sz val="9"/>
        <color theme="1"/>
        <rFont val="Arial"/>
        <family val="2"/>
      </rPr>
      <t>Alaska, California, Hawaii, Oregon, Washington</t>
    </r>
  </si>
  <si>
    <r>
      <rPr>
        <b/>
        <sz val="9"/>
        <color theme="1"/>
        <rFont val="Arial"/>
        <family val="2"/>
      </rPr>
      <t xml:space="preserve">Other/International/Unspecified Areas:  </t>
    </r>
    <r>
      <rPr>
        <sz val="9"/>
        <color theme="1"/>
        <rFont val="Arial"/>
        <family val="2"/>
      </rPr>
      <t>Guam, Puerto Rico, Virgin Islands, Unspecified US States, Alberta, British Columbia, Manitoba, New Brunswick, Ontario, Quebec, Saskatchewan, Unspecified Canadian Provinces, and Other Countries.</t>
    </r>
  </si>
  <si>
    <t>AK</t>
  </si>
  <si>
    <t>AR</t>
  </si>
  <si>
    <t>DE</t>
  </si>
  <si>
    <t>HI</t>
  </si>
  <si>
    <t>ID</t>
  </si>
  <si>
    <t>KS</t>
  </si>
  <si>
    <t>MT</t>
  </si>
  <si>
    <t>NH</t>
  </si>
  <si>
    <t>NM</t>
  </si>
  <si>
    <t>ND</t>
  </si>
  <si>
    <t>RI</t>
  </si>
  <si>
    <t>SD</t>
  </si>
  <si>
    <t>VT</t>
  </si>
  <si>
    <t>WY</t>
  </si>
  <si>
    <t>TOTAL</t>
  </si>
  <si>
    <t>AL = ALABAMA</t>
  </si>
  <si>
    <t>CT = CONNECTICUT</t>
  </si>
  <si>
    <t>ID = IDAHO</t>
  </si>
  <si>
    <t>LA = LOUISIANA</t>
  </si>
  <si>
    <t>MS = MISSISSIPPI</t>
  </si>
  <si>
    <t>NJ = NEW JERSEY</t>
  </si>
  <si>
    <t>OK = OKLAHOMA</t>
  </si>
  <si>
    <t>TN = TENNESSEE</t>
  </si>
  <si>
    <t>WV = WEST VIRGINIA</t>
  </si>
  <si>
    <t>AB = ALBERTA</t>
  </si>
  <si>
    <t>AK = ALASKA</t>
  </si>
  <si>
    <t>DE = DELAWARE</t>
  </si>
  <si>
    <t>IL = ILLINOIS</t>
  </si>
  <si>
    <t>ME = MAINE</t>
  </si>
  <si>
    <t>MO = MISSOURI</t>
  </si>
  <si>
    <t>NM = NEW MEXICO</t>
  </si>
  <si>
    <t>OR = OREGON</t>
  </si>
  <si>
    <t>TX = TEXAS</t>
  </si>
  <si>
    <t>WI = WISCONSIN</t>
  </si>
  <si>
    <t>BC = BRITISH COLUMBIA</t>
  </si>
  <si>
    <t>AZ = ARIZONA</t>
  </si>
  <si>
    <t>DC = DISTRICT OF COLUMBIA</t>
  </si>
  <si>
    <t>IN = INDIANA</t>
  </si>
  <si>
    <t>MD = MARYLAND</t>
  </si>
  <si>
    <t>MT = MONTANA</t>
  </si>
  <si>
    <t>NY = NEW YORK</t>
  </si>
  <si>
    <t>PA = PENNSYLVANIA</t>
  </si>
  <si>
    <t>UT = UTAH</t>
  </si>
  <si>
    <t>WY = WYOMING</t>
  </si>
  <si>
    <t>MB = MANITOBA</t>
  </si>
  <si>
    <t>AR = ARKANSAS</t>
  </si>
  <si>
    <t>FL = FLORIDA</t>
  </si>
  <si>
    <t>IA = IOWA</t>
  </si>
  <si>
    <t>MA = MASSACHUSETTS</t>
  </si>
  <si>
    <t>NE = NEBRASKA</t>
  </si>
  <si>
    <t>NC = NORTH CAROLINA</t>
  </si>
  <si>
    <t>RI = RHODE ISLAND</t>
  </si>
  <si>
    <t>VT = VERMONT</t>
  </si>
  <si>
    <t>PR = PUERTO RICO</t>
  </si>
  <si>
    <t>NS = NOVA SCOTIA</t>
  </si>
  <si>
    <t>CA = CALIFORNIA</t>
  </si>
  <si>
    <t>GA = GEORGIA</t>
  </si>
  <si>
    <t>KS = KANSAS</t>
  </si>
  <si>
    <t>MI = MICHIGAN</t>
  </si>
  <si>
    <t>NV = NEVADA</t>
  </si>
  <si>
    <t>ND = NORTH DAKOTA</t>
  </si>
  <si>
    <t>SC = SOUTH CAROLINA</t>
  </si>
  <si>
    <t>VA = VIRGINIA</t>
  </si>
  <si>
    <t>ON = ONTARIO</t>
  </si>
  <si>
    <t>CO = COLORADO</t>
  </si>
  <si>
    <t>HI = HAWAII</t>
  </si>
  <si>
    <t>KY = KENTUCKY</t>
  </si>
  <si>
    <t>MN = MINNESOTA</t>
  </si>
  <si>
    <t>NH = NEW HAMPSHIRE</t>
  </si>
  <si>
    <t>OH = OHIO</t>
  </si>
  <si>
    <t>SD = SOUTH DAKOTA</t>
  </si>
  <si>
    <t>WA = WASHINGTON</t>
  </si>
  <si>
    <t>SK = SASKATCHEWAN</t>
  </si>
  <si>
    <t>4th</t>
  </si>
  <si>
    <t>3rd</t>
  </si>
  <si>
    <t>2nd</t>
  </si>
  <si>
    <t>1st</t>
  </si>
  <si>
    <t>State / Country /</t>
  </si>
  <si>
    <t>1st Year</t>
  </si>
  <si>
    <t>2nd Year</t>
  </si>
  <si>
    <t>3rd Year</t>
  </si>
  <si>
    <t>4th Year</t>
  </si>
  <si>
    <t>Province</t>
  </si>
  <si>
    <t>United States Total by Gender</t>
  </si>
  <si>
    <t>United States Total (Including Repeaters)</t>
  </si>
  <si>
    <r>
      <t>LECOM College of Dental Medicine</t>
    </r>
    <r>
      <rPr>
        <vertAlign val="superscript"/>
        <sz val="11"/>
        <color rgb="FF000000"/>
        <rFont val="Arial"/>
        <family val="2"/>
      </rPr>
      <t>1</t>
    </r>
  </si>
  <si>
    <r>
      <t>East Carolina University</t>
    </r>
    <r>
      <rPr>
        <vertAlign val="superscript"/>
        <sz val="11"/>
        <color rgb="FF000000"/>
        <rFont val="Arial"/>
        <family val="2"/>
      </rPr>
      <t>1</t>
    </r>
  </si>
  <si>
    <r>
      <t>Texas Tech University</t>
    </r>
    <r>
      <rPr>
        <vertAlign val="superscript"/>
        <sz val="11"/>
        <color rgb="FF000000"/>
        <rFont val="Arial"/>
        <family val="2"/>
      </rPr>
      <t>1</t>
    </r>
  </si>
  <si>
    <t>Number of Repeating Students</t>
  </si>
  <si>
    <r>
      <t xml:space="preserve">1 </t>
    </r>
    <r>
      <rPr>
        <sz val="9"/>
        <color theme="1"/>
        <rFont val="Arial"/>
        <family val="2"/>
      </rPr>
      <t>Identifies a new program.</t>
    </r>
  </si>
  <si>
    <r>
      <t>Source: American Dental Association, Health Policy Institute,</t>
    </r>
    <r>
      <rPr>
        <i/>
        <sz val="9"/>
        <rFont val="Arial"/>
        <family val="2"/>
      </rPr>
      <t xml:space="preserve"> Commission on Dental Accreditation Surveys of Dental Education (US Group II and Student Roster).</t>
    </r>
  </si>
  <si>
    <t>State/  Country</t>
  </si>
  <si>
    <t>CODA-accredited Dental Schools</t>
  </si>
  <si>
    <r>
      <rPr>
        <vertAlign val="superscript"/>
        <sz val="9"/>
        <color rgb="FF000000"/>
        <rFont val="Arial"/>
        <family val="2"/>
      </rPr>
      <t>1</t>
    </r>
    <r>
      <rPr>
        <sz val="9"/>
        <color rgb="FF000000"/>
        <rFont val="Arial"/>
        <family val="2"/>
      </rPr>
      <t>Identifies a new program.</t>
    </r>
  </si>
  <si>
    <r>
      <rPr>
        <vertAlign val="superscript"/>
        <sz val="9"/>
        <rFont val="Arial"/>
        <family val="2"/>
      </rPr>
      <t>1</t>
    </r>
    <r>
      <rPr>
        <sz val="9"/>
        <rFont val="Arial"/>
        <family val="2"/>
      </rPr>
      <t xml:space="preserve"> Refer to glossary for descriptions of race/ethnicity categories.</t>
    </r>
  </si>
  <si>
    <t xml:space="preserve">State </t>
  </si>
  <si>
    <t>Percent of Total Enrollment</t>
  </si>
  <si>
    <r>
      <rPr>
        <vertAlign val="superscript"/>
        <sz val="9"/>
        <color theme="1"/>
        <rFont val="Arial"/>
        <family val="2"/>
      </rPr>
      <t>1</t>
    </r>
    <r>
      <rPr>
        <sz val="9"/>
        <color theme="1"/>
        <rFont val="Arial"/>
        <family val="2"/>
      </rPr>
      <t xml:space="preserve"> Refer to glossary for descriptions of race/ethnicity categories. </t>
    </r>
  </si>
  <si>
    <t>Not in Dental-Related Activity</t>
  </si>
  <si>
    <r>
      <t>Midwestern University - IL</t>
    </r>
    <r>
      <rPr>
        <vertAlign val="superscript"/>
        <sz val="11"/>
        <color rgb="FF000000"/>
        <rFont val="Arial"/>
        <family val="2"/>
      </rPr>
      <t>1</t>
    </r>
  </si>
  <si>
    <r>
      <t>Roseman University of Health Sciences</t>
    </r>
    <r>
      <rPr>
        <vertAlign val="superscript"/>
        <sz val="11"/>
        <color rgb="FF000000"/>
        <rFont val="Arial"/>
        <family val="2"/>
      </rPr>
      <t>1</t>
    </r>
  </si>
  <si>
    <r>
      <t>N/A</t>
    </r>
    <r>
      <rPr>
        <vertAlign val="superscript"/>
        <sz val="11"/>
        <color rgb="FF000000"/>
        <rFont val="Arial"/>
        <family val="2"/>
      </rPr>
      <t>2</t>
    </r>
  </si>
  <si>
    <r>
      <t xml:space="preserve">2 </t>
    </r>
    <r>
      <rPr>
        <sz val="9"/>
        <color theme="1"/>
        <rFont val="Arial"/>
        <family val="2"/>
      </rPr>
      <t>Not available</t>
    </r>
  </si>
  <si>
    <t>State/</t>
  </si>
  <si>
    <t>Country/
Province</t>
  </si>
  <si>
    <t>.</t>
  </si>
  <si>
    <r>
      <rPr>
        <vertAlign val="superscript"/>
        <sz val="9"/>
        <rFont val="Arial"/>
        <family val="2"/>
      </rPr>
      <t>1</t>
    </r>
    <r>
      <rPr>
        <sz val="9"/>
        <rFont val="Arial"/>
        <family val="2"/>
      </rPr>
      <t xml:space="preserve"> Identifies a new program.</t>
    </r>
  </si>
  <si>
    <r>
      <rPr>
        <vertAlign val="superscript"/>
        <sz val="9"/>
        <rFont val="Arial"/>
        <family val="2"/>
      </rPr>
      <t>3</t>
    </r>
    <r>
      <rPr>
        <sz val="9"/>
        <rFont val="Arial"/>
        <family val="2"/>
      </rPr>
      <t xml:space="preserve"> Not available</t>
    </r>
  </si>
  <si>
    <r>
      <rPr>
        <vertAlign val="superscript"/>
        <sz val="9"/>
        <rFont val="Arial"/>
        <family val="2"/>
      </rPr>
      <t>1</t>
    </r>
    <r>
      <rPr>
        <sz val="9"/>
        <rFont val="Arial"/>
        <family val="2"/>
      </rPr>
      <t xml:space="preserve"> Refer to glossary for descriptions of race/ethnicity categories. </t>
    </r>
  </si>
  <si>
    <t>Hispanic or Latino (Any Race)</t>
  </si>
  <si>
    <t>Asian (Not Hispanic or Latino)</t>
  </si>
  <si>
    <t>Native Hawaiian or Other Pacific Islander (Not Hispanic or Latino)</t>
  </si>
  <si>
    <t>Two or More Races (Not Hispanic or Latino)</t>
  </si>
  <si>
    <t>Percent of Graduates</t>
  </si>
  <si>
    <t>Students in Cohort</t>
  </si>
  <si>
    <t>National board exam</t>
  </si>
  <si>
    <t>Clinical licensure exam</t>
  </si>
  <si>
    <t>Accredited advanced education program</t>
  </si>
  <si>
    <t>Started program</t>
  </si>
  <si>
    <t>Completed program</t>
  </si>
  <si>
    <t>Started</t>
  </si>
  <si>
    <t>Took exam</t>
  </si>
  <si>
    <t>Applied to program</t>
  </si>
  <si>
    <t>Completed</t>
  </si>
  <si>
    <t>Passed exam</t>
  </si>
  <si>
    <t>Enrolled in program</t>
  </si>
  <si>
    <t>Originally Enrolled</t>
  </si>
  <si>
    <t>OA</t>
  </si>
  <si>
    <t>Completed Program</t>
  </si>
  <si>
    <t>OATOT</t>
  </si>
  <si>
    <t>Passed Clinical Licensure Exam</t>
  </si>
  <si>
    <t>OACLP</t>
  </si>
  <si>
    <t>Passed clinical exam</t>
  </si>
  <si>
    <t>Passed National Board Exam</t>
  </si>
  <si>
    <t>OANBP</t>
  </si>
  <si>
    <t>Passed national board exam</t>
  </si>
  <si>
    <t>Enrolled in an accredited advanced dental education program</t>
  </si>
  <si>
    <t>OAADVENR</t>
  </si>
  <si>
    <t>Enrolled in advanced program</t>
  </si>
  <si>
    <t>Took clinical licensure exam</t>
  </si>
  <si>
    <t>OACLT</t>
  </si>
  <si>
    <t>Took national board exam</t>
  </si>
  <si>
    <t>OANBT</t>
  </si>
  <si>
    <t>OAADVAPP</t>
  </si>
  <si>
    <t>Multiple Sites Off-Campus for:</t>
  </si>
  <si>
    <t>Remote Methods:</t>
  </si>
  <si>
    <t>Virtual Methods:</t>
  </si>
  <si>
    <t>Types of Learning:</t>
  </si>
  <si>
    <t>Didactic Instruction</t>
  </si>
  <si>
    <t>Clinical Lab Instruction</t>
  </si>
  <si>
    <t>Audio/Audio Conference Courses/ Podcasts</t>
  </si>
  <si>
    <t>Telecourse/
ITV/Video-
conference</t>
  </si>
  <si>
    <t>CD-ROM: 
Self-contained System/Email</t>
  </si>
  <si>
    <t>Lecture/
Discussion</t>
  </si>
  <si>
    <t>Simulation</t>
  </si>
  <si>
    <t>Field Learning/
Research</t>
  </si>
  <si>
    <t>Problem-Based</t>
  </si>
  <si>
    <t>Case-Based</t>
  </si>
  <si>
    <t>Systems-Based</t>
  </si>
  <si>
    <t>Service</t>
  </si>
  <si>
    <t>Standardized Live Patients</t>
  </si>
  <si>
    <t>No</t>
  </si>
  <si>
    <t>Yes</t>
  </si>
  <si>
    <t>Total "Yes" Responses:</t>
  </si>
  <si>
    <r>
      <rPr>
        <vertAlign val="superscript"/>
        <sz val="9"/>
        <color theme="1"/>
        <rFont val="Arial"/>
        <family val="2"/>
      </rPr>
      <t xml:space="preserve">1 </t>
    </r>
    <r>
      <rPr>
        <sz val="9"/>
        <color theme="1"/>
        <rFont val="Arial"/>
        <family val="2"/>
      </rPr>
      <t>Refer to glossary for definition of patient visits and patients screened.</t>
    </r>
  </si>
  <si>
    <r>
      <t xml:space="preserve">2 </t>
    </r>
    <r>
      <rPr>
        <sz val="9"/>
        <color theme="1"/>
        <rFont val="Arial"/>
        <family val="2"/>
      </rPr>
      <t>Note that each school specified a twelve-month period for the most recent data available at the time of the survey.</t>
    </r>
  </si>
  <si>
    <r>
      <t>Number of Patient Visits</t>
    </r>
    <r>
      <rPr>
        <b/>
        <vertAlign val="superscript"/>
        <sz val="11"/>
        <color rgb="FFFFFFFF"/>
        <rFont val="Arial"/>
        <family val="2"/>
      </rPr>
      <t>2</t>
    </r>
  </si>
  <si>
    <r>
      <t>Number of New Patients Screened</t>
    </r>
    <r>
      <rPr>
        <b/>
        <vertAlign val="superscript"/>
        <sz val="11"/>
        <color rgb="FFFFFFFF"/>
        <rFont val="Arial"/>
        <family val="2"/>
      </rPr>
      <t>2</t>
    </r>
  </si>
  <si>
    <t>On-Campus 
Clinics</t>
  </si>
  <si>
    <t>Extramural 
Facilities</t>
  </si>
  <si>
    <t>Mean of Non-Zero Entries</t>
  </si>
  <si>
    <r>
      <rPr>
        <vertAlign val="superscript"/>
        <sz val="9"/>
        <rFont val="Arial"/>
        <family val="2"/>
      </rPr>
      <t>1</t>
    </r>
    <r>
      <rPr>
        <sz val="9"/>
        <rFont val="Arial"/>
        <family val="2"/>
      </rPr>
      <t xml:space="preserve"> Each school specified a twelve-month period.</t>
    </r>
  </si>
  <si>
    <r>
      <rPr>
        <vertAlign val="superscript"/>
        <sz val="9"/>
        <color theme="1"/>
        <rFont val="Arial"/>
        <family val="2"/>
      </rPr>
      <t>2</t>
    </r>
    <r>
      <rPr>
        <sz val="9"/>
        <color theme="1"/>
        <rFont val="Arial"/>
        <family val="2"/>
      </rPr>
      <t xml:space="preserve"> Refer to glossary for definition.</t>
    </r>
  </si>
  <si>
    <r>
      <rPr>
        <vertAlign val="superscript"/>
        <sz val="9"/>
        <rFont val="Arial"/>
        <family val="2"/>
      </rPr>
      <t>4</t>
    </r>
    <r>
      <rPr>
        <sz val="9"/>
        <rFont val="Arial"/>
        <family val="2"/>
      </rPr>
      <t xml:space="preserve"> Not available.</t>
    </r>
  </si>
  <si>
    <t>table order</t>
  </si>
  <si>
    <t>Order</t>
  </si>
  <si>
    <t>Position</t>
  </si>
  <si>
    <t>Basic Science</t>
  </si>
  <si>
    <t>Clinical Science</t>
  </si>
  <si>
    <t>Research Support</t>
  </si>
  <si>
    <t>All Other Support</t>
  </si>
  <si>
    <t>TOTAL FTE</t>
  </si>
  <si>
    <t>Nurse</t>
  </si>
  <si>
    <t>Medical/pathology lab tech</t>
  </si>
  <si>
    <t>Radiology tech</t>
  </si>
  <si>
    <t>Dental lab tech</t>
  </si>
  <si>
    <t>Expanded function dental assistant</t>
  </si>
  <si>
    <t>Dental hygienist</t>
  </si>
  <si>
    <t>Computer/IT personnel</t>
  </si>
  <si>
    <t>Sterilization personnel</t>
  </si>
  <si>
    <t>Other support personnel</t>
  </si>
  <si>
    <t>Team/Patient care coordinator</t>
  </si>
  <si>
    <t>Admin Assistants/Clerical Support</t>
  </si>
  <si>
    <t>Professional staff</t>
  </si>
  <si>
    <t>Clincial clerk</t>
  </si>
  <si>
    <t>Dental assistant</t>
  </si>
  <si>
    <t>Administrative Assistant/ Secretary/
Clerical Support Staff</t>
  </si>
  <si>
    <t>Clinical Clerk</t>
  </si>
  <si>
    <t>Dental Assistant</t>
  </si>
  <si>
    <t>Dental Hygienist</t>
  </si>
  <si>
    <t>Dental Laboratory Technician</t>
  </si>
  <si>
    <t>Expanded Function Dental Assistant</t>
  </si>
  <si>
    <t>Medical/
Pathology Laboratory Technician</t>
  </si>
  <si>
    <t>Radiology Technician</t>
  </si>
  <si>
    <t>Sterilization Personnel</t>
  </si>
  <si>
    <t>Computer/
IT Personnel</t>
  </si>
  <si>
    <t>Team/
Patient Care Coordinator</t>
  </si>
  <si>
    <t>Professional Staff</t>
  </si>
  <si>
    <t>Other Support Personnel</t>
  </si>
  <si>
    <t>Total FTE</t>
  </si>
  <si>
    <t>Total Support Personnel</t>
  </si>
  <si>
    <t>Number of Non-Zero Entries</t>
  </si>
  <si>
    <r>
      <rPr>
        <vertAlign val="superscript"/>
        <sz val="9"/>
        <rFont val="Arial"/>
        <family val="2"/>
      </rPr>
      <t>1</t>
    </r>
    <r>
      <rPr>
        <sz val="9"/>
        <rFont val="Arial"/>
        <family val="2"/>
      </rPr>
      <t xml:space="preserve"> Total includes the FTE of basic science, clinical science, research support, and all other support personnel.</t>
    </r>
  </si>
  <si>
    <t>Basic Science Support
Total FTE</t>
  </si>
  <si>
    <t>Location of Basic Science Department</t>
  </si>
  <si>
    <t>Outside of dental school</t>
  </si>
  <si>
    <t>Within dental school</t>
  </si>
  <si>
    <t>Total Basic Science Support Personnel /
 "Within dental school" responses</t>
  </si>
  <si>
    <t>Clinical Science Support 
Total FTE</t>
  </si>
  <si>
    <t>Total Clinical Science Support Personnel</t>
  </si>
  <si>
    <t>Research Support 
Total FTE</t>
  </si>
  <si>
    <t>Total Research Support Personnel</t>
  </si>
  <si>
    <t>All Other Support 
Total FTE</t>
  </si>
  <si>
    <t>BSFAC</t>
  </si>
  <si>
    <t>Dental school faculty only</t>
  </si>
  <si>
    <t>medical school faculty only</t>
  </si>
  <si>
    <t>Medical and dental school faculty share instruction</t>
  </si>
  <si>
    <t>Faculty from independent basic science division of university</t>
  </si>
  <si>
    <t>Type of Faculty Providing Basic Science Instruction</t>
  </si>
  <si>
    <t>Number of "Dental school faculty only" responses:</t>
  </si>
  <si>
    <t>2023-24</t>
  </si>
  <si>
    <t>Five-60</t>
  </si>
  <si>
    <t>University of British Columbia Faculty of Dentistry</t>
  </si>
  <si>
    <t>University of Saskatchewan College of Dentistry</t>
  </si>
  <si>
    <t>Kansas City University</t>
  </si>
  <si>
    <r>
      <t>Kansas City University</t>
    </r>
    <r>
      <rPr>
        <vertAlign val="superscript"/>
        <sz val="11"/>
        <color rgb="FF000000"/>
        <rFont val="Arial"/>
        <family val="2"/>
      </rPr>
      <t>1</t>
    </r>
  </si>
  <si>
    <r>
      <t>Kansas City University</t>
    </r>
    <r>
      <rPr>
        <vertAlign val="superscript"/>
        <sz val="11"/>
        <color rgb="FF000000"/>
        <rFont val="Arial"/>
        <family val="2"/>
      </rPr>
      <t>3</t>
    </r>
  </si>
  <si>
    <r>
      <t>Kansas City University</t>
    </r>
    <r>
      <rPr>
        <vertAlign val="superscript"/>
        <sz val="11"/>
        <color rgb="FF000000"/>
        <rFont val="Arial"/>
        <family val="2"/>
      </rPr>
      <t>2</t>
    </r>
  </si>
  <si>
    <t>Two or More Races
(Not Hispanic or Latino)</t>
  </si>
  <si>
    <t xml:space="preserve">5873 5187 </t>
  </si>
  <si>
    <t>Minimum</t>
  </si>
  <si>
    <t>Maximum</t>
  </si>
  <si>
    <t>OA1</t>
  </si>
  <si>
    <t>OA2</t>
  </si>
  <si>
    <t>In Dental-Related Activity</t>
  </si>
  <si>
    <t xml:space="preserve">     Lincoln Memorial Univerisity College of Dental Medicine (2022-23)</t>
  </si>
  <si>
    <t xml:space="preserve">     Kansas City University College of Dental Medicine (2023-24)</t>
  </si>
  <si>
    <r>
      <rPr>
        <vertAlign val="superscript"/>
        <sz val="9"/>
        <color rgb="FF000000"/>
        <rFont val="Arial"/>
        <family val="2"/>
      </rPr>
      <t>1</t>
    </r>
    <r>
      <rPr>
        <sz val="9"/>
        <color rgb="FF000000"/>
        <rFont val="Arial"/>
        <family val="2"/>
      </rPr>
      <t xml:space="preserve"> Refer to glossary for descriptions of race/ethnicity categories.</t>
    </r>
  </si>
  <si>
    <t>Web-based/Online Courses</t>
  </si>
  <si>
    <r>
      <rPr>
        <vertAlign val="superscript"/>
        <sz val="9"/>
        <color rgb="FF000000"/>
        <rFont val="Arial"/>
        <family val="2"/>
      </rPr>
      <t>2</t>
    </r>
    <r>
      <rPr>
        <sz val="9"/>
        <color rgb="FF000000"/>
        <rFont val="Arial"/>
        <family val="2"/>
      </rPr>
      <t xml:space="preserve"> Refer to glossary for descriptions of race/ethnicity categories.</t>
    </r>
  </si>
  <si>
    <r>
      <rPr>
        <vertAlign val="superscript"/>
        <sz val="9"/>
        <rFont val="Arial"/>
        <family val="2"/>
      </rPr>
      <t xml:space="preserve">2 </t>
    </r>
    <r>
      <rPr>
        <sz val="9"/>
        <rFont val="Arial"/>
        <family val="2"/>
      </rPr>
      <t>The number of applicants does not include individuals who may have applied only to Texas Tech University Health Sciences Center El Paso. This program, which enrolled its first class in 2021-22, accepted applicants directly for the 2021-22 and 2022-23 academic years instead of using the AADSAS or TMDSAS systems from which ADEA obtained the data. As a result, its data are excluded from all calculations of ratios and averages in this table for those years.</t>
    </r>
  </si>
  <si>
    <r>
      <rPr>
        <vertAlign val="superscript"/>
        <sz val="9"/>
        <rFont val="Arial"/>
        <family val="2"/>
      </rPr>
      <t>2</t>
    </r>
    <r>
      <rPr>
        <sz val="9"/>
        <rFont val="Arial"/>
        <family val="2"/>
      </rPr>
      <t xml:space="preserve"> Identifies a new program</t>
    </r>
  </si>
  <si>
    <t>King Abdulaziz University Dental School</t>
  </si>
  <si>
    <t>TR</t>
  </si>
  <si>
    <t>Yeditepe University Faculty of Dentistry</t>
  </si>
  <si>
    <t>39-50</t>
  </si>
  <si>
    <t>University of Alberta Mike Petryk School of Dentistry</t>
  </si>
  <si>
    <t>Schulich School of Medicine &amp; Dentistry, Western University</t>
  </si>
  <si>
    <t>2024-25</t>
  </si>
  <si>
    <r>
      <rPr>
        <vertAlign val="superscript"/>
        <sz val="9"/>
        <rFont val="Arial"/>
        <family val="2"/>
      </rPr>
      <t xml:space="preserve">2 </t>
    </r>
    <r>
      <rPr>
        <sz val="9"/>
        <rFont val="Arial"/>
        <family val="2"/>
      </rPr>
      <t>Note that the total number of examined applications include those who identify as another gender and for whom gender was not available. As a result, the totals shown in the graph exceed the sum of applications from males and females.</t>
    </r>
  </si>
  <si>
    <t>APP2TOTGU</t>
  </si>
  <si>
    <t>High Point University</t>
  </si>
  <si>
    <t>Yeditepe University</t>
  </si>
  <si>
    <t>Another Gender</t>
  </si>
  <si>
    <r>
      <t>High Point University</t>
    </r>
    <r>
      <rPr>
        <vertAlign val="superscript"/>
        <sz val="11"/>
        <color rgb="FF000000"/>
        <rFont val="Arial"/>
        <family val="2"/>
      </rPr>
      <t>3</t>
    </r>
  </si>
  <si>
    <r>
      <t>Ponce Health Sciences University</t>
    </r>
    <r>
      <rPr>
        <vertAlign val="superscript"/>
        <sz val="11"/>
        <color rgb="FF000000"/>
        <rFont val="Arial"/>
        <family val="2"/>
      </rPr>
      <t>3</t>
    </r>
  </si>
  <si>
    <t>US Nonresident</t>
  </si>
  <si>
    <t>Ponce Health Science University</t>
  </si>
  <si>
    <t>Universidad Ana G. Mendez</t>
  </si>
  <si>
    <r>
      <t>Universidad Ana G. Mendez</t>
    </r>
    <r>
      <rPr>
        <vertAlign val="superscript"/>
        <sz val="11"/>
        <color rgb="FF000000"/>
        <rFont val="Arial"/>
        <family val="2"/>
      </rPr>
      <t>3</t>
    </r>
  </si>
  <si>
    <t>Percent of Examined Applications</t>
  </si>
  <si>
    <r>
      <t>N/AV</t>
    </r>
    <r>
      <rPr>
        <vertAlign val="superscript"/>
        <sz val="11"/>
        <color rgb="FF000000"/>
        <rFont val="Arial"/>
        <family val="2"/>
      </rPr>
      <t>2</t>
    </r>
  </si>
  <si>
    <t xml:space="preserve"> N/AV</t>
  </si>
  <si>
    <r>
      <t>Lincoln Memorial University</t>
    </r>
    <r>
      <rPr>
        <vertAlign val="superscript"/>
        <sz val="11"/>
        <color rgb="FF000000"/>
        <rFont val="Arial"/>
        <family val="2"/>
      </rPr>
      <t>2</t>
    </r>
  </si>
  <si>
    <r>
      <t>Texas Tech University</t>
    </r>
    <r>
      <rPr>
        <vertAlign val="superscript"/>
        <sz val="11"/>
        <color rgb="FF000000"/>
        <rFont val="Arial"/>
        <family val="2"/>
      </rPr>
      <t>2</t>
    </r>
  </si>
  <si>
    <r>
      <t>Ponce Health Sciences University</t>
    </r>
    <r>
      <rPr>
        <vertAlign val="superscript"/>
        <sz val="11"/>
        <color rgb="FF000000"/>
        <rFont val="Arial"/>
        <family val="2"/>
      </rPr>
      <t>2</t>
    </r>
  </si>
  <si>
    <r>
      <t>Universidad Ana G. Mendez</t>
    </r>
    <r>
      <rPr>
        <vertAlign val="superscript"/>
        <sz val="11"/>
        <color rgb="FF000000"/>
        <rFont val="Arial"/>
        <family val="2"/>
      </rPr>
      <t>2</t>
    </r>
  </si>
  <si>
    <r>
      <t>High Point University</t>
    </r>
    <r>
      <rPr>
        <vertAlign val="superscript"/>
        <sz val="11"/>
        <color rgb="FF000000"/>
        <rFont val="Arial"/>
        <family val="2"/>
      </rPr>
      <t>2</t>
    </r>
  </si>
  <si>
    <r>
      <t>California Northstate University</t>
    </r>
    <r>
      <rPr>
        <vertAlign val="superscript"/>
        <sz val="11"/>
        <color rgb="FF000000"/>
        <rFont val="Arial"/>
        <family val="2"/>
      </rPr>
      <t>2</t>
    </r>
  </si>
  <si>
    <t>High Point Unversity</t>
  </si>
  <si>
    <r>
      <t>Ponce Health Science University</t>
    </r>
    <r>
      <rPr>
        <vertAlign val="superscript"/>
        <sz val="11"/>
        <color rgb="FF000000"/>
        <rFont val="Arial"/>
        <family val="2"/>
      </rPr>
      <t>2</t>
    </r>
  </si>
  <si>
    <r>
      <t>N/AV</t>
    </r>
    <r>
      <rPr>
        <vertAlign val="superscript"/>
        <sz val="11"/>
        <color rgb="FF000000"/>
        <rFont val="Arial"/>
        <family val="2"/>
      </rPr>
      <t>3</t>
    </r>
  </si>
  <si>
    <r>
      <t>High Point Unversity</t>
    </r>
    <r>
      <rPr>
        <vertAlign val="superscript"/>
        <sz val="11"/>
        <color rgb="FF000000"/>
        <rFont val="Arial"/>
        <family val="2"/>
      </rPr>
      <t>2</t>
    </r>
  </si>
  <si>
    <t>U.S. Nonresident</t>
  </si>
  <si>
    <t>White</t>
  </si>
  <si>
    <t>Black or African American</t>
  </si>
  <si>
    <t>Hispanic (any race)</t>
  </si>
  <si>
    <t>American Indian or Alaska Native</t>
  </si>
  <si>
    <t>Asian</t>
  </si>
  <si>
    <t xml:space="preserve">Native Hawaiian or Other Pacific Islander </t>
  </si>
  <si>
    <t>Two or More Races 
(not Hispanic or Latino)</t>
  </si>
  <si>
    <t>Another Gender*</t>
  </si>
  <si>
    <t>Percent of First-Year Enrollment</t>
  </si>
  <si>
    <t>OTH US TERR</t>
  </si>
  <si>
    <t>US NONRES</t>
  </si>
  <si>
    <t>Another Gen</t>
  </si>
  <si>
    <t>Gen Unk</t>
  </si>
  <si>
    <t>Labels</t>
  </si>
  <si>
    <r>
      <rPr>
        <vertAlign val="superscript"/>
        <sz val="9"/>
        <rFont val="Arial"/>
        <family val="2"/>
      </rPr>
      <t xml:space="preserve">1 </t>
    </r>
    <r>
      <rPr>
        <sz val="9"/>
        <rFont val="Arial"/>
        <family val="2"/>
      </rPr>
      <t>Students reported in the categories "Another Gender" and "Gender Unknown" are not shown in this graph. As a result, some of the totals shown in the graph exceed the sum of male and female students.</t>
    </r>
  </si>
  <si>
    <t>Universite de Montreal</t>
  </si>
  <si>
    <t>Universite Laval</t>
  </si>
  <si>
    <r>
      <t>Ponce Health Science University</t>
    </r>
    <r>
      <rPr>
        <vertAlign val="superscript"/>
        <sz val="11"/>
        <color rgb="FF000000"/>
        <rFont val="Arial"/>
        <family val="2"/>
      </rPr>
      <t>1</t>
    </r>
  </si>
  <si>
    <r>
      <t>Universidad Ana G. Mendez</t>
    </r>
    <r>
      <rPr>
        <vertAlign val="superscript"/>
        <sz val="11"/>
        <color rgb="FF000000"/>
        <rFont val="Arial"/>
        <family val="2"/>
      </rPr>
      <t>1</t>
    </r>
  </si>
  <si>
    <t>Universidad Ana G. Mendez - Gurabo</t>
  </si>
  <si>
    <t xml:space="preserve">     High Point University Workman School of Dental Medicine (2024-25)</t>
  </si>
  <si>
    <t xml:space="preserve">     Ponce Health Science University School of Dental Medicine (2024-25)</t>
  </si>
  <si>
    <t xml:space="preserve">     Universidad Ana G. Mendez - Gurabo, School of Dental Medicine (2024-25)</t>
  </si>
  <si>
    <r>
      <t>High Point University</t>
    </r>
    <r>
      <rPr>
        <vertAlign val="superscript"/>
        <sz val="11"/>
        <color rgb="FF000000"/>
        <rFont val="Arial"/>
        <family val="2"/>
      </rPr>
      <t>1</t>
    </r>
  </si>
  <si>
    <r>
      <t>Universidad Ana G. Mendez - Gurabo</t>
    </r>
    <r>
      <rPr>
        <vertAlign val="superscript"/>
        <sz val="11"/>
        <color rgb="FF000000"/>
        <rFont val="Arial"/>
        <family val="2"/>
      </rPr>
      <t>1</t>
    </r>
  </si>
  <si>
    <t xml:space="preserve"> </t>
  </si>
  <si>
    <t>Applicants' Needs Determined by Analysis</t>
  </si>
  <si>
    <t>Applicants' Needs Not Determined by Analysis</t>
  </si>
  <si>
    <t>Number Applied for Financial Assistance</t>
  </si>
  <si>
    <t>Number Whose Need Determined by Analysis</t>
  </si>
  <si>
    <t>Grants or Scholarships (including tuition reduction) awarded by:</t>
  </si>
  <si>
    <t>Student Loans, funded by:</t>
  </si>
  <si>
    <t>Dental School or Sponsoring Institution</t>
  </si>
  <si>
    <t>Federal Government</t>
  </si>
  <si>
    <t>State Government</t>
  </si>
  <si>
    <t>Other Sources</t>
  </si>
  <si>
    <t>UNIVERSITY OF ALABAMA</t>
  </si>
  <si>
    <t>$</t>
  </si>
  <si>
    <t>Standard Deviation</t>
  </si>
  <si>
    <r>
      <t xml:space="preserve">Applicants' Needs Not Determined by Analysis
</t>
    </r>
    <r>
      <rPr>
        <b/>
        <sz val="10"/>
        <color theme="0"/>
        <rFont val="Arial"/>
        <family val="2"/>
      </rPr>
      <t>Work Study Programs, funded by:</t>
    </r>
  </si>
  <si>
    <t>Number of non-zero entries</t>
  </si>
  <si>
    <r>
      <rPr>
        <vertAlign val="superscript"/>
        <sz val="9"/>
        <rFont val="Arial"/>
        <family val="2"/>
      </rPr>
      <t xml:space="preserve">3  </t>
    </r>
    <r>
      <rPr>
        <sz val="9"/>
        <rFont val="Arial"/>
        <family val="2"/>
      </rPr>
      <t>New dental school program; matriculated first class too recently to have patient care to report at the time of the survey.</t>
    </r>
  </si>
  <si>
    <t>Gender</t>
  </si>
  <si>
    <r>
      <t xml:space="preserve">1 </t>
    </r>
    <r>
      <rPr>
        <sz val="9"/>
        <color theme="1"/>
        <rFont val="Arial"/>
        <family val="2"/>
      </rPr>
      <t>Refer to glossary for descriptions of race/ethnicity and gender categories.</t>
    </r>
  </si>
  <si>
    <r>
      <t>King Abdulaziz University</t>
    </r>
    <r>
      <rPr>
        <vertAlign val="superscript"/>
        <sz val="11"/>
        <color rgb="FF000000"/>
        <rFont val="Arial"/>
        <family val="2"/>
      </rPr>
      <t>2</t>
    </r>
  </si>
  <si>
    <t>Gender categories in this report are "Male", "Female", "Another Gender" and "Gender Unknown." "Another Gender" includes those that do not identify as male or female. "Gender Unknown" includes those who prefer not to report their gender, or whose gender is not available.</t>
  </si>
  <si>
    <r>
      <t xml:space="preserve">Applicants' Needs Determined by Analysis
</t>
    </r>
    <r>
      <rPr>
        <b/>
        <sz val="9"/>
        <color theme="0"/>
        <rFont val="Arial"/>
        <family val="2"/>
      </rPr>
      <t>Work Study Programs, funded by:</t>
    </r>
  </si>
  <si>
    <r>
      <t>Another Gender or Gender Unknown</t>
    </r>
    <r>
      <rPr>
        <b/>
        <vertAlign val="superscript"/>
        <sz val="11"/>
        <color rgb="FFFFFFFF"/>
        <rFont val="Arial"/>
        <family val="2"/>
      </rPr>
      <t>2</t>
    </r>
  </si>
  <si>
    <t>2025-26 Survey of Dental Education</t>
  </si>
  <si>
    <t>Figure 1: Classification of United States Dental Schools, 2025-26</t>
  </si>
  <si>
    <t>Table 1: Description of Academic Programs in CODA-accredited and Canadian Dental Schools, 2025-26</t>
  </si>
  <si>
    <t>Table 5a: Number of United States Dental School Examined Applications by Race/Ethnicity, 2025-26</t>
  </si>
  <si>
    <t>Table 5b: Number of CODA-accredited Dental School Applicants per Enrollee, 2025-26</t>
  </si>
  <si>
    <t>Figure 6: Total United States Dental School Enrollment by Class and Gender, 2025-26</t>
  </si>
  <si>
    <t>Table 12: Total CODA-accredited and Canadian Dental School Enrollment by Class and Gender, 2025-26</t>
  </si>
  <si>
    <t>Table 15b: Total United States Dental School Enrollment by Gender and Race/Ethnicity, 2025-26</t>
  </si>
  <si>
    <t>Table 20: Instruction Methods Used in CODA-accredited Dental Schools, 2025-26</t>
  </si>
  <si>
    <t>Table 21: Patient Care Provided by CODA-accredited and Canadian Dental School Students During the Recent Year, 2025-26</t>
  </si>
  <si>
    <t>Figure 11: Full-Time Equivalent Support Personnel in Basic Science, Clinical Science, Research and All Other Support, 2025-26</t>
  </si>
  <si>
    <t>Table 22a: Total Full-Time Equivalent Support Personnel in CODA-accredited Dental Schools, 2025-26</t>
  </si>
  <si>
    <t>Table 22b: Total Full-Time Equivalent of Basic Science Support Personnel in CODA-accredited Dental Schools, 2025-26</t>
  </si>
  <si>
    <t>Table 22c: Total Full-Time Equivalent of Clinical Science Support Personnel in CODA-accredited Dental Schools, 2025-26</t>
  </si>
  <si>
    <t>Table 22d: Total Full-Time Equivalent of Research Support Personnel in CODA-accredited Dental Schools, 2025-26</t>
  </si>
  <si>
    <t>Table 22e: Total Full-Time Equivalent of All Other Support Personnel in CODA-accredited Dental Schools, 2025-26</t>
  </si>
  <si>
    <t>Figure 12: Type of Faculty Providing Basic Science Instruction in United States Dental Schools, 2025-26</t>
  </si>
  <si>
    <t>Table 23: Faculty Providing Basic Science Instruction in United States Dental Schools, 2025-26</t>
  </si>
  <si>
    <t>Figure 2: United States Dental School Examined Applications by Gender, 2015-16 to 2025-26</t>
  </si>
  <si>
    <t>Table 3: Number of CODA-accredited Dental School Examined Applications, 2015-16 to 2025-26</t>
  </si>
  <si>
    <t>Table 4: Number of CODA-accredited Dental School Examined Applications by Gender, 2015-16 to 2025-26</t>
  </si>
  <si>
    <t>Table 13: Total CODA-accredited Dental School Enrollment, 2015-16 to 2025-26</t>
  </si>
  <si>
    <t>Table 14: Total CODA-accredited Dental School Enrollment by Gender, 2015-16 to 2025-26</t>
  </si>
  <si>
    <t>Table 15a: Total United States Dental School Enrollment by Gender and Race/Ethnicity, 2015-16 to 2025-26</t>
  </si>
  <si>
    <t>Figure 10: Average Number of Patient Visits and New Patients Screened in United States Dental Schools, 2015-16 to 2025-26</t>
  </si>
  <si>
    <t>Figure 7: United States Dental School Graduates by Gender, 2015 to 2025</t>
  </si>
  <si>
    <t>Table 16: CODA-accredited and Canadian Dental School Graduates, 2015 to 2025</t>
  </si>
  <si>
    <t>Table 17: United States and Canadian Dental School Graduates by Gender, 2015 to 2025</t>
  </si>
  <si>
    <t>Table 18a: United States Dental School Graduates by Gender and Race/Ethnicity, 2015 to 2025</t>
  </si>
  <si>
    <t>Table 18b: United States Dental School Graduates by Gender and Race/Ethnicity, 2025</t>
  </si>
  <si>
    <t>Figure 8: Percentage of 2025 United States Dental School Graduates in Dental-Related Activity</t>
  </si>
  <si>
    <t>Figure 9: Outcomes Assessment for United States Dental Schools' Class of 2024</t>
  </si>
  <si>
    <t>Table 19: Financial Assistance Awarded to United States Dental School Students, 2024-25</t>
  </si>
  <si>
    <t>Suggested Citation: Health Policy Institute. Commission on Dental Accreditation 2025-26 survey of dental education: report 1 - academic programs, enrollment and graduates [Internet]. Chicago (IL): American Dental Association; 2026. Available from: https://www.ada.org/resources/research/health-policy-institute/dental-education</t>
  </si>
  <si>
    <t>Report 1: Academic Programs, Enrollment, and Graduates summarizes information gathered by the Commission on Dental Accreditation's (CODA) annual Survey of Dental Education for 2025-26. The purpose of this report is to present information from dental schools regarding academic programs, admissions, enrollment, attrition, graduates, financial assistance, patient care, and support staff.</t>
  </si>
  <si>
    <t xml:space="preserve">Requests to complete the 2025-26 Survey of Dental Education were sent to all 77 United States dental schools accredited by the CODA, two international dental schools accredited by CODA, and ten Canadian dental schools accredited by the Commission on Dental Accreditation of Canada (CDAC) in August 2025. Data collection was conducted by the ADA Health Policy Institute (HPI), on behalf of CODA. </t>
  </si>
  <si>
    <t>All CODA-accredited schools were required to complete the survey in order to maintain accreditation by CODA, which is nationally recognized as the sole agency to accredit dental and dental-related education programs conducted at the post-secondary level. University of Pikeville Tanner College of Dental Medicine will matriculate their first predoctoral dental classes in the 2026-27 academic year. As there was no enrollment in 2025-26, this program is only included in Table 1 and Figure 1 in this report. For more information on CODA, please visit coda.ada.org.</t>
  </si>
  <si>
    <t>NOTE: Includes University of Pikeville Tanner College of Dental Medicine, which will matricluate their first class in 2026-27. Data from King Abdulaziz University and Yeditepe University are not included in this graph; see school-level data in Table 1.</t>
  </si>
  <si>
    <r>
      <t xml:space="preserve">Source: American Dental Association, Health Policy Institute, </t>
    </r>
    <r>
      <rPr>
        <i/>
        <sz val="9"/>
        <color theme="1"/>
        <rFont val="Arial"/>
        <family val="2"/>
      </rPr>
      <t>Commission on Dental Accreditation 2025-26 Survey of Dental Education (Group I, Question 5).</t>
    </r>
  </si>
  <si>
    <t>©2026 American Dental Association</t>
  </si>
  <si>
    <r>
      <t>Figure 1: Classification of United States Dental Schools, 2025-26</t>
    </r>
    <r>
      <rPr>
        <b/>
        <vertAlign val="superscript"/>
        <sz val="11"/>
        <color theme="1"/>
        <rFont val="Arial"/>
        <family val="2"/>
      </rPr>
      <t>1</t>
    </r>
  </si>
  <si>
    <r>
      <rPr>
        <vertAlign val="superscript"/>
        <sz val="9"/>
        <rFont val="Arial"/>
        <family val="2"/>
      </rPr>
      <t>3</t>
    </r>
    <r>
      <rPr>
        <sz val="9"/>
        <rFont val="Arial"/>
        <family val="2"/>
      </rPr>
      <t xml:space="preserve"> University of Pikeville Tanner College of Dental Medicine is a new program matriculating their first class in 2026-27. Since there was no enrollment in 2025-26, this program is not included in other tables in this report.</t>
    </r>
  </si>
  <si>
    <r>
      <t>Source: American Dental Association, Health Policy Institute,</t>
    </r>
    <r>
      <rPr>
        <i/>
        <sz val="9"/>
        <rFont val="Arial"/>
        <family val="2"/>
      </rPr>
      <t xml:space="preserve"> Commission on Dental Accreditation 2025-26 Survey of Dental Education (US Group I, Questions 5, 7-10 </t>
    </r>
    <r>
      <rPr>
        <sz val="9"/>
        <rFont val="Arial"/>
        <family val="2"/>
      </rPr>
      <t>and</t>
    </r>
    <r>
      <rPr>
        <i/>
        <sz val="9"/>
        <rFont val="Arial"/>
        <family val="2"/>
      </rPr>
      <t xml:space="preserve"> 13. Canada Group I, Questions 3-7 and 10).</t>
    </r>
  </si>
  <si>
    <t>2025-26</t>
  </si>
  <si>
    <t>© 2026 American Dental Association</t>
  </si>
  <si>
    <r>
      <t>Figure 2: United States Dental School Examined Applications</t>
    </r>
    <r>
      <rPr>
        <b/>
        <vertAlign val="superscript"/>
        <sz val="11"/>
        <color theme="1"/>
        <rFont val="Arial"/>
        <family val="2"/>
      </rPr>
      <t xml:space="preserve">1 </t>
    </r>
    <r>
      <rPr>
        <b/>
        <sz val="11"/>
        <color theme="1"/>
        <rFont val="Arial"/>
        <family val="2"/>
      </rPr>
      <t>by Gender</t>
    </r>
    <r>
      <rPr>
        <b/>
        <vertAlign val="superscript"/>
        <sz val="11"/>
        <color theme="1"/>
        <rFont val="Arial"/>
        <family val="2"/>
      </rPr>
      <t>2</t>
    </r>
    <r>
      <rPr>
        <b/>
        <sz val="11"/>
        <color theme="1"/>
        <rFont val="Arial"/>
        <family val="2"/>
      </rPr>
      <t>, 2015-16 to 2025-26</t>
    </r>
  </si>
  <si>
    <t>University of Alabama School of Dentistry at UAB</t>
  </si>
  <si>
    <t>Semester</t>
  </si>
  <si>
    <t>20-22</t>
  </si>
  <si>
    <t>41-45</t>
  </si>
  <si>
    <t>Four-48</t>
  </si>
  <si>
    <t>D.M.D.</t>
  </si>
  <si>
    <t>Lyon College School of Dental Medicine</t>
  </si>
  <si>
    <t>49-49</t>
  </si>
  <si>
    <t>A.T. Still University Arizona School of Dentistry &amp; Oral Health</t>
  </si>
  <si>
    <t>42-44</t>
  </si>
  <si>
    <t>Midwestern University College of Dental Medicine- Arizona</t>
  </si>
  <si>
    <t>Quarter</t>
  </si>
  <si>
    <t>33-44</t>
  </si>
  <si>
    <t>California Northstate University College of Dental Medicine</t>
  </si>
  <si>
    <t>Trimester</t>
  </si>
  <si>
    <t>15-16</t>
  </si>
  <si>
    <t>45-48</t>
  </si>
  <si>
    <t>Herman Ostrow School of Dentistry of the University of Southern California</t>
  </si>
  <si>
    <t>30-45</t>
  </si>
  <si>
    <t>Loma Linda University School of Dentistry</t>
  </si>
  <si>
    <t>15-23</t>
  </si>
  <si>
    <t>38-45</t>
  </si>
  <si>
    <t>University of California at Los Angeles School of Dentistry</t>
  </si>
  <si>
    <t>34-43</t>
  </si>
  <si>
    <t>University of California at San Francisco School of Dentistry</t>
  </si>
  <si>
    <t>University of the Pacific Arthur A. Dugoni School of Dentistry</t>
  </si>
  <si>
    <t>44-44</t>
  </si>
  <si>
    <t>Four-36</t>
  </si>
  <si>
    <t>Western University of Health Sciences College of Dental Medicine</t>
  </si>
  <si>
    <t>University of Colorado Denver School of Dental Medicine</t>
  </si>
  <si>
    <t>35-45</t>
  </si>
  <si>
    <t>University of Connecticut School of Dental Medicine</t>
  </si>
  <si>
    <t>39-45</t>
  </si>
  <si>
    <t>Howard University College of Dentistry</t>
  </si>
  <si>
    <t>32-42</t>
  </si>
  <si>
    <t>LECOM School of Dental Medicine</t>
  </si>
  <si>
    <t>40-48</t>
  </si>
  <si>
    <t>Nova Southeastern University College of Dental Medicine</t>
  </si>
  <si>
    <t>35-44</t>
  </si>
  <si>
    <t>University of Florida College of Dentistry</t>
  </si>
  <si>
    <t>The Dental College of Georgia at Augusta University</t>
  </si>
  <si>
    <t>39-44</t>
  </si>
  <si>
    <t>Midwestern University College of Dental Medicine- Illinois</t>
  </si>
  <si>
    <t>Southern Illinois University School of Dental Medicine</t>
  </si>
  <si>
    <t>36-44</t>
  </si>
  <si>
    <t>University of Illinois Chicago College of Dentistry</t>
  </si>
  <si>
    <t>34-46</t>
  </si>
  <si>
    <t>Indiana University School of Dentistry</t>
  </si>
  <si>
    <t>40-44</t>
  </si>
  <si>
    <t>University of Iowa College of Dentistry</t>
  </si>
  <si>
    <t>40-42</t>
  </si>
  <si>
    <t>University of Kentucky College of Dentistry</t>
  </si>
  <si>
    <t>18-24</t>
  </si>
  <si>
    <t>University of Louisville School of Dentistry</t>
  </si>
  <si>
    <t>40-46</t>
  </si>
  <si>
    <t>University of Pikeville Tanner College of Dental Medicine</t>
  </si>
  <si>
    <t>13-20</t>
  </si>
  <si>
    <t>48-48</t>
  </si>
  <si>
    <t>Louisiana State University School of Dentistry</t>
  </si>
  <si>
    <t>42-43</t>
  </si>
  <si>
    <t>University of New England College of Dental Medicine</t>
  </si>
  <si>
    <t>32-45</t>
  </si>
  <si>
    <t>University of Maryland School of Dentistry</t>
  </si>
  <si>
    <t>16-27</t>
  </si>
  <si>
    <t>37-45</t>
  </si>
  <si>
    <t>Boston University Henry M. Goldman School of Dental Medicine</t>
  </si>
  <si>
    <t>41-48</t>
  </si>
  <si>
    <t>Harvard University School of Dental Medicine</t>
  </si>
  <si>
    <t>15-20</t>
  </si>
  <si>
    <t>37-48</t>
  </si>
  <si>
    <t>Tufts University School of Dental Medicine</t>
  </si>
  <si>
    <t>32-49</t>
  </si>
  <si>
    <t>University of Detroit Mercy School of Dentistry</t>
  </si>
  <si>
    <t>34-44</t>
  </si>
  <si>
    <t>University of Michigan School of Dentistry</t>
  </si>
  <si>
    <t>13-15</t>
  </si>
  <si>
    <t>35-41</t>
  </si>
  <si>
    <t>University of Minnesota School of Dentistry</t>
  </si>
  <si>
    <t>33-47</t>
  </si>
  <si>
    <t>University of Mississippi School of Dentistry</t>
  </si>
  <si>
    <t>Kansas City University College of Dental Medicine</t>
  </si>
  <si>
    <t>Missouri School of Dentistry and Oral Health</t>
  </si>
  <si>
    <t>22-24</t>
  </si>
  <si>
    <t>44-48</t>
  </si>
  <si>
    <t>University of Missouri-Kansas City School of Dentistry</t>
  </si>
  <si>
    <t>Creighton University School of Dentistry</t>
  </si>
  <si>
    <t>15-26</t>
  </si>
  <si>
    <t>University of Nebraska Medical Center College of Dentistry</t>
  </si>
  <si>
    <t>32-41</t>
  </si>
  <si>
    <t>University of Nevada Las Vegas School of Dental Medicine</t>
  </si>
  <si>
    <t>Columbia University College of Dental Medicine</t>
  </si>
  <si>
    <t>17-24</t>
  </si>
  <si>
    <t>42-47</t>
  </si>
  <si>
    <t>New York University College of Dentistry</t>
  </si>
  <si>
    <t>23-24</t>
  </si>
  <si>
    <t>Stony Brook University School of Dental Medicine</t>
  </si>
  <si>
    <t>38-47</t>
  </si>
  <si>
    <t>41-46</t>
  </si>
  <si>
    <t>University at Buffalo School of Dental Medicine</t>
  </si>
  <si>
    <t>16-23</t>
  </si>
  <si>
    <t>33-39</t>
  </si>
  <si>
    <t>East Carolina University School of Dental Medicine</t>
  </si>
  <si>
    <t>14-16</t>
  </si>
  <si>
    <t>32-46</t>
  </si>
  <si>
    <t>High Point University Workman School of Dental Medicine</t>
  </si>
  <si>
    <t>38-46</t>
  </si>
  <si>
    <t>University of North Carolina at Chapel Hill Adams School of Dentistry</t>
  </si>
  <si>
    <t>36-42</t>
  </si>
  <si>
    <t>Case Western Reserve University School of Dental Medicine</t>
  </si>
  <si>
    <t>33-43</t>
  </si>
  <si>
    <t>Northeast Ohio Medical University Bitonte College of Dentistry</t>
  </si>
  <si>
    <t>32-44</t>
  </si>
  <si>
    <t>The Ohio State University College of Dentistry</t>
  </si>
  <si>
    <t>30-42</t>
  </si>
  <si>
    <t>University of Oklahoma College of Dentistry</t>
  </si>
  <si>
    <t>41-42</t>
  </si>
  <si>
    <t>Oregon Health &amp; Science University School of Dentistry</t>
  </si>
  <si>
    <t>41-47</t>
  </si>
  <si>
    <t>Temple University The Maurice H. Kornberg School of Dentistry</t>
  </si>
  <si>
    <t>15-18</t>
  </si>
  <si>
    <t>33-50</t>
  </si>
  <si>
    <t>University of Pennsylvania School of Dental Medicine</t>
  </si>
  <si>
    <t>36-46</t>
  </si>
  <si>
    <t>University of Pittsburgh School of Dental Medicine</t>
  </si>
  <si>
    <t>Medical University of South Carolina James B. Edwards College of Dental Medicine</t>
  </si>
  <si>
    <t>11 to 17</t>
  </si>
  <si>
    <t>33-48</t>
  </si>
  <si>
    <t>Lincoln Memorial University College of Dental Medicine</t>
  </si>
  <si>
    <t>Meharry Medical College School of Dentistry</t>
  </si>
  <si>
    <t>18-25</t>
  </si>
  <si>
    <t>32-47</t>
  </si>
  <si>
    <t>University of Tennessee Health Science Center College of Dentistry</t>
  </si>
  <si>
    <t>46-46</t>
  </si>
  <si>
    <t>Texas A&amp;M University College of Dentistry</t>
  </si>
  <si>
    <t>35-43</t>
  </si>
  <si>
    <t>Texas Tech University Health Sciences Center El Paso</t>
  </si>
  <si>
    <t>38-44</t>
  </si>
  <si>
    <t>The University of Texas School of Dentistry at Houston</t>
  </si>
  <si>
    <t>The University of Texas at San Antonio School of Dentistry</t>
  </si>
  <si>
    <t>Roseman University of Health Sciences College of Dental Medicine</t>
  </si>
  <si>
    <t>38-48</t>
  </si>
  <si>
    <t>University of Utah School of Dentistry</t>
  </si>
  <si>
    <t>35-46</t>
  </si>
  <si>
    <t>VCU School of Dentistry</t>
  </si>
  <si>
    <t>16-20</t>
  </si>
  <si>
    <t>37-40</t>
  </si>
  <si>
    <t>Pacific Northwest University of Health Science School of Dental Medicine</t>
  </si>
  <si>
    <t>36-45</t>
  </si>
  <si>
    <t>University of Washington School of Dentistry</t>
  </si>
  <si>
    <t>West Virginia University School of Dentistry</t>
  </si>
  <si>
    <t>Marquette University School of Dentistry</t>
  </si>
  <si>
    <t>42-42</t>
  </si>
  <si>
    <t>Ponce Health Sciences University School of Dental Medicine</t>
  </si>
  <si>
    <t>40-40</t>
  </si>
  <si>
    <t>Universidad Ana G. Mendez - Gurabo, School of Dental Medicine</t>
  </si>
  <si>
    <t>University of Puerto Rico School of Dental Medicine</t>
  </si>
  <si>
    <t>36-36</t>
  </si>
  <si>
    <t>32-38</t>
  </si>
  <si>
    <t>16-19</t>
  </si>
  <si>
    <t>36-38</t>
  </si>
  <si>
    <t>28-38</t>
  </si>
  <si>
    <t>28-32</t>
  </si>
  <si>
    <t>11-20</t>
  </si>
  <si>
    <t>9-17</t>
  </si>
  <si>
    <t>26-43</t>
  </si>
  <si>
    <t>32-33</t>
  </si>
  <si>
    <t>10-18</t>
  </si>
  <si>
    <t>10-16</t>
  </si>
  <si>
    <t>20-28</t>
  </si>
  <si>
    <t>10-19</t>
  </si>
  <si>
    <t>9-12</t>
  </si>
  <si>
    <t>7-19</t>
  </si>
  <si>
    <t>12-17</t>
  </si>
  <si>
    <t>10-17</t>
  </si>
  <si>
    <t>11-17</t>
  </si>
  <si>
    <t>6-13</t>
  </si>
  <si>
    <t>7-18</t>
  </si>
  <si>
    <t>8-18</t>
  </si>
  <si>
    <t>8-16</t>
  </si>
  <si>
    <t>12-15</t>
  </si>
  <si>
    <t>8-17</t>
  </si>
  <si>
    <t>12-16</t>
  </si>
  <si>
    <t>12-21</t>
  </si>
  <si>
    <t>11-18</t>
  </si>
  <si>
    <t>9-16</t>
  </si>
  <si>
    <t>5-12</t>
  </si>
  <si>
    <t>6-20</t>
  </si>
  <si>
    <r>
      <t>Table 3: Number of CODA-accredited Dental School Examined Applications</t>
    </r>
    <r>
      <rPr>
        <b/>
        <vertAlign val="superscript"/>
        <sz val="11"/>
        <color rgb="FF000000"/>
        <rFont val="Arial"/>
        <family val="2"/>
      </rPr>
      <t>1</t>
    </r>
    <r>
      <rPr>
        <b/>
        <sz val="11"/>
        <color rgb="FF000000"/>
        <rFont val="Arial"/>
        <family val="2"/>
      </rPr>
      <t>, 2015-16 to 2025-26</t>
    </r>
  </si>
  <si>
    <t>Northeast Ohio Medical University</t>
  </si>
  <si>
    <t>Pacific Northwest University of Health Sciences</t>
  </si>
  <si>
    <r>
      <t>Lyon College School of Dental Medicine</t>
    </r>
    <r>
      <rPr>
        <vertAlign val="superscript"/>
        <sz val="11"/>
        <color rgb="FF000000"/>
        <rFont val="Arial"/>
        <family val="2"/>
      </rPr>
      <t>2</t>
    </r>
  </si>
  <si>
    <r>
      <t>Northeast Ohio Medical University</t>
    </r>
    <r>
      <rPr>
        <vertAlign val="superscript"/>
        <sz val="11"/>
        <color rgb="FF000000"/>
        <rFont val="Arial"/>
        <family val="2"/>
      </rPr>
      <t>2</t>
    </r>
  </si>
  <si>
    <r>
      <t>Pacific Northwest University of Health Sciences</t>
    </r>
    <r>
      <rPr>
        <vertAlign val="superscript"/>
        <sz val="11"/>
        <color rgb="FF000000"/>
        <rFont val="Arial"/>
        <family val="2"/>
      </rPr>
      <t>2</t>
    </r>
  </si>
  <si>
    <r>
      <t>Lyon College School of Dental Medicine</t>
    </r>
    <r>
      <rPr>
        <vertAlign val="superscript"/>
        <sz val="11"/>
        <color rgb="FF000000"/>
        <rFont val="Arial"/>
        <family val="2"/>
      </rPr>
      <t>3</t>
    </r>
  </si>
  <si>
    <r>
      <t>Northeast Ohio Medical University</t>
    </r>
    <r>
      <rPr>
        <vertAlign val="superscript"/>
        <sz val="11"/>
        <color rgb="FF000000"/>
        <rFont val="Arial"/>
        <family val="2"/>
      </rPr>
      <t>3</t>
    </r>
  </si>
  <si>
    <r>
      <t>Pacific Northwest University of Health Sciences</t>
    </r>
    <r>
      <rPr>
        <vertAlign val="superscript"/>
        <sz val="11"/>
        <color rgb="FF000000"/>
        <rFont val="Arial"/>
        <family val="2"/>
      </rPr>
      <t>3</t>
    </r>
  </si>
  <si>
    <r>
      <t>Table 4: Number of CODA-accredited Dental School Examined Applications</t>
    </r>
    <r>
      <rPr>
        <b/>
        <vertAlign val="superscript"/>
        <sz val="11"/>
        <color rgb="FF000000"/>
        <rFont val="Arial"/>
        <family val="2"/>
      </rPr>
      <t>1</t>
    </r>
    <r>
      <rPr>
        <b/>
        <sz val="11"/>
        <color rgb="FF000000"/>
        <rFont val="Arial"/>
        <family val="2"/>
      </rPr>
      <t xml:space="preserve"> By Gender, 2015-16 to 2025-26</t>
    </r>
  </si>
  <si>
    <r>
      <t>Table 5a: Number of United States Dental School Examined Applications</t>
    </r>
    <r>
      <rPr>
        <b/>
        <vertAlign val="superscript"/>
        <sz val="11"/>
        <color rgb="FF000000"/>
        <rFont val="Arial"/>
        <family val="2"/>
      </rPr>
      <t>1</t>
    </r>
    <r>
      <rPr>
        <b/>
        <sz val="11"/>
        <color rgb="FF000000"/>
        <rFont val="Arial"/>
        <family val="2"/>
      </rPr>
      <t xml:space="preserve"> By Race/Ethnicity</t>
    </r>
    <r>
      <rPr>
        <b/>
        <vertAlign val="superscript"/>
        <sz val="11"/>
        <color rgb="FF000000"/>
        <rFont val="Arial"/>
        <family val="2"/>
      </rPr>
      <t>2</t>
    </r>
    <r>
      <rPr>
        <b/>
        <sz val="11"/>
        <color rgb="FF000000"/>
        <rFont val="Arial"/>
        <family val="2"/>
      </rPr>
      <t>, 2025-26</t>
    </r>
  </si>
  <si>
    <r>
      <t xml:space="preserve">Source: American Dental Association, Health Policy Institute, </t>
    </r>
    <r>
      <rPr>
        <i/>
        <sz val="9"/>
        <rFont val="Arial"/>
        <family val="2"/>
      </rPr>
      <t>Commission on Dental Accreditation 2025-26 Survey of Dental Education (Group II).</t>
    </r>
  </si>
  <si>
    <r>
      <t>Table 5b: Number of CODA-accredited Dental School Examined Applications</t>
    </r>
    <r>
      <rPr>
        <b/>
        <vertAlign val="superscript"/>
        <sz val="11"/>
        <color theme="1"/>
        <rFont val="Arial"/>
        <family val="2"/>
      </rPr>
      <t>1</t>
    </r>
    <r>
      <rPr>
        <b/>
        <sz val="11"/>
        <color theme="1"/>
        <rFont val="Arial"/>
        <family val="2"/>
      </rPr>
      <t xml:space="preserve"> per Enrollee, 2025-26</t>
    </r>
  </si>
  <si>
    <t>©2026 American Dental Association</t>
  </si>
  <si>
    <r>
      <t xml:space="preserve">Source: American Dental Association, Health Policy Institute, </t>
    </r>
    <r>
      <rPr>
        <i/>
        <sz val="9"/>
        <rFont val="Arial"/>
        <family val="2"/>
      </rPr>
      <t>Commission on Dental Accreditation 2025-26 Survey of Dental Education (US Group II</t>
    </r>
    <r>
      <rPr>
        <sz val="9"/>
        <rFont val="Arial"/>
        <family val="2"/>
      </rPr>
      <t xml:space="preserve"> and</t>
    </r>
    <r>
      <rPr>
        <i/>
        <sz val="9"/>
        <rFont val="Arial"/>
        <family val="2"/>
      </rPr>
      <t xml:space="preserve"> Canada Group II).</t>
    </r>
  </si>
  <si>
    <r>
      <t xml:space="preserve">Source: American Dental Association, Health Policy Institute, </t>
    </r>
    <r>
      <rPr>
        <i/>
        <sz val="9"/>
        <color rgb="FF000000"/>
        <rFont val="Arial"/>
        <family val="2"/>
      </rPr>
      <t>Commission on Dental Accreditation Surveys of Dental Education (Group II).</t>
    </r>
  </si>
  <si>
    <r>
      <t xml:space="preserve">Source: American Dental Association, Health Policy Institute, </t>
    </r>
    <r>
      <rPr>
        <i/>
        <sz val="9"/>
        <rFont val="Arial"/>
        <family val="2"/>
      </rPr>
      <t>Commission on Dental Accreditation Surveys of Dental Education (US Group II and Canada Group II).</t>
    </r>
  </si>
  <si>
    <r>
      <t>Source: American Dental Association, Health Policy Institute,</t>
    </r>
    <r>
      <rPr>
        <i/>
        <sz val="9"/>
        <rFont val="Arial"/>
        <family val="2"/>
      </rPr>
      <t xml:space="preserve"> Commission on Dental Accreditation Surveys of Dental Education (Group II).</t>
    </r>
  </si>
  <si>
    <t>Unknown/Another Gender</t>
  </si>
  <si>
    <t>1st
(7,296)</t>
  </si>
  <si>
    <t>2nd
(7,055)</t>
  </si>
  <si>
    <t>3rd
(7,537)</t>
  </si>
  <si>
    <t>4th
(7,037)</t>
  </si>
  <si>
    <r>
      <t>Figure 6: Total United States Dental School Enrollment by Class and Gender, 2025-26</t>
    </r>
    <r>
      <rPr>
        <b/>
        <vertAlign val="superscript"/>
        <sz val="11"/>
        <color theme="1"/>
        <rFont val="Arial"/>
        <family val="2"/>
      </rPr>
      <t>1</t>
    </r>
  </si>
  <si>
    <r>
      <t xml:space="preserve">Source: American Dental Association, Health Policy Institute, </t>
    </r>
    <r>
      <rPr>
        <i/>
        <sz val="9"/>
        <rFont val="Arial"/>
        <family val="2"/>
      </rPr>
      <t>Commission on Dental Accreditation 2025-26 Surveys of Dental Education (US Group II</t>
    </r>
    <r>
      <rPr>
        <sz val="9"/>
        <rFont val="Arial"/>
        <family val="2"/>
      </rPr>
      <t xml:space="preserve"> and</t>
    </r>
    <r>
      <rPr>
        <i/>
        <sz val="9"/>
        <rFont val="Arial"/>
        <family val="2"/>
      </rPr>
      <t xml:space="preserve"> Canada Group II).</t>
    </r>
  </si>
  <si>
    <r>
      <t>Yeditepe University</t>
    </r>
    <r>
      <rPr>
        <vertAlign val="superscript"/>
        <sz val="11"/>
        <color rgb="FF000000"/>
        <rFont val="Arial"/>
        <family val="2"/>
      </rPr>
      <t>3</t>
    </r>
  </si>
  <si>
    <r>
      <rPr>
        <vertAlign val="superscript"/>
        <sz val="9"/>
        <rFont val="Arial"/>
        <family val="2"/>
      </rPr>
      <t>4</t>
    </r>
    <r>
      <rPr>
        <sz val="9"/>
        <rFont val="Arial"/>
        <family val="2"/>
      </rPr>
      <t xml:space="preserve"> N/AV = Not available</t>
    </r>
  </si>
  <si>
    <r>
      <t>N/AV</t>
    </r>
    <r>
      <rPr>
        <vertAlign val="superscript"/>
        <sz val="11"/>
        <color rgb="FF000000"/>
        <rFont val="Arial"/>
        <family val="2"/>
      </rPr>
      <t>4</t>
    </r>
  </si>
  <si>
    <r>
      <t>Source: American Dental Association, Health Policy Institute,</t>
    </r>
    <r>
      <rPr>
        <i/>
        <sz val="9"/>
        <rFont val="Arial"/>
        <family val="2"/>
      </rPr>
      <t xml:space="preserve"> Commission on Dental Accreditation Surveys of Dental Education (US Group II).</t>
    </r>
  </si>
  <si>
    <r>
      <t>Pacific Northwest University of Health Sciences</t>
    </r>
    <r>
      <rPr>
        <vertAlign val="superscript"/>
        <sz val="11"/>
        <color rgb="FF000000"/>
        <rFont val="Arial"/>
        <family val="2"/>
      </rPr>
      <t>1</t>
    </r>
  </si>
  <si>
    <r>
      <t>Lyon College School of Dental Medicine</t>
    </r>
    <r>
      <rPr>
        <vertAlign val="superscript"/>
        <sz val="11"/>
        <color rgb="FF000000"/>
        <rFont val="Arial"/>
        <family val="2"/>
      </rPr>
      <t>1</t>
    </r>
  </si>
  <si>
    <r>
      <t>Northeast Ohio Medical University</t>
    </r>
    <r>
      <rPr>
        <vertAlign val="superscript"/>
        <sz val="11"/>
        <color rgb="FF000000"/>
        <rFont val="Arial"/>
        <family val="2"/>
      </rPr>
      <t>1</t>
    </r>
  </si>
  <si>
    <r>
      <t>Table 15a: Total United States Dental School Enrollment by Gender and Race/Ethnicity</t>
    </r>
    <r>
      <rPr>
        <b/>
        <vertAlign val="superscript"/>
        <sz val="11"/>
        <color rgb="FF000000"/>
        <rFont val="Arial"/>
        <family val="2"/>
      </rPr>
      <t>1</t>
    </r>
    <r>
      <rPr>
        <b/>
        <sz val="11"/>
        <color rgb="FF000000"/>
        <rFont val="Arial"/>
        <family val="2"/>
      </rPr>
      <t>, 2015-16 to 2025-26</t>
    </r>
  </si>
  <si>
    <t>NOTE: King Abdulaziz University and Yeditepe University are not included in this table; for total enrollment by gender, see school-level data in Table 14.</t>
  </si>
  <si>
    <r>
      <t>Table 15b: Total United States Dental School Enrollment by Gender and Race/Ethnicity</t>
    </r>
    <r>
      <rPr>
        <b/>
        <vertAlign val="superscript"/>
        <sz val="11"/>
        <color rgb="FF000000"/>
        <rFont val="Arial"/>
        <family val="2"/>
      </rPr>
      <t>1</t>
    </r>
    <r>
      <rPr>
        <b/>
        <sz val="11"/>
        <color rgb="FF000000"/>
        <rFont val="Arial"/>
        <family val="2"/>
      </rPr>
      <t>, 2025-26</t>
    </r>
  </si>
  <si>
    <r>
      <t>Figure 7: United States Dental School Graduates by Gender</t>
    </r>
    <r>
      <rPr>
        <b/>
        <vertAlign val="superscript"/>
        <sz val="11"/>
        <rFont val="Arial"/>
        <family val="2"/>
      </rPr>
      <t>1</t>
    </r>
    <r>
      <rPr>
        <b/>
        <sz val="11"/>
        <rFont val="Arial"/>
        <family val="2"/>
      </rPr>
      <t>, 2015 to 2025</t>
    </r>
  </si>
  <si>
    <t>Table 17: CODA-accredited and Canadian Dental School Graduates By Gender, 2015 to 2025</t>
  </si>
  <si>
    <r>
      <t>Table 18b: Graduates of Predoctoral Dental Education Programs by Gender and Race/Ethnicity</t>
    </r>
    <r>
      <rPr>
        <b/>
        <vertAlign val="superscript"/>
        <sz val="11"/>
        <color rgb="FF000000"/>
        <rFont val="Arial"/>
        <family val="2"/>
      </rPr>
      <t>1</t>
    </r>
    <r>
      <rPr>
        <b/>
        <sz val="11"/>
        <color rgb="FF000000"/>
        <rFont val="Arial"/>
        <family val="2"/>
      </rPr>
      <t>, 2025</t>
    </r>
  </si>
  <si>
    <t xml:space="preserve">     Lyon College School of Dental Medicine (2025-26)</t>
  </si>
  <si>
    <t xml:space="preserve">     Northeast Ohio Medical University (2025-26)</t>
  </si>
  <si>
    <t xml:space="preserve">     Pacific Northwest University of Health Sciences (2025-26)</t>
  </si>
  <si>
    <r>
      <rPr>
        <vertAlign val="superscript"/>
        <sz val="9"/>
        <rFont val="Arial"/>
        <family val="2"/>
      </rPr>
      <t>2</t>
    </r>
    <r>
      <rPr>
        <sz val="9"/>
        <rFont val="Arial"/>
        <family val="2"/>
      </rPr>
      <t xml:space="preserve"> New dental schools with no 2025 graduates and the years in which they matriculated the first class:</t>
    </r>
  </si>
  <si>
    <r>
      <t>Universidad Ana G. Mendez - Gurabo</t>
    </r>
    <r>
      <rPr>
        <vertAlign val="superscript"/>
        <sz val="11"/>
        <color rgb="FF000000"/>
        <rFont val="Arial"/>
        <family val="2"/>
      </rPr>
      <t>2</t>
    </r>
  </si>
  <si>
    <r>
      <t>Table 18a: United States Dental School Graduates By Gender and Race/Ethnicity</t>
    </r>
    <r>
      <rPr>
        <b/>
        <vertAlign val="superscript"/>
        <sz val="11"/>
        <color rgb="FF000000"/>
        <rFont val="Arial"/>
        <family val="2"/>
      </rPr>
      <t>1</t>
    </r>
    <r>
      <rPr>
        <b/>
        <sz val="11"/>
        <color rgb="FF000000"/>
        <rFont val="Arial"/>
        <family val="2"/>
      </rPr>
      <t>, 2015 to 2025</t>
    </r>
  </si>
  <si>
    <r>
      <t>Figure 9: Outcomes Assessment for United States Dental Schools' Class of 2024</t>
    </r>
    <r>
      <rPr>
        <b/>
        <vertAlign val="superscript"/>
        <sz val="11"/>
        <rFont val="Arial"/>
        <family val="2"/>
      </rPr>
      <t>1</t>
    </r>
  </si>
  <si>
    <r>
      <rPr>
        <vertAlign val="superscript"/>
        <sz val="9"/>
        <rFont val="Arial"/>
        <family val="2"/>
      </rPr>
      <t>1</t>
    </r>
    <r>
      <rPr>
        <sz val="9"/>
        <rFont val="Arial"/>
        <family val="2"/>
      </rPr>
      <t xml:space="preserve"> This figure excludes transfer students, all graduates of an international dental program that were admitted with advanced standing, and any part-time or repeating students who did not initially matriculate on a schedule to graduate in 2024. Percentages are based on the number who took the exam or applied to an advanced dental education program.</t>
    </r>
  </si>
  <si>
    <r>
      <t>Source: American Dental Association, Health Policy Institute, 2025-26</t>
    </r>
    <r>
      <rPr>
        <i/>
        <sz val="9"/>
        <color theme="1"/>
        <rFont val="Arial"/>
        <family val="2"/>
      </rPr>
      <t xml:space="preserve"> Survey of Dental Education</t>
    </r>
    <r>
      <rPr>
        <sz val="9"/>
        <color theme="1"/>
        <rFont val="Arial"/>
        <family val="2"/>
      </rPr>
      <t xml:space="preserve"> (Group I).</t>
    </r>
  </si>
  <si>
    <r>
      <t xml:space="preserve">Source: American Dental Association, Health Policy Institute, </t>
    </r>
    <r>
      <rPr>
        <i/>
        <sz val="9"/>
        <rFont val="Arial"/>
        <family val="2"/>
      </rPr>
      <t xml:space="preserve">Commission on Dental Accreditation 2025-26 Survey of Dental Education (Group I). </t>
    </r>
  </si>
  <si>
    <r>
      <t>Figure 10: Average Number of Patient Visits</t>
    </r>
    <r>
      <rPr>
        <b/>
        <vertAlign val="superscript"/>
        <sz val="11"/>
        <color theme="1"/>
        <rFont val="Arial"/>
        <family val="2"/>
      </rPr>
      <t>1</t>
    </r>
    <r>
      <rPr>
        <b/>
        <sz val="11"/>
        <color theme="1"/>
        <rFont val="Arial"/>
        <family val="2"/>
      </rPr>
      <t xml:space="preserve"> and New Patients Screened in United States Dental Schools, 2015-16 to 2025-26</t>
    </r>
    <r>
      <rPr>
        <b/>
        <vertAlign val="superscript"/>
        <sz val="11"/>
        <color theme="1"/>
        <rFont val="Arial"/>
        <family val="2"/>
      </rPr>
      <t>2</t>
    </r>
  </si>
  <si>
    <t>2024-25 Total Enrollment</t>
  </si>
  <si>
    <r>
      <rPr>
        <vertAlign val="superscript"/>
        <sz val="9"/>
        <rFont val="Arial"/>
        <family val="2"/>
      </rPr>
      <t>1</t>
    </r>
    <r>
      <rPr>
        <sz val="9"/>
        <rFont val="Arial"/>
        <family val="2"/>
      </rPr>
      <t xml:space="preserve"> This program matriculated the first class in 2025-26 and had no enrollment in 2024-25.</t>
    </r>
  </si>
  <si>
    <r>
      <t>Lyon College School of Dental Medicine</t>
    </r>
    <r>
      <rPr>
        <vertAlign val="superscript"/>
        <sz val="10"/>
        <color theme="1"/>
        <rFont val="Arial"/>
        <family val="2"/>
      </rPr>
      <t>1</t>
    </r>
  </si>
  <si>
    <r>
      <t>Pacific Northwest University of Health Sciences</t>
    </r>
    <r>
      <rPr>
        <vertAlign val="superscript"/>
        <sz val="10"/>
        <color theme="1"/>
        <rFont val="Arial"/>
        <family val="2"/>
      </rPr>
      <t>1</t>
    </r>
  </si>
  <si>
    <r>
      <t>Northeast Ohio Medical University</t>
    </r>
    <r>
      <rPr>
        <vertAlign val="superscript"/>
        <sz val="10"/>
        <color theme="1"/>
        <rFont val="Arial"/>
        <family val="2"/>
      </rPr>
      <t>1</t>
    </r>
  </si>
  <si>
    <r>
      <t>Table 21: Patient Care Provided by CODA-accredited and Canadian Dental School Students During the Recent Year</t>
    </r>
    <r>
      <rPr>
        <b/>
        <vertAlign val="superscript"/>
        <sz val="11"/>
        <color rgb="FF000000"/>
        <rFont val="Arial"/>
        <family val="2"/>
      </rPr>
      <t>1</t>
    </r>
    <r>
      <rPr>
        <b/>
        <sz val="11"/>
        <color rgb="FF000000"/>
        <rFont val="Arial"/>
        <family val="2"/>
      </rPr>
      <t>, 2025-26</t>
    </r>
  </si>
  <si>
    <r>
      <t xml:space="preserve">Source: American Dental Association, Health Policy Institute, </t>
    </r>
    <r>
      <rPr>
        <i/>
        <sz val="9"/>
        <color theme="1"/>
        <rFont val="Arial"/>
        <family val="2"/>
      </rPr>
      <t xml:space="preserve">Commission on Dental Accreditation 2025-26 Survey of Dental Education (US Group I </t>
    </r>
    <r>
      <rPr>
        <sz val="9"/>
        <color theme="1"/>
        <rFont val="Arial"/>
        <family val="2"/>
      </rPr>
      <t>and</t>
    </r>
    <r>
      <rPr>
        <i/>
        <sz val="9"/>
        <color theme="1"/>
        <rFont val="Arial"/>
        <family val="2"/>
      </rPr>
      <t xml:space="preserve"> Canada Group I). </t>
    </r>
  </si>
  <si>
    <r>
      <t>Table 22a: Total Full-Time Equivalent Support Personnel in CODA-accredited Dental Schools</t>
    </r>
    <r>
      <rPr>
        <b/>
        <vertAlign val="superscript"/>
        <sz val="11"/>
        <color rgb="FF000000"/>
        <rFont val="Arial"/>
        <family val="2"/>
      </rPr>
      <t>1</t>
    </r>
    <r>
      <rPr>
        <b/>
        <sz val="11"/>
        <color rgb="FF000000"/>
        <rFont val="Arial"/>
        <family val="2"/>
      </rPr>
      <t>, 2025-26</t>
    </r>
  </si>
  <si>
    <r>
      <t>Source: American Dental Association, Health Policy Institute,</t>
    </r>
    <r>
      <rPr>
        <i/>
        <sz val="9"/>
        <rFont val="Arial"/>
        <family val="2"/>
      </rPr>
      <t xml:space="preserve"> Commission on Dental Accreditation 2025-26 Survey of Dental Education (Group I).</t>
    </r>
    <r>
      <rPr>
        <sz val="9"/>
        <rFont val="Arial"/>
        <family val="2"/>
      </rPr>
      <t xml:space="preserve"> </t>
    </r>
  </si>
  <si>
    <r>
      <t>Source: American Dental Association, Health Policy Institute,</t>
    </r>
    <r>
      <rPr>
        <i/>
        <sz val="9"/>
        <rFont val="Arial"/>
        <family val="2"/>
      </rPr>
      <t xml:space="preserve"> Commission on Dental Accreditation 2025-26 Survey of Dental Education (Group I). </t>
    </r>
  </si>
  <si>
    <t>Table 23: Faculty Providing Basic Science Instruction in CODA-accredited Dental Schools, 2025-26</t>
  </si>
  <si>
    <r>
      <t>Figure 11: CODA-accredited Dental School Full-Time Equivalent Support Personnel in Basic Science</t>
    </r>
    <r>
      <rPr>
        <b/>
        <vertAlign val="superscript"/>
        <sz val="11"/>
        <color theme="1"/>
        <rFont val="Arial"/>
        <family val="2"/>
      </rPr>
      <t>1</t>
    </r>
    <r>
      <rPr>
        <b/>
        <sz val="11"/>
        <color theme="1"/>
        <rFont val="Arial"/>
        <family val="2"/>
      </rPr>
      <t>, Clinical Science, Research and All Other Support, 2025-26</t>
    </r>
  </si>
  <si>
    <t>Figure 12: Type of Faculty Providing Basic Science Instruction for Program in United States Dental Schools, 2025-26</t>
  </si>
  <si>
    <t>Figure 8: Percentage of 2026 United States Dental School Graduates in Dental-Related Activity</t>
  </si>
  <si>
    <r>
      <t>Source: American Dental Association, Health Policy Institute,</t>
    </r>
    <r>
      <rPr>
        <i/>
        <sz val="9"/>
        <color theme="1"/>
        <rFont val="Arial"/>
        <family val="2"/>
      </rPr>
      <t xml:space="preserve"> Commission on Dental Accreditation 2025-26 Survey of Dental Education (Group II).</t>
    </r>
  </si>
  <si>
    <r>
      <t xml:space="preserve">Source: American Dental Association, Health Policy Institute, </t>
    </r>
    <r>
      <rPr>
        <i/>
        <sz val="9"/>
        <rFont val="Arial"/>
        <family val="2"/>
      </rPr>
      <t>Surveys of Dental Education</t>
    </r>
    <r>
      <rPr>
        <sz val="9"/>
        <rFont val="Arial"/>
        <family val="2"/>
      </rPr>
      <t xml:space="preserve"> (Group II).</t>
    </r>
  </si>
  <si>
    <r>
      <t>Source: American Dental Association, Health Policy Institute, 2025-26</t>
    </r>
    <r>
      <rPr>
        <i/>
        <sz val="9"/>
        <rFont val="Arial"/>
        <family val="2"/>
      </rPr>
      <t xml:space="preserve"> Survey of Dental Education</t>
    </r>
    <r>
      <rPr>
        <sz val="9"/>
        <rFont val="Arial"/>
        <family val="2"/>
      </rPr>
      <t xml:space="preserve"> (Group I). </t>
    </r>
  </si>
  <si>
    <t>University of Illinois Chicago</t>
  </si>
  <si>
    <r>
      <t>Source: American Dental Association, Health Policy Institute,</t>
    </r>
    <r>
      <rPr>
        <i/>
        <sz val="9"/>
        <rFont val="Arial"/>
        <family val="2"/>
      </rPr>
      <t xml:space="preserve"> Commission on Dental Accreditation Surveys of Dental Education</t>
    </r>
    <r>
      <rPr>
        <sz val="9"/>
        <rFont val="Arial"/>
        <family val="2"/>
      </rPr>
      <t xml:space="preserve"> (Group II) and American Dental Education Association (ADEA), </t>
    </r>
    <r>
      <rPr>
        <i/>
        <sz val="9"/>
        <rFont val="Arial"/>
        <family val="2"/>
      </rPr>
      <t>U.S. Dental School Applicants and Enrollees, 2025 Entering Class</t>
    </r>
    <r>
      <rPr>
        <sz val="9"/>
        <rFont val="Arial"/>
        <family val="2"/>
      </rPr>
      <t>. Washington, DC: American Dental Education Association, March 2026.</t>
    </r>
  </si>
  <si>
    <r>
      <rPr>
        <vertAlign val="superscript"/>
        <sz val="9"/>
        <rFont val="Arial"/>
        <family val="2"/>
      </rPr>
      <t>2</t>
    </r>
    <r>
      <rPr>
        <sz val="9"/>
        <rFont val="Arial"/>
        <family val="2"/>
      </rPr>
      <t xml:space="preserve"> The gender category "Other" includes applications that did not indicate gender, or did not identify as either male or female. In 2024-25, this category was separated into two: "Another Gender" and "Gender Unknown".</t>
    </r>
  </si>
  <si>
    <r>
      <rPr>
        <vertAlign val="superscript"/>
        <sz val="9"/>
        <rFont val="Arial"/>
        <family val="2"/>
      </rPr>
      <t xml:space="preserve">1 </t>
    </r>
    <r>
      <rPr>
        <sz val="9"/>
        <rFont val="Arial"/>
        <family val="2"/>
      </rPr>
      <t>From 2015-16 to 2023-24, the "Other" gender category includes students who prefer not to report gender, do not identify as either male or female, or whose gender is not available. In 2024-25, this category was expanded to "Another Gender" and "Gender Unknown". These categories are not shown in this figure but are included in the total first-year enrollment; see school-level data in Table 9.</t>
    </r>
  </si>
  <si>
    <r>
      <rPr>
        <vertAlign val="superscript"/>
        <sz val="9"/>
        <rFont val="Arial"/>
        <family val="2"/>
      </rPr>
      <t xml:space="preserve">1 </t>
    </r>
    <r>
      <rPr>
        <sz val="9"/>
        <rFont val="Arial"/>
        <family val="2"/>
      </rPr>
      <t>The "Other" gender category includes students who prefer not to report gender, do not identify as either male or female, or whose gender is not available. In 2024-25, this category was expanded to "Another Gender" and "Gender Unknown".</t>
    </r>
  </si>
  <si>
    <r>
      <rPr>
        <vertAlign val="superscript"/>
        <sz val="9"/>
        <rFont val="Arial"/>
        <family val="2"/>
      </rPr>
      <t xml:space="preserve">2 </t>
    </r>
    <r>
      <rPr>
        <sz val="9"/>
        <rFont val="Arial"/>
        <family val="2"/>
      </rPr>
      <t>From 2015-16 to 2023-24, the "Other" gender category included students who prefer not to report gender, do not identify as either male or female, or whose gender is not available. In 2024-25, this category was expanded to separately collect those who identify as another gender and those whose gender is unknown (see school-level data in Table 9).</t>
    </r>
  </si>
  <si>
    <r>
      <rPr>
        <vertAlign val="superscript"/>
        <sz val="9"/>
        <rFont val="Arial"/>
        <family val="2"/>
      </rPr>
      <t>2</t>
    </r>
    <r>
      <rPr>
        <sz val="9"/>
        <rFont val="Arial"/>
        <family val="2"/>
      </rPr>
      <t xml:space="preserve"> The gender category "Other" includes students that did not indicate gender, did not identify as either male or female, or whose gender wsa unknown. In 2024-25, the "Other" category was redefined as two distinct categories: "Another Gender" and "Gender Unknown".</t>
    </r>
  </si>
  <si>
    <r>
      <rPr>
        <vertAlign val="superscript"/>
        <sz val="9"/>
        <rFont val="Arial"/>
        <family val="2"/>
      </rPr>
      <t xml:space="preserve">2 </t>
    </r>
    <r>
      <rPr>
        <sz val="9"/>
        <rFont val="Arial"/>
        <family val="2"/>
      </rPr>
      <t>From 2015-16 to 2023-24, the "Other" gender category (added to the survey in 2015-16) included students who prefer not to report gender, do not identify as either male or female, or whose gender is not available. In 2024-25, the "Other" category was redefined as two distinct categories: "Another Gender" and "Gender Unknown". See Table 14 for school-level data.</t>
    </r>
  </si>
  <si>
    <r>
      <rPr>
        <vertAlign val="superscript"/>
        <sz val="9"/>
        <rFont val="Arial"/>
        <family val="2"/>
      </rPr>
      <t xml:space="preserve">1 </t>
    </r>
    <r>
      <rPr>
        <sz val="9"/>
        <rFont val="Arial"/>
        <family val="2"/>
      </rPr>
      <t xml:space="preserve">From 2015 to 2023, the gender category "Other" included graduates who prefer not to report gender, do not identify as either male or female, or whose gender is not available. In 2024-25, this category was expanded to "Another Gender" and "Gender Unknown". As a result, the totals shown in the graph exceed the sum of male and female graduates. </t>
    </r>
  </si>
  <si>
    <r>
      <rPr>
        <vertAlign val="superscript"/>
        <sz val="9"/>
        <rFont val="Arial"/>
        <family val="2"/>
      </rPr>
      <t>2</t>
    </r>
    <r>
      <rPr>
        <sz val="9"/>
        <rFont val="Arial"/>
        <family val="2"/>
      </rPr>
      <t xml:space="preserve"> The "Other" gender category includes graduates who prefer not to report gender, do not identify as either male or female, or whose gender is not available. In 2024-25, the "Other" category was redefined as two distinct categories: "Another Gender" and "Gender Unknown".</t>
    </r>
  </si>
  <si>
    <r>
      <rPr>
        <vertAlign val="superscript"/>
        <sz val="9"/>
        <rFont val="Arial"/>
        <family val="2"/>
      </rPr>
      <t>2</t>
    </r>
    <r>
      <rPr>
        <sz val="9"/>
        <rFont val="Arial"/>
        <family val="2"/>
      </rPr>
      <t xml:space="preserve"> From 2015 to 2023, the "Other" gender category included graduates who prefer not to report gender, do not identify as either male or female, or whose gender is not available. In 2024-25, the "Other" category was redefined as two distinct categories: "Another Gender" and "Gender Unknown". For more information, see school-level breakouts in Table 18b.</t>
    </r>
  </si>
  <si>
    <t>Medical school faculty only</t>
  </si>
  <si>
    <t>NOTE: Data from international CODA-accredited programs are not included in this table; see school-level data in Table 9.</t>
  </si>
  <si>
    <r>
      <t>Source: American Dental Association, Health Policy Institute,</t>
    </r>
    <r>
      <rPr>
        <i/>
        <sz val="9"/>
        <rFont val="Arial"/>
        <family val="2"/>
      </rPr>
      <t xml:space="preserve"> Commission on Dental Accreditation Surveys of Dental Education (Group II)</t>
    </r>
    <r>
      <rPr>
        <sz val="9"/>
        <rFont val="Arial"/>
        <family val="2"/>
      </rPr>
      <t>.</t>
    </r>
  </si>
  <si>
    <r>
      <rPr>
        <vertAlign val="superscript"/>
        <sz val="9"/>
        <color theme="1"/>
        <rFont val="Arial"/>
        <family val="2"/>
      </rPr>
      <t>1</t>
    </r>
    <r>
      <rPr>
        <sz val="9"/>
        <color theme="1"/>
        <rFont val="Arial"/>
        <family val="2"/>
      </rPr>
      <t xml:space="preserve"> Thirty-one of 76 dental schools (40.8%) have basic science departments located outside of the school of dentistry; therefore, these programs did not report any basic science personnel.</t>
    </r>
  </si>
  <si>
    <t>NOTE: Data from international CODA-accredited programs are not included in this graph; see school-level data in Table 5b.</t>
  </si>
  <si>
    <t>NOTE: Data from international CODA-accredited programs (King Abdulaziz University and Yeditepe University) are not included in this table; see school-level data in Table 5b.</t>
  </si>
  <si>
    <t>NOTE: Data from international CODA-accredited programs are not included in this table.</t>
  </si>
  <si>
    <t>NOTE: Data from international CODA-accredited programs are not included in this graph.</t>
  </si>
  <si>
    <t>NOTE: Data from international CODA-accredited programs are not included in this graph; see school-level data in Table 9.</t>
  </si>
  <si>
    <t>NOTE: Data from international CODA-accredited programs are not included in this graph; see school-level data in Table 12.</t>
  </si>
  <si>
    <t>NOTE: Data from international CODA-accredited programs are not included in this table; see school-level data in Table 14.</t>
  </si>
  <si>
    <t>NOTE: Data from international CODA-accredited programs are not included in this graph; see school-level data in Table 17.</t>
  </si>
  <si>
    <t>NOTE: Data from international CODA-accredited programs are not included in this table; see school-level data in Table 17.</t>
  </si>
  <si>
    <t>NOTE: Data from international CODA-accredited programs are not included in this table. For breakouts by gender, see school-level data in Table 17.</t>
  </si>
  <si>
    <t>NOTE: Data from international CODA-accredited programs are not included in this graph; see school-level data in Table 21.</t>
  </si>
  <si>
    <t>NOTE: Data from international CODA-accredited programs are not included in this graph; see school-level data in Tables 22a-e.</t>
  </si>
  <si>
    <t>NOTE: Data from international CODA-accredited programs are not included in this graph; see school-level data in Table 23.</t>
  </si>
  <si>
    <r>
      <rPr>
        <i/>
        <sz val="11"/>
        <color theme="1"/>
        <rFont val="Arial"/>
        <family val="2"/>
      </rPr>
      <t>White (not Hispanic or Latino)</t>
    </r>
    <r>
      <rPr>
        <sz val="11"/>
        <color theme="1"/>
        <rFont val="Arial"/>
        <family val="2"/>
      </rPr>
      <t>: a person having origins in any of the original peoples of Europe, the Middle East, or North Africa.</t>
    </r>
  </si>
  <si>
    <r>
      <rPr>
        <i/>
        <sz val="11"/>
        <color theme="1"/>
        <rFont val="Arial"/>
        <family val="2"/>
      </rPr>
      <t>Black or African American (not Hispanic or Latino)</t>
    </r>
    <r>
      <rPr>
        <sz val="11"/>
        <color theme="1"/>
        <rFont val="Arial"/>
        <family val="2"/>
      </rPr>
      <t>: a person having origins in any of the black racial groups of Africa.</t>
    </r>
  </si>
  <si>
    <r>
      <rPr>
        <i/>
        <sz val="11"/>
        <color theme="1"/>
        <rFont val="Arial"/>
        <family val="2"/>
      </rPr>
      <t>Hispanic or Latino (any race)</t>
    </r>
    <r>
      <rPr>
        <sz val="11"/>
        <color theme="1"/>
        <rFont val="Arial"/>
        <family val="2"/>
      </rPr>
      <t>: a person of Cuban, Mexican, Puerto Rican, South or Central American or other Spanish culture or origin, regardless of race.</t>
    </r>
  </si>
  <si>
    <r>
      <rPr>
        <i/>
        <sz val="11"/>
        <color theme="1"/>
        <rFont val="Arial"/>
        <family val="2"/>
      </rPr>
      <t>American Indian or Alaska Native (not Hispanic or Latino)</t>
    </r>
    <r>
      <rPr>
        <sz val="11"/>
        <color theme="1"/>
        <rFont val="Arial"/>
        <family val="2"/>
      </rPr>
      <t>: a person having origins in any of the original peoples of North America and South America (including Central America) and who maintains cultural identification through tribal affiliation or community attachment.</t>
    </r>
  </si>
  <si>
    <r>
      <rPr>
        <i/>
        <sz val="11"/>
        <color theme="1"/>
        <rFont val="Arial"/>
        <family val="2"/>
      </rPr>
      <t>Asian (not Hispanic or Latino)</t>
    </r>
    <r>
      <rPr>
        <sz val="11"/>
        <color theme="1"/>
        <rFont val="Arial"/>
        <family val="2"/>
      </rPr>
      <t>: a person having origins in any of the original peoples of the Far East, Southeast Asia, the Indian subcontinent, including, for example, Cambodia, China, India, Japan, Korea, Malaysia, Pakistan, the Philippine Islands, Thailand, and Vietnam.</t>
    </r>
  </si>
  <si>
    <r>
      <rPr>
        <i/>
        <sz val="11"/>
        <color theme="1"/>
        <rFont val="Arial"/>
        <family val="2"/>
      </rPr>
      <t>Native Hawaiian or Other Pacific Islander (not Hispanic or Latino)</t>
    </r>
    <r>
      <rPr>
        <sz val="11"/>
        <color theme="1"/>
        <rFont val="Arial"/>
        <family val="2"/>
      </rPr>
      <t>: a person having origins in</t>
    </r>
    <r>
      <rPr>
        <sz val="11"/>
        <color rgb="FF000000"/>
        <rFont val="Arial"/>
        <family val="2"/>
      </rPr>
      <t xml:space="preserve"> </t>
    </r>
    <r>
      <rPr>
        <sz val="11"/>
        <color theme="1"/>
        <rFont val="Arial"/>
        <family val="2"/>
      </rPr>
      <t xml:space="preserve">any of the original peoples of Hawaii, Guam, Samoa, or other Pacific Islands. </t>
    </r>
  </si>
  <si>
    <r>
      <rPr>
        <i/>
        <sz val="11"/>
        <color theme="1"/>
        <rFont val="Arial"/>
        <family val="2"/>
      </rPr>
      <t>U.S. Nonresident</t>
    </r>
    <r>
      <rPr>
        <sz val="11"/>
        <color theme="1"/>
        <rFont val="Arial"/>
        <family val="2"/>
      </rPr>
      <t>: a person who is not a citizen or national of the United States and who is in this country on a visa or temporary basis and does not have the right to remain indefinitely.</t>
    </r>
  </si>
  <si>
    <r>
      <rPr>
        <i/>
        <sz val="11"/>
        <color theme="1"/>
        <rFont val="Arial"/>
        <family val="2"/>
      </rPr>
      <t>Two or More Races (not Hispanic or Latino)</t>
    </r>
    <r>
      <rPr>
        <sz val="11"/>
        <color theme="1"/>
        <rFont val="Arial"/>
        <family val="2"/>
      </rPr>
      <t>: category used for individuals who identify with two or more of the race categories listed above and do not have Spanish culture or origin.</t>
    </r>
  </si>
  <si>
    <r>
      <rPr>
        <i/>
        <sz val="11"/>
        <color theme="1"/>
        <rFont val="Arial"/>
        <family val="2"/>
      </rPr>
      <t>Unknown</t>
    </r>
    <r>
      <rPr>
        <sz val="11"/>
        <color theme="1"/>
        <rFont val="Arial"/>
        <family val="2"/>
      </rPr>
      <t>: category used to classify persons (citizens and nationals of the United States only) whose race and ethnicity are not known.</t>
    </r>
  </si>
  <si>
    <t>Table 2: Number of United States Dental School Examined Applications, Applicants, and First-Year Enrollment, 2015-16 to 2025-26</t>
  </si>
  <si>
    <t>First-Year Enrollment</t>
  </si>
  <si>
    <t>Table 6: Amount of Predental Education of First-Year United States and Canadian Dental Students, 2025-26</t>
  </si>
  <si>
    <t>Table 7: Amount of Predental Education of First-Year United States Dental Students, 1969-70 to 2025-26</t>
  </si>
  <si>
    <t>Figure 3: Percentage of Repeating First-Year United States Dental Students, 2015-16 to 2025-26</t>
  </si>
  <si>
    <t>Table 8: First-Year Enrollment and Repeating Students in CODA-accredited and Canadian Dental Schools, 2015-16 to 2025-26</t>
  </si>
  <si>
    <t>Figure 4: First-Year United States Dental School Enrollment by Gender, 2015-16 to 2025-26</t>
  </si>
  <si>
    <t>Table 9: First-Year CODA-accredited Dental School Enrollment by Gender, 2015-16 to 2025-26</t>
  </si>
  <si>
    <t>Table 10a: First-Year United States Dental School Enrollment by Gender and Race/Ethnicity, 2015-16 to 2025-26</t>
  </si>
  <si>
    <t>Table 10b: First-Year United States Dental School Enrollment by Gender and Race/Ethnicity, 2025-26</t>
  </si>
  <si>
    <t>Figure 5: Region of Legal Residence of First-Year United States Dental Students, 2025-26</t>
  </si>
  <si>
    <t>Table 11: State of Residence of First-Year United States Dental Students, 2025-26</t>
  </si>
  <si>
    <t>Ratio of Applicants to First-Year Enrollment</t>
  </si>
  <si>
    <r>
      <rPr>
        <vertAlign val="superscript"/>
        <sz val="9"/>
        <rFont val="Arial"/>
        <family val="2"/>
      </rPr>
      <t xml:space="preserve">1 </t>
    </r>
    <r>
      <rPr>
        <sz val="9"/>
        <rFont val="Arial"/>
        <family val="2"/>
      </rPr>
      <t>Number of individuals whose credentials were complete and examined by an admissions committee, and were considered for admission to the first-year class. This figure represents the total number of applications examined by all dental schools, and counts applicants more than once if they applied to multiple programs.</t>
    </r>
  </si>
  <si>
    <t>Number of First-Year Students Entering with Predental Education</t>
  </si>
  <si>
    <r>
      <t>Figure 3: Percentage of Repeating</t>
    </r>
    <r>
      <rPr>
        <b/>
        <vertAlign val="superscript"/>
        <sz val="11"/>
        <color theme="1"/>
        <rFont val="Arial"/>
        <family val="2"/>
      </rPr>
      <t>1</t>
    </r>
    <r>
      <rPr>
        <b/>
        <sz val="11"/>
        <color theme="1"/>
        <rFont val="Arial"/>
        <family val="2"/>
      </rPr>
      <t xml:space="preserve"> First-Year United States Dental Students, 2015-16 to 2025-26</t>
    </r>
  </si>
  <si>
    <r>
      <t>Figure 4: First-Year United States Dental School Enrollment by Gender</t>
    </r>
    <r>
      <rPr>
        <b/>
        <vertAlign val="superscript"/>
        <sz val="11"/>
        <color theme="1"/>
        <rFont val="Arial"/>
        <family val="2"/>
      </rPr>
      <t>1</t>
    </r>
    <r>
      <rPr>
        <b/>
        <sz val="11"/>
        <color theme="1"/>
        <rFont val="Arial"/>
        <family val="2"/>
      </rPr>
      <t>, 2015-16 to 2025-26</t>
    </r>
  </si>
  <si>
    <r>
      <t>Table 10a: First-Year United States Dental School Enrollment by Gender and Race/Ethnicity</t>
    </r>
    <r>
      <rPr>
        <b/>
        <vertAlign val="superscript"/>
        <sz val="11"/>
        <color rgb="FF000000"/>
        <rFont val="Arial"/>
        <family val="2"/>
      </rPr>
      <t>1</t>
    </r>
    <r>
      <rPr>
        <b/>
        <sz val="11"/>
        <color rgb="FF000000"/>
        <rFont val="Arial"/>
        <family val="2"/>
      </rPr>
      <t>, 2015-26 to 2025-26</t>
    </r>
  </si>
  <si>
    <r>
      <t>Figure 5: Region</t>
    </r>
    <r>
      <rPr>
        <b/>
        <vertAlign val="superscript"/>
        <sz val="11"/>
        <color theme="1"/>
        <rFont val="Arial"/>
        <family val="2"/>
      </rPr>
      <t>1</t>
    </r>
    <r>
      <rPr>
        <b/>
        <sz val="11"/>
        <color theme="1"/>
        <rFont val="Arial"/>
        <family val="2"/>
      </rPr>
      <t xml:space="preserve"> of Legal Residence of First-Year United States Dental Students, 2025-26</t>
    </r>
  </si>
  <si>
    <t>NOTE: First-year students at King Abdulaziz University take general education courses at the unversity prior to starting the dental program. Students at Yeditepe University enter the program with a high school diploma.</t>
  </si>
  <si>
    <r>
      <t xml:space="preserve">1 </t>
    </r>
    <r>
      <rPr>
        <sz val="9"/>
        <color theme="1"/>
        <rFont val="Arial"/>
        <family val="2"/>
      </rPr>
      <t xml:space="preserve">University of the Pacific has a three-year program. </t>
    </r>
    <r>
      <rPr>
        <vertAlign val="superscript"/>
        <sz val="9"/>
        <color theme="1"/>
        <rFont val="Arial"/>
        <family val="2"/>
      </rPr>
      <t xml:space="preserve">        </t>
    </r>
  </si>
  <si>
    <r>
      <rPr>
        <vertAlign val="superscript"/>
        <sz val="9"/>
        <rFont val="Arial"/>
        <family val="2"/>
      </rPr>
      <t>2</t>
    </r>
    <r>
      <rPr>
        <sz val="9"/>
        <rFont val="Arial"/>
        <family val="2"/>
      </rPr>
      <t xml:space="preserve"> King Abdulaziz University has a seven-year program; 4th-year enrollment also includes 5th- and 6th-year students.</t>
    </r>
  </si>
  <si>
    <r>
      <rPr>
        <vertAlign val="superscript"/>
        <sz val="9"/>
        <rFont val="Arial"/>
        <family val="2"/>
      </rPr>
      <t>3</t>
    </r>
    <r>
      <rPr>
        <sz val="9"/>
        <rFont val="Arial"/>
        <family val="2"/>
      </rPr>
      <t xml:space="preserve"> Yeditepe University has a five-year program; in this table, 4th-year enrollment also includes 5th-year students.</t>
    </r>
  </si>
  <si>
    <t>Originally published April 2026; updated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</si>
</sst>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0_);_(* \(#,##0.0\);_(* &quot;-&quot;??_);_(@_)"/>
    <numFmt numFmtId="165" formatCode="0.0"/>
    <numFmt numFmtId="166" formatCode="_(* #,##0_);_(* \(#,##0\);_(* &quot;-&quot;??_);_(@_)"/>
    <numFmt numFmtId="167" formatCode="0.0%"/>
    <numFmt numFmtId="168" formatCode="_(* #,##0.000_);_(* \(#,##0.000\);_(* &quot;-&quot;??_);_(@_)"/>
    <numFmt numFmtId="169" formatCode="_(* #,##0.0_);_(* \(#,##0.0\);_(* &quot;-&quot;_);_(@_)"/>
    <numFmt numFmtId="170" formatCode="#,##0.00000"/>
    <numFmt numFmtId="171" formatCode="_(&quot;$&quot;* #,##0_);_(&quot;$&quot;* \(#,##0\);_(&quot;$&quot;* &quot;-&quot;??_);_(@_)"/>
    <numFmt numFmtId="172" formatCode="_(* #,##0.0000_);_(* \(#,##0.0000\);_(* &quot;-&quot;????_);_(@_)"/>
  </numFmts>
  <fonts count="95"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3399"/>
      <name val="Arial"/>
      <family val="2"/>
    </font>
    <font>
      <b/>
      <sz val="11"/>
      <color rgb="FF000000"/>
      <name val="Arial"/>
      <family val="2"/>
    </font>
    <font>
      <b/>
      <sz val="10"/>
      <color rgb="FFFFFFFF"/>
      <name val="Arial"/>
      <family val="2"/>
    </font>
    <font>
      <b/>
      <sz val="11"/>
      <color rgb="FFFFFFFF"/>
      <name val="Arial"/>
      <family val="2"/>
    </font>
    <font>
      <sz val="11"/>
      <color rgb="FF000000"/>
      <name val="Arial"/>
      <family val="2"/>
    </font>
    <font>
      <sz val="8"/>
      <name val="Arial"/>
      <family val="2"/>
    </font>
    <font>
      <sz val="10"/>
      <name val="Arial"/>
      <family val="2"/>
    </font>
    <font>
      <u/>
      <sz val="10"/>
      <color rgb="FF0563C1"/>
      <name val="Arial"/>
      <family val="2"/>
    </font>
    <font>
      <u/>
      <sz val="11"/>
      <color rgb="FF0563C1"/>
      <name val="Arial"/>
      <family val="2"/>
    </font>
    <font>
      <b/>
      <sz val="10"/>
      <color rgb="FFFF0000"/>
      <name val="Arial"/>
      <family val="2"/>
    </font>
    <font>
      <b/>
      <sz val="14"/>
      <color theme="1"/>
      <name val="Arial"/>
      <family val="2"/>
    </font>
    <font>
      <b/>
      <sz val="12"/>
      <color theme="0"/>
      <name val="Arial"/>
      <family val="2"/>
    </font>
    <font>
      <i/>
      <sz val="11"/>
      <color rgb="FF000000"/>
      <name val="Arial"/>
      <family val="2"/>
    </font>
    <font>
      <u/>
      <sz val="11"/>
      <color theme="10"/>
      <name val="Arial"/>
      <family val="2"/>
    </font>
    <font>
      <sz val="11"/>
      <color theme="1"/>
      <name val="Arial"/>
      <family val="2"/>
    </font>
    <font>
      <sz val="9"/>
      <name val="Arial"/>
      <family val="2"/>
    </font>
    <font>
      <vertAlign val="superscript"/>
      <sz val="9"/>
      <name val="Arial"/>
      <family val="2"/>
    </font>
    <font>
      <sz val="9"/>
      <color rgb="FF003399"/>
      <name val="Arial"/>
      <family val="2"/>
    </font>
    <font>
      <vertAlign val="superscript"/>
      <sz val="11"/>
      <color rgb="FF000000"/>
      <name val="Arial"/>
      <family val="2"/>
    </font>
    <font>
      <b/>
      <vertAlign val="superscript"/>
      <sz val="11"/>
      <color rgb="FFFFFFFF"/>
      <name val="Arial"/>
      <family val="2"/>
    </font>
    <font>
      <b/>
      <sz val="10"/>
      <color rgb="FF003399"/>
      <name val="Arial"/>
      <family val="2"/>
    </font>
    <font>
      <b/>
      <vertAlign val="superscript"/>
      <sz val="11"/>
      <color rgb="FF000000"/>
      <name val="Arial"/>
      <family val="2"/>
    </font>
    <font>
      <b/>
      <u/>
      <sz val="11"/>
      <color rgb="FFFFFFFF"/>
      <name val="Arial"/>
      <family val="2"/>
    </font>
    <font>
      <b/>
      <sz val="11"/>
      <color theme="1"/>
      <name val="Arial"/>
      <family val="2"/>
    </font>
    <font>
      <sz val="8"/>
      <color theme="1"/>
      <name val="Arial"/>
      <family val="2"/>
    </font>
    <font>
      <b/>
      <sz val="10"/>
      <color rgb="FF000000"/>
      <name val="Arial"/>
      <family val="2"/>
    </font>
    <font>
      <sz val="11"/>
      <color rgb="FF003399"/>
      <name val="Arial"/>
      <family val="2"/>
    </font>
    <font>
      <b/>
      <sz val="11"/>
      <color rgb="FF003399"/>
      <name val="Arial"/>
      <family val="2"/>
    </font>
    <font>
      <b/>
      <sz val="11"/>
      <name val="Arial"/>
      <family val="2"/>
    </font>
    <font>
      <b/>
      <vertAlign val="superscript"/>
      <sz val="11"/>
      <name val="Arial"/>
      <family val="2"/>
    </font>
    <font>
      <b/>
      <sz val="9"/>
      <color rgb="FFFFFFFF"/>
      <name val="Arial"/>
      <family val="2"/>
    </font>
    <font>
      <b/>
      <sz val="10"/>
      <name val="Arial"/>
      <family val="2"/>
    </font>
    <font>
      <sz val="11"/>
      <name val="Arial"/>
      <family val="2"/>
    </font>
    <font>
      <b/>
      <vertAlign val="superscript"/>
      <sz val="11"/>
      <color theme="1"/>
      <name val="Arial"/>
      <family val="2"/>
    </font>
    <font>
      <sz val="10"/>
      <color rgb="FF000000"/>
      <name val="Arial"/>
      <family val="2"/>
    </font>
    <font>
      <i/>
      <sz val="9"/>
      <name val="Arial"/>
      <family val="2"/>
    </font>
    <font>
      <sz val="9"/>
      <color theme="1"/>
      <name val="Arial"/>
      <family val="2"/>
    </font>
    <font>
      <i/>
      <sz val="9"/>
      <color theme="1"/>
      <name val="Arial"/>
      <family val="2"/>
    </font>
    <font>
      <sz val="9"/>
      <color rgb="FF000000"/>
      <name val="Arial"/>
      <family val="2"/>
    </font>
    <font>
      <i/>
      <sz val="9"/>
      <color rgb="FF000000"/>
      <name val="Arial"/>
      <family val="2"/>
    </font>
    <font>
      <vertAlign val="superscript"/>
      <sz val="9"/>
      <color theme="1"/>
      <name val="Arial"/>
      <family val="2"/>
    </font>
    <font>
      <b/>
      <sz val="9"/>
      <color theme="1"/>
      <name val="Arial"/>
      <family val="2"/>
    </font>
    <font>
      <sz val="8.5"/>
      <color theme="1"/>
      <name val="Arial"/>
      <family val="2"/>
    </font>
    <font>
      <sz val="8.5"/>
      <color rgb="FF003399"/>
      <name val="Arial"/>
      <family val="2"/>
    </font>
    <font>
      <sz val="8.5"/>
      <name val="Arial"/>
      <family val="2"/>
    </font>
    <font>
      <vertAlign val="superscript"/>
      <sz val="9"/>
      <color rgb="FF000000"/>
      <name val="Arial"/>
      <family val="2"/>
    </font>
    <font>
      <sz val="8"/>
      <color rgb="FF003399"/>
      <name val="Arial"/>
      <family val="2"/>
    </font>
    <font>
      <b/>
      <sz val="11"/>
      <color theme="0"/>
      <name val="Arial"/>
      <family val="2"/>
    </font>
    <font>
      <u/>
      <sz val="9"/>
      <color theme="10"/>
      <name val="Arial"/>
      <family val="2"/>
    </font>
    <font>
      <u/>
      <vertAlign val="superscript"/>
      <sz val="9"/>
      <color theme="10"/>
      <name val="Arial"/>
      <family val="2"/>
    </font>
    <font>
      <i/>
      <sz val="10"/>
      <color rgb="FFFF0000"/>
      <name val="Arial"/>
      <family val="2"/>
    </font>
    <font>
      <vertAlign val="superscript"/>
      <sz val="11"/>
      <color theme="1"/>
      <name val="Arial"/>
      <family val="2"/>
    </font>
    <font>
      <b/>
      <sz val="10"/>
      <color rgb="FF0070C0"/>
      <name val="Arial"/>
      <family val="2"/>
    </font>
    <font>
      <b/>
      <u/>
      <sz val="11"/>
      <color theme="10"/>
      <name val="Arial"/>
      <family val="2"/>
    </font>
    <font>
      <sz val="10"/>
      <color theme="1"/>
      <name val="Symbol"/>
      <family val="1"/>
      <charset val="2"/>
    </font>
    <font>
      <i/>
      <sz val="11"/>
      <color rgb="FF003399"/>
      <name val="Arial"/>
      <family val="2"/>
    </font>
    <font>
      <u/>
      <sz val="11"/>
      <color rgb="FF7A2851"/>
      <name val="Arial"/>
      <family val="2"/>
    </font>
    <font>
      <b/>
      <i/>
      <sz val="11"/>
      <color rgb="FFFFFFFF"/>
      <name val="Arial"/>
      <family val="2"/>
    </font>
    <font>
      <b/>
      <i/>
      <sz val="11"/>
      <color rgb="FF000000"/>
      <name val="Arial"/>
      <family val="2"/>
    </font>
    <font>
      <b/>
      <i/>
      <sz val="11"/>
      <color rgb="FF003399"/>
      <name val="Arial"/>
      <family val="2"/>
    </font>
    <font>
      <u/>
      <sz val="10"/>
      <color theme="10"/>
      <name val="Arial"/>
      <family val="2"/>
    </font>
    <font>
      <sz val="11"/>
      <color rgb="FFFF0000"/>
      <name val="Arial"/>
      <family val="2"/>
    </font>
    <font>
      <b/>
      <sz val="12"/>
      <color rgb="FFFF0000"/>
      <name val="Arial"/>
      <family val="2"/>
    </font>
    <font>
      <i/>
      <sz val="11"/>
      <color rgb="FFFF0000"/>
      <name val="Arial"/>
      <family val="2"/>
    </font>
    <font>
      <sz val="9"/>
      <color theme="0"/>
      <name val="Arial"/>
      <family val="2"/>
    </font>
    <font>
      <i/>
      <sz val="11"/>
      <name val="Arial"/>
      <family val="2"/>
    </font>
    <font>
      <b/>
      <sz val="10"/>
      <color rgb="FF00B050"/>
      <name val="Arial"/>
      <family val="2"/>
    </font>
    <font>
      <sz val="9"/>
      <color rgb="FFFF0000"/>
      <name val="Arial"/>
      <family val="2"/>
    </font>
    <font>
      <b/>
      <u/>
      <sz val="10"/>
      <color theme="0"/>
      <name val="Arial"/>
      <family val="2"/>
    </font>
    <font>
      <b/>
      <u/>
      <sz val="9"/>
      <color theme="0"/>
      <name val="Arial"/>
      <family val="2"/>
    </font>
    <font>
      <b/>
      <sz val="8"/>
      <color rgb="FFFFFFFF"/>
      <name val="Arial"/>
      <family val="2"/>
    </font>
    <font>
      <vertAlign val="superscript"/>
      <sz val="10"/>
      <color theme="1"/>
      <name val="Arial"/>
      <family val="2"/>
    </font>
    <font>
      <b/>
      <sz val="9"/>
      <color theme="0"/>
      <name val="Arial"/>
      <family val="2"/>
    </font>
    <font>
      <sz val="10"/>
      <name val="Wingdings"/>
      <charset val="2"/>
    </font>
    <font>
      <sz val="10"/>
      <color theme="0"/>
      <name val="Symbol"/>
      <family val="1"/>
      <charset val="2"/>
    </font>
    <font>
      <sz val="12"/>
      <color theme="0"/>
      <name val="Arial"/>
      <family val="2"/>
    </font>
    <font>
      <i/>
      <sz val="11"/>
      <color theme="1"/>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4F81BD"/>
        <bgColor indexed="64"/>
      </patternFill>
    </fill>
    <fill>
      <patternFill patternType="solid">
        <fgColor rgb="FFD9D9D9"/>
        <bgColor indexed="64"/>
      </patternFill>
    </fill>
    <fill>
      <patternFill patternType="solid">
        <fgColor theme="0"/>
        <bgColor indexed="64"/>
      </patternFill>
    </fill>
    <fill>
      <patternFill patternType="solid">
        <fgColor rgb="FF7F7770"/>
        <bgColor indexed="64"/>
      </patternFill>
    </fill>
    <fill>
      <patternFill patternType="solid">
        <fgColor theme="4" tint="-0.249977111117893"/>
        <bgColor indexed="64"/>
      </patternFill>
    </fill>
    <fill>
      <patternFill patternType="solid">
        <fgColor rgb="FFAEAAAA"/>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indexed="65"/>
        <bgColor rgb="FF000000"/>
      </patternFill>
    </fill>
    <fill>
      <patternFill patternType="solid">
        <fgColor theme="0"/>
        <bgColor rgb="FF000000"/>
      </patternFill>
    </fill>
    <fill>
      <patternFill patternType="solid">
        <fgColor theme="0" tint="-0.14999847407452621"/>
        <bgColor indexed="64"/>
      </patternFill>
    </fill>
    <fill>
      <patternFill patternType="solid">
        <fgColor rgb="FFFFFF00"/>
        <bgColor indexed="64"/>
      </patternFill>
    </fill>
  </fills>
  <borders count="1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theme="0" tint="-4.9989318521683403E-2"/>
      </right>
      <top/>
      <bottom/>
      <diagonal/>
    </border>
    <border>
      <left style="medium">
        <color theme="0" tint="-4.9989318521683403E-2"/>
      </left>
      <right style="medium">
        <color theme="0" tint="-4.9989318521683403E-2"/>
      </right>
      <top/>
      <bottom/>
      <diagonal/>
    </border>
    <border>
      <left style="medium">
        <color theme="0" tint="-4.9989318521683403E-2"/>
      </left>
      <right/>
      <top/>
      <bottom/>
      <diagonal/>
    </border>
    <border>
      <left/>
      <right style="medium">
        <color theme="0" tint="-4.9989318521683403E-2"/>
      </right>
      <top/>
      <bottom style="thick">
        <color theme="0" tint="-0.499984740745262"/>
      </bottom>
      <diagonal/>
    </border>
    <border>
      <left style="medium">
        <color theme="0" tint="-4.9989318521683403E-2"/>
      </left>
      <right style="medium">
        <color theme="0" tint="-4.9989318521683403E-2"/>
      </right>
      <top/>
      <bottom style="thick">
        <color theme="0" tint="-0.499984740745262"/>
      </bottom>
      <diagonal/>
    </border>
    <border>
      <left style="medium">
        <color theme="0" tint="-4.9989318521683403E-2"/>
      </left>
      <right/>
      <top/>
      <bottom style="thick">
        <color theme="0" tint="-0.499984740745262"/>
      </bottom>
      <diagonal/>
    </border>
    <border>
      <left style="thick">
        <color theme="0" tint="-4.9989318521683403E-2"/>
      </left>
      <right style="thick">
        <color theme="0" tint="-4.9989318521683403E-2"/>
      </right>
      <top/>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style="thick">
        <color theme="0" tint="-4.9989318521683403E-2"/>
      </right>
      <top/>
      <bottom/>
      <diagonal/>
    </border>
    <border>
      <left/>
      <right style="medium">
        <color theme="2"/>
      </right>
      <top/>
      <bottom/>
      <diagonal/>
    </border>
    <border>
      <left style="medium">
        <color theme="2"/>
      </left>
      <right style="medium">
        <color theme="2"/>
      </right>
      <top/>
      <bottom/>
      <diagonal/>
    </border>
    <border>
      <left style="medium">
        <color theme="2"/>
      </left>
      <right/>
      <top/>
      <bottom/>
      <diagonal/>
    </border>
    <border>
      <left style="thick">
        <color theme="0"/>
      </left>
      <right/>
      <top/>
      <bottom/>
      <diagonal/>
    </border>
    <border>
      <left style="thick">
        <color theme="0"/>
      </left>
      <right style="medium">
        <color theme="2"/>
      </right>
      <top/>
      <bottom/>
      <diagonal/>
    </border>
    <border>
      <left style="thick">
        <color theme="0" tint="-4.9989318521683403E-2"/>
      </left>
      <right style="medium">
        <color theme="0" tint="-4.9989318521683403E-2"/>
      </right>
      <top/>
      <bottom/>
      <diagonal/>
    </border>
    <border>
      <left style="medium">
        <color theme="0" tint="-4.9989318521683403E-2"/>
      </left>
      <right style="thick">
        <color theme="0" tint="-4.9989318521683403E-2"/>
      </right>
      <top/>
      <bottom/>
      <diagonal/>
    </border>
    <border>
      <left style="thick">
        <color theme="2"/>
      </left>
      <right/>
      <top/>
      <bottom/>
      <diagonal/>
    </border>
    <border>
      <left/>
      <right style="thick">
        <color theme="2"/>
      </right>
      <top/>
      <bottom/>
      <diagonal/>
    </border>
    <border>
      <left style="thick">
        <color theme="2"/>
      </left>
      <right style="medium">
        <color theme="2"/>
      </right>
      <top/>
      <bottom/>
      <diagonal/>
    </border>
    <border>
      <left style="medium">
        <color theme="2"/>
      </left>
      <right style="thick">
        <color theme="2"/>
      </right>
      <top/>
      <bottom/>
      <diagonal/>
    </border>
    <border>
      <left style="thick">
        <color theme="0" tint="-4.9989318521683403E-2"/>
      </left>
      <right style="medium">
        <color theme="0" tint="-4.9989318521683403E-2"/>
      </right>
      <top style="medium">
        <color theme="0" tint="-4.9989318521683403E-2"/>
      </top>
      <bottom/>
      <diagonal/>
    </border>
    <border>
      <left style="medium">
        <color theme="0" tint="-4.9989318521683403E-2"/>
      </left>
      <right style="medium">
        <color theme="0" tint="-4.9989318521683403E-2"/>
      </right>
      <top style="medium">
        <color theme="0" tint="-4.9989318521683403E-2"/>
      </top>
      <bottom/>
      <diagonal/>
    </border>
    <border>
      <left style="medium">
        <color theme="0" tint="-4.9989318521683403E-2"/>
      </left>
      <right style="medium">
        <color theme="0" tint="-4.9989318521683403E-2"/>
      </right>
      <top/>
      <bottom style="medium">
        <color theme="0" tint="-4.9989318521683403E-2"/>
      </bottom>
      <diagonal/>
    </border>
    <border>
      <left style="medium">
        <color theme="0" tint="-4.9989318521683403E-2"/>
      </left>
      <right style="thick">
        <color theme="0" tint="-4.9989318521683403E-2"/>
      </right>
      <top/>
      <bottom style="medium">
        <color theme="0" tint="-4.9989318521683403E-2"/>
      </bottom>
      <diagonal/>
    </border>
    <border>
      <left/>
      <right style="medium">
        <color theme="0" tint="-4.9989318521683403E-2"/>
      </right>
      <top/>
      <bottom style="medium">
        <color theme="0" tint="-4.9989318521683403E-2"/>
      </bottom>
      <diagonal/>
    </border>
    <border>
      <left style="thick">
        <color theme="0" tint="-4.9989318521683403E-2"/>
      </left>
      <right/>
      <top/>
      <bottom style="medium">
        <color theme="0" tint="-4.9989318521683403E-2"/>
      </bottom>
      <diagonal/>
    </border>
    <border>
      <left/>
      <right/>
      <top/>
      <bottom style="medium">
        <color theme="0" tint="-4.9989318521683403E-2"/>
      </bottom>
      <diagonal/>
    </border>
    <border>
      <left style="thin">
        <color theme="2"/>
      </left>
      <right style="thin">
        <color theme="2"/>
      </right>
      <top/>
      <bottom/>
      <diagonal/>
    </border>
    <border>
      <left style="thick">
        <color theme="0" tint="-4.9989318521683403E-2"/>
      </left>
      <right style="hair">
        <color theme="0" tint="-4.9989318521683403E-2"/>
      </right>
      <top/>
      <bottom/>
      <diagonal/>
    </border>
    <border>
      <left style="hair">
        <color theme="0" tint="-4.9989318521683403E-2"/>
      </left>
      <right style="hair">
        <color theme="0" tint="-4.9989318521683403E-2"/>
      </right>
      <top/>
      <bottom/>
      <diagonal/>
    </border>
    <border>
      <left style="hair">
        <color theme="0" tint="-4.9989318521683403E-2"/>
      </left>
      <right style="thick">
        <color theme="0" tint="-4.9989318521683403E-2"/>
      </right>
      <top/>
      <bottom/>
      <diagonal/>
    </border>
    <border>
      <left/>
      <right style="thick">
        <color theme="0"/>
      </right>
      <top/>
      <bottom/>
      <diagonal/>
    </border>
    <border>
      <left style="thick">
        <color theme="0"/>
      </left>
      <right style="medium">
        <color theme="0" tint="-4.9989318521683403E-2"/>
      </right>
      <top/>
      <bottom/>
      <diagonal/>
    </border>
    <border>
      <left style="medium">
        <color theme="0" tint="-4.9989318521683403E-2"/>
      </left>
      <right style="thick">
        <color theme="0"/>
      </right>
      <top/>
      <bottom/>
      <diagonal/>
    </border>
    <border>
      <left style="medium">
        <color rgb="FFC1C1C1"/>
      </left>
      <right/>
      <top style="medium">
        <color rgb="FFC1C1C1"/>
      </top>
      <bottom/>
      <diagonal/>
    </border>
    <border>
      <left/>
      <right/>
      <top style="medium">
        <color rgb="FFC1C1C1"/>
      </top>
      <bottom/>
      <diagonal/>
    </border>
    <border>
      <left style="medium">
        <color rgb="FFC1C1C1"/>
      </left>
      <right/>
      <top/>
      <bottom/>
      <diagonal/>
    </border>
    <border>
      <left/>
      <right/>
      <top/>
      <bottom style="thick">
        <color theme="2"/>
      </bottom>
      <diagonal/>
    </border>
    <border>
      <left style="thick">
        <color theme="0" tint="-4.9989318521683403E-2"/>
      </left>
      <right style="hair">
        <color theme="0" tint="-4.9989318521683403E-2"/>
      </right>
      <top/>
      <bottom style="thick">
        <color theme="2"/>
      </bottom>
      <diagonal/>
    </border>
    <border>
      <left style="hair">
        <color theme="0" tint="-4.9989318521683403E-2"/>
      </left>
      <right style="hair">
        <color theme="0" tint="-4.9989318521683403E-2"/>
      </right>
      <top/>
      <bottom style="thick">
        <color theme="2"/>
      </bottom>
      <diagonal/>
    </border>
    <border>
      <left style="hair">
        <color theme="0" tint="-4.9989318521683403E-2"/>
      </left>
      <right style="thick">
        <color theme="0" tint="-4.9989318521683403E-2"/>
      </right>
      <top/>
      <bottom style="thick">
        <color theme="2"/>
      </bottom>
      <diagonal/>
    </border>
    <border>
      <left/>
      <right/>
      <top style="thick">
        <color theme="2"/>
      </top>
      <bottom/>
      <diagonal/>
    </border>
    <border>
      <left/>
      <right/>
      <top/>
      <bottom style="thick">
        <color theme="0"/>
      </bottom>
      <diagonal/>
    </border>
    <border>
      <left style="thick">
        <color theme="0"/>
      </left>
      <right/>
      <top/>
      <bottom style="thick">
        <color theme="0"/>
      </bottom>
      <diagonal/>
    </border>
    <border>
      <left/>
      <right style="thick">
        <color theme="0"/>
      </right>
      <top/>
      <bottom style="thick">
        <color theme="0"/>
      </bottom>
      <diagonal/>
    </border>
    <border>
      <left style="medium">
        <color theme="0" tint="-4.9989318521683403E-2"/>
      </left>
      <right/>
      <top/>
      <bottom style="medium">
        <color theme="0" tint="-4.9989318521683403E-2"/>
      </bottom>
      <diagonal/>
    </border>
    <border>
      <left style="thick">
        <color theme="0"/>
      </left>
      <right style="medium">
        <color theme="0" tint="-4.9989318521683403E-2"/>
      </right>
      <top/>
      <bottom style="medium">
        <color theme="0" tint="-4.9989318521683403E-2"/>
      </bottom>
      <diagonal/>
    </border>
    <border>
      <left style="medium">
        <color theme="0" tint="-4.9989318521683403E-2"/>
      </left>
      <right style="thick">
        <color theme="0"/>
      </right>
      <top/>
      <bottom style="medium">
        <color theme="0" tint="-4.9989318521683403E-2"/>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theme="0" tint="-4.9989318521683403E-2"/>
      </right>
      <top/>
      <bottom style="thick">
        <color theme="0"/>
      </bottom>
      <diagonal/>
    </border>
    <border>
      <left/>
      <right style="medium">
        <color theme="0" tint="-4.9989318521683403E-2"/>
      </right>
      <top/>
      <bottom style="thick">
        <color theme="0" tint="-4.9989318521683403E-2"/>
      </bottom>
      <diagonal/>
    </border>
    <border>
      <left/>
      <right/>
      <top style="medium">
        <color theme="0" tint="-4.9989318521683403E-2"/>
      </top>
      <bottom/>
      <diagonal/>
    </border>
    <border>
      <left/>
      <right/>
      <top style="medium">
        <color theme="0"/>
      </top>
      <bottom/>
      <diagonal/>
    </border>
    <border>
      <left/>
      <right/>
      <top style="thick">
        <color theme="0"/>
      </top>
      <bottom/>
      <diagonal/>
    </border>
    <border>
      <left/>
      <right/>
      <top/>
      <bottom style="thick">
        <color theme="0" tint="-0.14996795556505021"/>
      </bottom>
      <diagonal/>
    </border>
    <border>
      <left style="thick">
        <color theme="0" tint="-4.9989318521683403E-2"/>
      </left>
      <right/>
      <top/>
      <bottom style="thick">
        <color theme="0" tint="-0.14996795556505021"/>
      </bottom>
      <diagonal/>
    </border>
    <border>
      <left/>
      <right style="thick">
        <color theme="0" tint="-4.9989318521683403E-2"/>
      </right>
      <top/>
      <bottom style="thick">
        <color theme="0" tint="-0.14996795556505021"/>
      </bottom>
      <diagonal/>
    </border>
    <border>
      <left style="thin">
        <color theme="0" tint="-4.9989318521683403E-2"/>
      </left>
      <right/>
      <top/>
      <bottom/>
      <diagonal/>
    </border>
    <border>
      <left style="thick">
        <color theme="0" tint="-4.9989318521683403E-2"/>
      </left>
      <right/>
      <top style="medium">
        <color theme="0"/>
      </top>
      <bottom/>
      <diagonal/>
    </border>
    <border>
      <left style="thick">
        <color theme="0" tint="-4.9989318521683403E-2"/>
      </left>
      <right style="thick">
        <color theme="0"/>
      </right>
      <top/>
      <bottom/>
      <diagonal/>
    </border>
    <border>
      <left style="thick">
        <color theme="0" tint="-4.9989318521683403E-2"/>
      </left>
      <right/>
      <top/>
      <bottom style="thick">
        <color theme="0"/>
      </bottom>
      <diagonal/>
    </border>
    <border>
      <left style="medium">
        <color theme="0" tint="-4.9989318521683403E-2"/>
      </left>
      <right/>
      <top style="medium">
        <color theme="0" tint="-4.9989318521683403E-2"/>
      </top>
      <bottom/>
      <diagonal/>
    </border>
    <border>
      <left/>
      <right style="thick">
        <color theme="0" tint="-4.9989318521683403E-2"/>
      </right>
      <top style="medium">
        <color theme="0" tint="-4.9989318521683403E-2"/>
      </top>
      <bottom/>
      <diagonal/>
    </border>
    <border>
      <left style="thick">
        <color theme="0"/>
      </left>
      <right style="medium">
        <color theme="2"/>
      </right>
      <top/>
      <bottom style="thick">
        <color rgb="FFD9D9D9"/>
      </bottom>
      <diagonal/>
    </border>
    <border>
      <left style="medium">
        <color theme="2"/>
      </left>
      <right style="medium">
        <color theme="2"/>
      </right>
      <top/>
      <bottom style="thick">
        <color rgb="FFD9D9D9"/>
      </bottom>
      <diagonal/>
    </border>
    <border>
      <left style="medium">
        <color theme="2"/>
      </left>
      <right/>
      <top/>
      <bottom style="thick">
        <color rgb="FFD9D9D9"/>
      </bottom>
      <diagonal/>
    </border>
    <border>
      <left/>
      <right style="thick">
        <color theme="0" tint="-4.9989318521683403E-2"/>
      </right>
      <top/>
      <bottom style="thick">
        <color theme="0" tint="-4.9989318521683403E-2"/>
      </bottom>
      <diagonal/>
    </border>
    <border>
      <left/>
      <right/>
      <top style="thick">
        <color theme="0" tint="-0.14996795556505021"/>
      </top>
      <bottom/>
      <diagonal/>
    </border>
    <border>
      <left style="thick">
        <color theme="0"/>
      </left>
      <right style="medium">
        <color theme="2"/>
      </right>
      <top/>
      <bottom style="thick">
        <color theme="0" tint="-0.14996795556505021"/>
      </bottom>
      <diagonal/>
    </border>
    <border>
      <left style="medium">
        <color theme="2"/>
      </left>
      <right style="medium">
        <color theme="2"/>
      </right>
      <top/>
      <bottom style="thick">
        <color theme="0" tint="-0.14996795556505021"/>
      </bottom>
      <diagonal/>
    </border>
    <border>
      <left style="medium">
        <color theme="2"/>
      </left>
      <right/>
      <top/>
      <bottom style="thick">
        <color theme="0" tint="-0.14996795556505021"/>
      </bottom>
      <diagonal/>
    </border>
    <border>
      <left style="thick">
        <color theme="0" tint="-4.9989318521683403E-2"/>
      </left>
      <right style="thick">
        <color theme="0" tint="-4.9989318521683403E-2"/>
      </right>
      <top/>
      <bottom style="thick">
        <color theme="0" tint="-0.34998626667073579"/>
      </bottom>
      <diagonal/>
    </border>
    <border>
      <left/>
      <right style="medium">
        <color theme="0" tint="-4.9989318521683403E-2"/>
      </right>
      <top/>
      <bottom style="medium">
        <color theme="0" tint="-0.34998626667073579"/>
      </bottom>
      <diagonal/>
    </border>
    <border>
      <left style="medium">
        <color theme="0" tint="-4.9989318521683403E-2"/>
      </left>
      <right style="medium">
        <color theme="0" tint="-4.9989318521683403E-2"/>
      </right>
      <top/>
      <bottom style="medium">
        <color theme="0" tint="-0.34998626667073579"/>
      </bottom>
      <diagonal/>
    </border>
    <border>
      <left style="hair">
        <color theme="0" tint="-4.9989318521683403E-2"/>
      </left>
      <right/>
      <top/>
      <bottom/>
      <diagonal/>
    </border>
    <border>
      <left style="hair">
        <color theme="0" tint="-4.9989318521683403E-2"/>
      </left>
      <right/>
      <top/>
      <bottom style="thick">
        <color theme="2"/>
      </bottom>
      <diagonal/>
    </border>
    <border>
      <left/>
      <right/>
      <top/>
      <bottom style="thick">
        <color theme="0" tint="-0.34998626667073579"/>
      </bottom>
      <diagonal/>
    </border>
    <border>
      <left style="medium">
        <color theme="0" tint="-4.9989318521683403E-2"/>
      </left>
      <right style="medium">
        <color theme="0" tint="-4.9989318521683403E-2"/>
      </right>
      <top/>
      <bottom style="thick">
        <color theme="0" tint="-0.34998626667073579"/>
      </bottom>
      <diagonal/>
    </border>
    <border>
      <left style="thick">
        <color theme="0" tint="-4.9989318521683403E-2"/>
      </left>
      <right style="thin">
        <color theme="0" tint="-4.9989318521683403E-2"/>
      </right>
      <top/>
      <bottom style="thick">
        <color theme="0" tint="-0.34998626667073579"/>
      </bottom>
      <diagonal/>
    </border>
    <border>
      <left style="thin">
        <color theme="0" tint="-4.9989318521683403E-2"/>
      </left>
      <right style="thin">
        <color theme="0" tint="-4.9989318521683403E-2"/>
      </right>
      <top/>
      <bottom style="thick">
        <color theme="0" tint="-0.34998626667073579"/>
      </bottom>
      <diagonal/>
    </border>
    <border>
      <left style="thin">
        <color theme="0" tint="-4.9989318521683403E-2"/>
      </left>
      <right style="thick">
        <color theme="0" tint="-4.9989318521683403E-2"/>
      </right>
      <top/>
      <bottom style="thick">
        <color theme="0" tint="-0.34998626667073579"/>
      </bottom>
      <diagonal/>
    </border>
    <border>
      <left style="thin">
        <color theme="0" tint="-4.9989318521683403E-2"/>
      </left>
      <right/>
      <top/>
      <bottom style="thick">
        <color theme="0" tint="-0.34998626667073579"/>
      </bottom>
      <diagonal/>
    </border>
    <border>
      <left style="thin">
        <color indexed="64"/>
      </left>
      <right/>
      <top/>
      <bottom/>
      <diagonal/>
    </border>
    <border>
      <left style="thick">
        <color theme="0"/>
      </left>
      <right style="thick">
        <color theme="0"/>
      </right>
      <top/>
      <bottom/>
      <diagonal/>
    </border>
    <border>
      <left style="medium">
        <color indexed="64"/>
      </left>
      <right/>
      <top/>
      <bottom/>
      <diagonal/>
    </border>
    <border>
      <left style="thick">
        <color theme="0" tint="-4.9989318521683403E-2"/>
      </left>
      <right/>
      <top/>
      <bottom style="thick">
        <color theme="0" tint="-0.34998626667073579"/>
      </bottom>
      <diagonal/>
    </border>
    <border>
      <left style="thick">
        <color theme="0"/>
      </left>
      <right/>
      <top/>
      <bottom style="thick">
        <color theme="0" tint="-0.34998626667073579"/>
      </bottom>
      <diagonal/>
    </border>
    <border>
      <left/>
      <right style="thick">
        <color theme="0"/>
      </right>
      <top/>
      <bottom style="thick">
        <color theme="0" tint="-0.34998626667073579"/>
      </bottom>
      <diagonal/>
    </border>
    <border>
      <left style="medium">
        <color theme="0" tint="-4.9989318521683403E-2"/>
      </left>
      <right style="thin">
        <color theme="0" tint="-4.9989318521683403E-2"/>
      </right>
      <top/>
      <bottom style="medium">
        <color theme="0" tint="-4.9989318521683403E-2"/>
      </bottom>
      <diagonal/>
    </border>
    <border>
      <left style="thin">
        <color theme="0" tint="-4.9989318521683403E-2"/>
      </left>
      <right style="thin">
        <color theme="0" tint="-4.9989318521683403E-2"/>
      </right>
      <top/>
      <bottom style="medium">
        <color theme="0" tint="-4.9989318521683403E-2"/>
      </bottom>
      <diagonal/>
    </border>
    <border>
      <left style="thin">
        <color theme="0" tint="-4.9989318521683403E-2"/>
      </left>
      <right/>
      <top/>
      <bottom style="medium">
        <color theme="0" tint="-4.9989318521683403E-2"/>
      </bottom>
      <diagonal/>
    </border>
    <border>
      <left style="medium">
        <color theme="0" tint="-4.9989318521683403E-2"/>
      </left>
      <right/>
      <top style="medium">
        <color theme="0" tint="-4.9989318521683403E-2"/>
      </top>
      <bottom style="thick">
        <color theme="0"/>
      </bottom>
      <diagonal/>
    </border>
    <border>
      <left/>
      <right/>
      <top style="medium">
        <color theme="0" tint="-4.9989318521683403E-2"/>
      </top>
      <bottom style="thick">
        <color theme="0"/>
      </bottom>
      <diagonal/>
    </border>
    <border>
      <left style="thick">
        <color theme="0" tint="-4.9989318521683403E-2"/>
      </left>
      <right/>
      <top style="medium">
        <color theme="0" tint="-4.9989318521683403E-2"/>
      </top>
      <bottom style="thick">
        <color theme="0"/>
      </bottom>
      <diagonal/>
    </border>
    <border>
      <left/>
      <right style="thin">
        <color theme="0" tint="-4.9989318521683403E-2"/>
      </right>
      <top style="medium">
        <color theme="0" tint="-4.9989318521683403E-2"/>
      </top>
      <bottom style="thick">
        <color theme="0"/>
      </bottom>
      <diagonal/>
    </border>
    <border>
      <left style="thin">
        <color theme="0" tint="-4.9989318521683403E-2"/>
      </left>
      <right style="thin">
        <color theme="0" tint="-4.9989318521683403E-2"/>
      </right>
      <top style="medium">
        <color theme="0" tint="-4.9989318521683403E-2"/>
      </top>
      <bottom style="thick">
        <color theme="0"/>
      </bottom>
      <diagonal/>
    </border>
    <border>
      <left style="thin">
        <color theme="0" tint="-4.9989318521683403E-2"/>
      </left>
      <right/>
      <top style="medium">
        <color theme="0" tint="-4.9989318521683403E-2"/>
      </top>
      <bottom style="thick">
        <color theme="0"/>
      </bottom>
      <diagonal/>
    </border>
    <border>
      <left/>
      <right/>
      <top/>
      <bottom style="thick">
        <color theme="0" tint="-0.24994659260841701"/>
      </bottom>
      <diagonal/>
    </border>
    <border>
      <left style="medium">
        <color theme="0" tint="-4.9989318521683403E-2"/>
      </left>
      <right style="medium">
        <color theme="0" tint="-4.9989318521683403E-2"/>
      </right>
      <top/>
      <bottom style="thick">
        <color theme="0" tint="-0.24994659260841701"/>
      </bottom>
      <diagonal/>
    </border>
    <border>
      <left style="thick">
        <color theme="0" tint="-4.9989318521683403E-2"/>
      </left>
      <right/>
      <top/>
      <bottom style="thick">
        <color theme="0" tint="-4.9989318521683403E-2"/>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int="-0.14996795556505021"/>
      </top>
      <bottom style="thick">
        <color theme="0" tint="-0.24994659260841701"/>
      </bottom>
      <diagonal/>
    </border>
    <border>
      <left style="medium">
        <color theme="2"/>
      </left>
      <right style="medium">
        <color theme="2"/>
      </right>
      <top style="thick">
        <color theme="0" tint="-0.14996795556505021"/>
      </top>
      <bottom style="thick">
        <color theme="0" tint="-0.24994659260841701"/>
      </bottom>
      <diagonal/>
    </border>
    <border>
      <left style="medium">
        <color theme="2"/>
      </left>
      <right/>
      <top style="thick">
        <color theme="0" tint="-0.14996795556505021"/>
      </top>
      <bottom style="thick">
        <color theme="0" tint="-0.24994659260841701"/>
      </bottom>
      <diagonal/>
    </border>
    <border>
      <left/>
      <right style="medium">
        <color theme="2"/>
      </right>
      <top style="thick">
        <color theme="0" tint="-0.14996795556505021"/>
      </top>
      <bottom style="thick">
        <color theme="0" tint="-0.24994659260841701"/>
      </bottom>
      <diagonal/>
    </border>
    <border>
      <left style="thick">
        <color theme="0" tint="-4.9989318521683403E-2"/>
      </left>
      <right style="thick">
        <color theme="0" tint="-4.9989318521683403E-2"/>
      </right>
      <top/>
      <bottom style="thick">
        <color theme="0" tint="-4.9989318521683403E-2"/>
      </bottom>
      <diagonal/>
    </border>
    <border>
      <left/>
      <right style="thick">
        <color theme="2"/>
      </right>
      <top/>
      <bottom style="thick">
        <color theme="2"/>
      </bottom>
      <diagonal/>
    </border>
    <border>
      <left style="medium">
        <color theme="0" tint="-4.9989318521683403E-2"/>
      </left>
      <right style="medium">
        <color theme="0" tint="-4.9989318521683403E-2"/>
      </right>
      <top/>
      <bottom style="thick">
        <color theme="2"/>
      </bottom>
      <diagonal/>
    </border>
    <border>
      <left style="thick">
        <color theme="2"/>
      </left>
      <right style="medium">
        <color theme="2"/>
      </right>
      <top/>
      <bottom style="thick">
        <color theme="2"/>
      </bottom>
      <diagonal/>
    </border>
    <border>
      <left style="medium">
        <color theme="2"/>
      </left>
      <right style="medium">
        <color theme="2"/>
      </right>
      <top/>
      <bottom style="thick">
        <color theme="2"/>
      </bottom>
      <diagonal/>
    </border>
    <border>
      <left style="medium">
        <color theme="2"/>
      </left>
      <right style="thick">
        <color theme="2"/>
      </right>
      <top/>
      <bottom style="thick">
        <color theme="2"/>
      </bottom>
      <diagonal/>
    </border>
    <border>
      <left/>
      <right style="hair">
        <color theme="0" tint="-4.9989318521683403E-2"/>
      </right>
      <top/>
      <bottom/>
      <diagonal/>
    </border>
    <border>
      <left/>
      <right style="thin">
        <color theme="0" tint="-4.9989318521683403E-2"/>
      </right>
      <top/>
      <bottom/>
      <diagonal/>
    </border>
    <border>
      <left style="medium">
        <color theme="0" tint="-4.9989318521683403E-2"/>
      </left>
      <right/>
      <top/>
      <bottom style="thick">
        <color theme="0" tint="-0.24994659260841701"/>
      </bottom>
      <diagonal/>
    </border>
    <border>
      <left style="thin">
        <color theme="0" tint="-4.9989318521683403E-2"/>
      </left>
      <right/>
      <top/>
      <bottom style="thick">
        <color theme="0" tint="-0.14996795556505021"/>
      </bottom>
      <diagonal/>
    </border>
  </borders>
  <cellStyleXfs count="5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0" fontId="31" fillId="0" borderId="0" applyNumberFormat="0" applyFill="0" applyBorder="0" applyAlignment="0" applyProtection="0"/>
    <xf numFmtId="0" fontId="25" fillId="0" borderId="0" applyNumberFormat="0" applyFill="0" applyBorder="0" applyAlignment="0" applyProtection="0"/>
    <xf numFmtId="0" fontId="24" fillId="0" borderId="0"/>
    <xf numFmtId="9" fontId="1" fillId="0" borderId="0" applyFont="0" applyFill="0" applyBorder="0" applyAlignment="0" applyProtection="0"/>
    <xf numFmtId="44" fontId="1"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74" fillId="0" borderId="0" applyNumberFormat="0" applyFill="0" applyBorder="0" applyAlignment="0" applyProtection="0"/>
    <xf numFmtId="0" fontId="78" fillId="0" borderId="0" applyNumberFormat="0" applyFill="0" applyBorder="0" applyAlignment="0" applyProtection="0"/>
  </cellStyleXfs>
  <cellXfs count="1114">
    <xf numFmtId="0" fontId="0" fillId="0" borderId="0" xfId="0"/>
    <xf numFmtId="0" fontId="18" fillId="33" borderId="0" xfId="0" applyFont="1" applyFill="1" applyAlignment="1">
      <alignment horizontal="center"/>
    </xf>
    <xf numFmtId="0" fontId="19" fillId="33" borderId="0" xfId="0" applyFont="1" applyFill="1" applyAlignment="1">
      <alignment horizontal="left"/>
    </xf>
    <xf numFmtId="0" fontId="21" fillId="34" borderId="11" xfId="0" applyFont="1" applyFill="1" applyBorder="1" applyAlignment="1">
      <alignment horizontal="left" wrapText="1"/>
    </xf>
    <xf numFmtId="0" fontId="21" fillId="34" borderId="11"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1" fillId="34" borderId="10" xfId="0" applyFont="1" applyFill="1" applyBorder="1" applyAlignment="1">
      <alignment horizontal="left" wrapText="1"/>
    </xf>
    <xf numFmtId="0" fontId="23" fillId="33" borderId="0" xfId="0" applyFont="1" applyFill="1" applyAlignment="1">
      <alignment horizontal="left"/>
    </xf>
    <xf numFmtId="0" fontId="0" fillId="36" borderId="0" xfId="0" applyFill="1"/>
    <xf numFmtId="0" fontId="27" fillId="36" borderId="0" xfId="0" applyFont="1" applyFill="1"/>
    <xf numFmtId="0" fontId="28" fillId="36" borderId="0" xfId="0" applyFont="1" applyFill="1"/>
    <xf numFmtId="0" fontId="16" fillId="36" borderId="0" xfId="0" applyFont="1" applyFill="1"/>
    <xf numFmtId="0" fontId="31" fillId="36" borderId="0" xfId="43" applyFill="1" applyAlignment="1">
      <alignment vertical="center"/>
    </xf>
    <xf numFmtId="0" fontId="29" fillId="38" borderId="0" xfId="0" applyFont="1" applyFill="1" applyAlignment="1">
      <alignment vertical="center"/>
    </xf>
    <xf numFmtId="0" fontId="22" fillId="36" borderId="0" xfId="0" applyFont="1" applyFill="1" applyAlignment="1">
      <alignment wrapText="1"/>
    </xf>
    <xf numFmtId="0" fontId="32" fillId="36" borderId="0" xfId="43" applyFont="1" applyFill="1" applyAlignment="1">
      <alignment vertical="center" wrapText="1"/>
    </xf>
    <xf numFmtId="0" fontId="22" fillId="36" borderId="0" xfId="0" applyFont="1" applyFill="1" applyAlignment="1">
      <alignment vertical="center" wrapText="1"/>
    </xf>
    <xf numFmtId="0" fontId="32" fillId="36" borderId="0" xfId="0" applyFont="1" applyFill="1"/>
    <xf numFmtId="0" fontId="21" fillId="34" borderId="0" xfId="0" applyFont="1" applyFill="1" applyAlignment="1">
      <alignment horizontal="center" wrapText="1"/>
    </xf>
    <xf numFmtId="0" fontId="21" fillId="34" borderId="0" xfId="0" applyFont="1" applyFill="1" applyAlignment="1">
      <alignment horizontal="center" vertical="center" wrapText="1"/>
    </xf>
    <xf numFmtId="0" fontId="21" fillId="34" borderId="16" xfId="0" applyFont="1" applyFill="1" applyBorder="1" applyAlignment="1">
      <alignment horizontal="center" wrapText="1"/>
    </xf>
    <xf numFmtId="0" fontId="22" fillId="35" borderId="16" xfId="0" applyFont="1" applyFill="1" applyBorder="1" applyAlignment="1">
      <alignment horizontal="center" vertical="center" wrapText="1"/>
    </xf>
    <xf numFmtId="3" fontId="22" fillId="35" borderId="16" xfId="0" applyNumberFormat="1" applyFont="1" applyFill="1" applyBorder="1" applyAlignment="1">
      <alignment horizontal="right" vertical="center" wrapText="1"/>
    </xf>
    <xf numFmtId="0" fontId="22" fillId="35" borderId="16" xfId="0" applyFont="1" applyFill="1" applyBorder="1" applyAlignment="1">
      <alignment horizontal="right" vertical="center" wrapText="1"/>
    </xf>
    <xf numFmtId="0" fontId="18" fillId="33" borderId="0" xfId="0" applyFont="1" applyFill="1" applyAlignment="1">
      <alignment horizontal="center" vertical="center"/>
    </xf>
    <xf numFmtId="0" fontId="22" fillId="33" borderId="16" xfId="0" applyFont="1" applyFill="1" applyBorder="1" applyAlignment="1">
      <alignment horizontal="center" vertical="center" wrapText="1"/>
    </xf>
    <xf numFmtId="3" fontId="22" fillId="33" borderId="16" xfId="0" applyNumberFormat="1" applyFont="1" applyFill="1" applyBorder="1" applyAlignment="1">
      <alignment horizontal="right" vertical="center" wrapText="1"/>
    </xf>
    <xf numFmtId="0" fontId="22" fillId="33" borderId="16" xfId="0" applyFont="1" applyFill="1" applyBorder="1" applyAlignment="1">
      <alignment horizontal="right" vertical="center" wrapText="1"/>
    </xf>
    <xf numFmtId="0" fontId="35" fillId="33" borderId="0" xfId="0" applyFont="1" applyFill="1" applyAlignment="1">
      <alignment horizontal="center"/>
    </xf>
    <xf numFmtId="0" fontId="33" fillId="33" borderId="0" xfId="0" applyFont="1" applyFill="1" applyAlignment="1">
      <alignment horizontal="left"/>
    </xf>
    <xf numFmtId="0" fontId="22" fillId="35" borderId="16" xfId="0" applyFont="1" applyFill="1" applyBorder="1" applyAlignment="1">
      <alignment horizontal="left" vertical="center" wrapText="1"/>
    </xf>
    <xf numFmtId="0" fontId="22" fillId="33" borderId="16" xfId="0" applyFont="1" applyFill="1" applyBorder="1" applyAlignment="1">
      <alignment horizontal="left" vertical="center" wrapText="1"/>
    </xf>
    <xf numFmtId="0" fontId="21" fillId="34" borderId="16" xfId="0" applyFont="1" applyFill="1" applyBorder="1" applyAlignment="1">
      <alignment horizontal="center" vertical="top" wrapText="1"/>
    </xf>
    <xf numFmtId="0" fontId="19" fillId="39" borderId="16" xfId="0" applyFont="1" applyFill="1" applyBorder="1" applyAlignment="1">
      <alignment horizontal="center" vertical="center" wrapText="1"/>
    </xf>
    <xf numFmtId="0" fontId="19" fillId="39" borderId="16" xfId="0" applyFont="1" applyFill="1" applyBorder="1" applyAlignment="1">
      <alignment horizontal="left" vertical="center" wrapText="1"/>
    </xf>
    <xf numFmtId="3" fontId="19" fillId="39" borderId="16" xfId="0" applyNumberFormat="1" applyFont="1" applyFill="1" applyBorder="1" applyAlignment="1">
      <alignment horizontal="right" vertical="center" wrapText="1"/>
    </xf>
    <xf numFmtId="0" fontId="21" fillId="34" borderId="17" xfId="0" applyFont="1" applyFill="1" applyBorder="1" applyAlignment="1">
      <alignment horizontal="center" vertical="center" wrapText="1"/>
    </xf>
    <xf numFmtId="0" fontId="19" fillId="39" borderId="16" xfId="0" applyFont="1" applyFill="1" applyBorder="1" applyAlignment="1">
      <alignment horizontal="right" vertical="center" wrapText="1"/>
    </xf>
    <xf numFmtId="165" fontId="19" fillId="39" borderId="16" xfId="0" applyNumberFormat="1" applyFont="1" applyFill="1" applyBorder="1" applyAlignment="1">
      <alignment horizontal="right" vertical="center" wrapText="1"/>
    </xf>
    <xf numFmtId="3" fontId="18" fillId="33" borderId="0" xfId="0" applyNumberFormat="1" applyFont="1" applyFill="1" applyAlignment="1">
      <alignment horizontal="center"/>
    </xf>
    <xf numFmtId="0" fontId="38" fillId="33" borderId="0" xfId="0" applyFont="1" applyFill="1" applyAlignment="1">
      <alignment horizontal="center" vertical="center"/>
    </xf>
    <xf numFmtId="166" fontId="18" fillId="33" borderId="0" xfId="0" applyNumberFormat="1" applyFont="1" applyFill="1" applyAlignment="1">
      <alignment horizontal="center"/>
    </xf>
    <xf numFmtId="0" fontId="21" fillId="34" borderId="0" xfId="0" applyFont="1" applyFill="1" applyAlignment="1">
      <alignment horizontal="left" vertical="center" wrapText="1"/>
    </xf>
    <xf numFmtId="166" fontId="19" fillId="40" borderId="0" xfId="42" applyNumberFormat="1" applyFont="1" applyFill="1" applyBorder="1" applyAlignment="1">
      <alignment horizontal="right" vertical="center" wrapText="1"/>
    </xf>
    <xf numFmtId="0" fontId="19" fillId="39" borderId="0" xfId="0" applyFont="1" applyFill="1" applyAlignment="1">
      <alignment horizontal="center" vertical="center" wrapText="1"/>
    </xf>
    <xf numFmtId="0" fontId="19" fillId="39" borderId="0" xfId="0" applyFont="1" applyFill="1" applyAlignment="1">
      <alignment horizontal="left" vertical="center" wrapText="1"/>
    </xf>
    <xf numFmtId="0" fontId="22" fillId="35" borderId="0" xfId="0" applyFont="1" applyFill="1" applyAlignment="1">
      <alignment horizontal="center" vertical="center" wrapText="1"/>
    </xf>
    <xf numFmtId="0" fontId="22" fillId="35" borderId="0" xfId="0" applyFont="1" applyFill="1" applyAlignment="1">
      <alignment horizontal="left" vertical="center" wrapText="1"/>
    </xf>
    <xf numFmtId="166" fontId="22" fillId="35" borderId="0" xfId="42" applyNumberFormat="1" applyFont="1" applyFill="1" applyBorder="1" applyAlignment="1">
      <alignment horizontal="right" vertical="center" wrapText="1"/>
    </xf>
    <xf numFmtId="0" fontId="22" fillId="33" borderId="0" xfId="0" applyFont="1" applyFill="1" applyAlignment="1">
      <alignment horizontal="center" vertical="center" wrapText="1"/>
    </xf>
    <xf numFmtId="0" fontId="22" fillId="33" borderId="0" xfId="0" applyFont="1" applyFill="1" applyAlignment="1">
      <alignment horizontal="left" vertical="center" wrapText="1"/>
    </xf>
    <xf numFmtId="166" fontId="22" fillId="33" borderId="0" xfId="42" applyNumberFormat="1" applyFont="1" applyFill="1" applyBorder="1" applyAlignment="1">
      <alignment horizontal="right" vertical="center" wrapText="1"/>
    </xf>
    <xf numFmtId="0" fontId="21" fillId="34" borderId="17" xfId="0" applyFont="1" applyFill="1" applyBorder="1" applyAlignment="1">
      <alignment horizontal="center" wrapText="1"/>
    </xf>
    <xf numFmtId="0" fontId="21" fillId="34" borderId="18" xfId="0" applyFont="1" applyFill="1" applyBorder="1" applyAlignment="1">
      <alignment horizontal="center" wrapText="1"/>
    </xf>
    <xf numFmtId="0" fontId="21" fillId="34" borderId="0" xfId="0" applyFont="1" applyFill="1" applyAlignment="1">
      <alignment horizontal="left" wrapText="1"/>
    </xf>
    <xf numFmtId="0" fontId="20" fillId="34" borderId="0" xfId="0" applyFont="1" applyFill="1" applyAlignment="1">
      <alignment horizontal="center" vertical="center" wrapText="1"/>
    </xf>
    <xf numFmtId="166" fontId="22" fillId="35" borderId="0" xfId="42" applyNumberFormat="1" applyFont="1" applyFill="1" applyBorder="1" applyAlignment="1">
      <alignment horizontal="center" vertical="center" wrapText="1"/>
    </xf>
    <xf numFmtId="166" fontId="22" fillId="35" borderId="0" xfId="42" applyNumberFormat="1" applyFont="1" applyFill="1" applyBorder="1" applyAlignment="1">
      <alignment horizontal="left" vertical="center" wrapText="1"/>
    </xf>
    <xf numFmtId="166" fontId="22" fillId="33" borderId="0" xfId="42" applyNumberFormat="1" applyFont="1" applyFill="1" applyBorder="1" applyAlignment="1">
      <alignment horizontal="center" vertical="center" wrapText="1"/>
    </xf>
    <xf numFmtId="166" fontId="22" fillId="33" borderId="0" xfId="42" applyNumberFormat="1" applyFont="1" applyFill="1" applyBorder="1" applyAlignment="1">
      <alignment horizontal="left" vertical="center" wrapText="1"/>
    </xf>
    <xf numFmtId="0" fontId="22" fillId="35" borderId="10" xfId="0" applyFont="1" applyFill="1" applyBorder="1" applyAlignment="1">
      <alignment horizontal="center" vertical="center" wrapText="1"/>
    </xf>
    <xf numFmtId="0" fontId="22" fillId="35" borderId="11" xfId="0" applyFont="1" applyFill="1" applyBorder="1" applyAlignment="1">
      <alignment horizontal="left" vertical="center" wrapText="1"/>
    </xf>
    <xf numFmtId="0" fontId="22" fillId="33" borderId="10" xfId="0" applyFont="1" applyFill="1" applyBorder="1" applyAlignment="1">
      <alignment horizontal="center" vertical="center" wrapText="1"/>
    </xf>
    <xf numFmtId="0" fontId="22" fillId="33" borderId="11" xfId="0" applyFont="1" applyFill="1" applyBorder="1" applyAlignment="1">
      <alignment horizontal="left" vertical="center" wrapText="1"/>
    </xf>
    <xf numFmtId="166" fontId="19" fillId="40" borderId="0" xfId="42" applyNumberFormat="1" applyFont="1" applyFill="1" applyBorder="1" applyAlignment="1">
      <alignment horizontal="center" vertical="center" wrapText="1"/>
    </xf>
    <xf numFmtId="166" fontId="19" fillId="40" borderId="0" xfId="42" applyNumberFormat="1" applyFont="1" applyFill="1" applyBorder="1" applyAlignment="1">
      <alignment horizontal="left" vertical="center" wrapText="1"/>
    </xf>
    <xf numFmtId="0" fontId="21" fillId="34" borderId="22"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20" fillId="34" borderId="25" xfId="0" applyFont="1" applyFill="1" applyBorder="1" applyAlignment="1">
      <alignment horizontal="center" vertical="center" wrapText="1"/>
    </xf>
    <xf numFmtId="166" fontId="22" fillId="35" borderId="23" xfId="42" applyNumberFormat="1" applyFont="1" applyFill="1" applyBorder="1" applyAlignment="1">
      <alignment horizontal="right" vertical="center" wrapText="1"/>
    </xf>
    <xf numFmtId="166" fontId="22" fillId="33" borderId="23" xfId="42" applyNumberFormat="1" applyFont="1" applyFill="1" applyBorder="1" applyAlignment="1">
      <alignment horizontal="right" vertical="center" wrapText="1"/>
    </xf>
    <xf numFmtId="164" fontId="18" fillId="33" borderId="0" xfId="0" applyNumberFormat="1" applyFont="1" applyFill="1" applyAlignment="1">
      <alignment horizontal="center"/>
    </xf>
    <xf numFmtId="166" fontId="22" fillId="35" borderId="11" xfId="42" applyNumberFormat="1" applyFont="1" applyFill="1" applyBorder="1" applyAlignment="1">
      <alignment horizontal="right" vertical="center" wrapText="1"/>
    </xf>
    <xf numFmtId="166" fontId="22" fillId="35" borderId="28" xfId="42" applyNumberFormat="1" applyFont="1" applyFill="1" applyBorder="1" applyAlignment="1">
      <alignment horizontal="right" vertical="center" wrapText="1"/>
    </xf>
    <xf numFmtId="166" fontId="22" fillId="33" borderId="11" xfId="42" applyNumberFormat="1" applyFont="1" applyFill="1" applyBorder="1" applyAlignment="1">
      <alignment horizontal="right" vertical="center" wrapText="1"/>
    </xf>
    <xf numFmtId="166" fontId="22" fillId="33" borderId="28" xfId="42" applyNumberFormat="1" applyFont="1" applyFill="1" applyBorder="1" applyAlignment="1">
      <alignment horizontal="right" vertical="center" wrapText="1"/>
    </xf>
    <xf numFmtId="166" fontId="20" fillId="34" borderId="12" xfId="42" applyNumberFormat="1" applyFont="1" applyFill="1" applyBorder="1" applyAlignment="1">
      <alignment horizontal="center" wrapText="1"/>
    </xf>
    <xf numFmtId="0" fontId="19" fillId="41" borderId="0" xfId="0" applyFont="1" applyFill="1" applyAlignment="1">
      <alignment horizontal="center" vertical="center" wrapText="1"/>
    </xf>
    <xf numFmtId="0" fontId="19" fillId="41" borderId="0" xfId="0" applyFont="1" applyFill="1" applyAlignment="1">
      <alignment horizontal="left" vertical="center" wrapText="1"/>
    </xf>
    <xf numFmtId="166" fontId="19" fillId="41" borderId="11" xfId="42" applyNumberFormat="1" applyFont="1" applyFill="1" applyBorder="1" applyAlignment="1">
      <alignment horizontal="right" vertical="center" wrapText="1"/>
    </xf>
    <xf numFmtId="166" fontId="19" fillId="41" borderId="28" xfId="42" applyNumberFormat="1" applyFont="1" applyFill="1" applyBorder="1" applyAlignment="1">
      <alignment horizontal="right" vertical="center" wrapText="1"/>
    </xf>
    <xf numFmtId="166" fontId="20" fillId="34" borderId="18" xfId="42" applyNumberFormat="1" applyFont="1" applyFill="1" applyBorder="1" applyAlignment="1">
      <alignment horizontal="left" wrapText="1"/>
    </xf>
    <xf numFmtId="166" fontId="20" fillId="34" borderId="0" xfId="42" applyNumberFormat="1" applyFont="1" applyFill="1" applyBorder="1" applyAlignment="1">
      <alignment horizontal="left" wrapText="1"/>
    </xf>
    <xf numFmtId="0" fontId="21" fillId="34" borderId="11" xfId="0" applyFont="1" applyFill="1" applyBorder="1" applyAlignment="1">
      <alignment horizontal="left" vertical="center" wrapText="1"/>
    </xf>
    <xf numFmtId="0" fontId="22" fillId="35" borderId="11" xfId="0" applyFont="1" applyFill="1" applyBorder="1" applyAlignment="1">
      <alignment horizontal="center" vertical="center" wrapText="1"/>
    </xf>
    <xf numFmtId="0" fontId="22" fillId="33" borderId="11" xfId="0" applyFont="1" applyFill="1" applyBorder="1" applyAlignment="1">
      <alignment horizontal="center" vertical="center" wrapText="1"/>
    </xf>
    <xf numFmtId="3" fontId="19" fillId="41" borderId="11" xfId="0" applyNumberFormat="1" applyFont="1" applyFill="1" applyBorder="1" applyAlignment="1">
      <alignment horizontal="right" vertical="center" wrapText="1"/>
    </xf>
    <xf numFmtId="0" fontId="46" fillId="41" borderId="11" xfId="0" applyFont="1" applyFill="1" applyBorder="1" applyAlignment="1">
      <alignment horizontal="right" vertical="center"/>
    </xf>
    <xf numFmtId="0" fontId="19" fillId="41" borderId="12" xfId="0" applyFont="1" applyFill="1" applyBorder="1" applyAlignment="1">
      <alignment horizontal="center" vertical="center" wrapText="1"/>
    </xf>
    <xf numFmtId="0" fontId="19" fillId="41" borderId="10" xfId="0" applyFont="1" applyFill="1" applyBorder="1" applyAlignment="1">
      <alignment horizontal="left" vertical="center" wrapText="1"/>
    </xf>
    <xf numFmtId="0" fontId="45" fillId="41" borderId="12" xfId="0" applyFont="1" applyFill="1" applyBorder="1" applyAlignment="1">
      <alignment horizontal="center" vertical="center"/>
    </xf>
    <xf numFmtId="0" fontId="46" fillId="41" borderId="10" xfId="0" applyFont="1" applyFill="1" applyBorder="1" applyAlignment="1">
      <alignment horizontal="left" vertical="center"/>
    </xf>
    <xf numFmtId="0" fontId="0" fillId="42" borderId="0" xfId="0" applyFill="1"/>
    <xf numFmtId="0" fontId="0" fillId="42" borderId="0" xfId="0" applyFill="1" applyAlignment="1">
      <alignment vertical="center"/>
    </xf>
    <xf numFmtId="0" fontId="32" fillId="36" borderId="0" xfId="0" applyFont="1" applyFill="1" applyAlignment="1">
      <alignment vertical="center" wrapText="1"/>
    </xf>
    <xf numFmtId="0" fontId="41" fillId="36" borderId="0" xfId="0" applyFont="1" applyFill="1" applyAlignment="1">
      <alignment vertical="center" wrapText="1"/>
    </xf>
    <xf numFmtId="0" fontId="0" fillId="36" borderId="0" xfId="0" applyFill="1" applyAlignment="1">
      <alignment horizontal="left" vertical="center" wrapText="1"/>
    </xf>
    <xf numFmtId="0" fontId="0" fillId="43" borderId="0" xfId="0" applyFill="1" applyAlignment="1">
      <alignment vertical="center"/>
    </xf>
    <xf numFmtId="0" fontId="0" fillId="43" borderId="0" xfId="0" applyFill="1"/>
    <xf numFmtId="165" fontId="22" fillId="33" borderId="30" xfId="0" applyNumberFormat="1" applyFont="1" applyFill="1" applyBorder="1" applyAlignment="1">
      <alignment horizontal="right" vertical="center" wrapText="1"/>
    </xf>
    <xf numFmtId="165" fontId="22" fillId="35" borderId="30" xfId="0" applyNumberFormat="1" applyFont="1" applyFill="1" applyBorder="1" applyAlignment="1">
      <alignment horizontal="right" vertical="center" wrapText="1"/>
    </xf>
    <xf numFmtId="165" fontId="19" fillId="39" borderId="30" xfId="0" applyNumberFormat="1" applyFont="1" applyFill="1" applyBorder="1" applyAlignment="1">
      <alignment horizontal="right" vertical="center" wrapText="1"/>
    </xf>
    <xf numFmtId="0" fontId="22" fillId="35" borderId="31" xfId="0" applyFont="1" applyFill="1" applyBorder="1" applyAlignment="1">
      <alignment horizontal="right" vertical="center" wrapText="1"/>
    </xf>
    <xf numFmtId="165" fontId="22" fillId="35" borderId="23" xfId="0" applyNumberFormat="1" applyFont="1" applyFill="1" applyBorder="1" applyAlignment="1">
      <alignment horizontal="right" vertical="center" wrapText="1"/>
    </xf>
    <xf numFmtId="0" fontId="22" fillId="35" borderId="23" xfId="0" applyFont="1" applyFill="1" applyBorder="1" applyAlignment="1">
      <alignment horizontal="right" vertical="center" wrapText="1"/>
    </xf>
    <xf numFmtId="0" fontId="22" fillId="33" borderId="31" xfId="0" applyFont="1" applyFill="1" applyBorder="1" applyAlignment="1">
      <alignment horizontal="right" vertical="center" wrapText="1"/>
    </xf>
    <xf numFmtId="165" fontId="22" fillId="33" borderId="23" xfId="0" applyNumberFormat="1" applyFont="1" applyFill="1" applyBorder="1" applyAlignment="1">
      <alignment horizontal="right" vertical="center" wrapText="1"/>
    </xf>
    <xf numFmtId="0" fontId="22" fillId="33" borderId="23" xfId="0" applyFont="1" applyFill="1" applyBorder="1" applyAlignment="1">
      <alignment horizontal="right" vertical="center" wrapText="1"/>
    </xf>
    <xf numFmtId="165" fontId="22" fillId="33" borderId="32" xfId="0" applyNumberFormat="1" applyFont="1" applyFill="1" applyBorder="1" applyAlignment="1">
      <alignment horizontal="right" vertical="center" wrapText="1"/>
    </xf>
    <xf numFmtId="165" fontId="22" fillId="35" borderId="32" xfId="0" applyNumberFormat="1" applyFont="1" applyFill="1" applyBorder="1" applyAlignment="1">
      <alignment horizontal="right" vertical="center" wrapText="1"/>
    </xf>
    <xf numFmtId="3" fontId="19" fillId="39" borderId="31" xfId="0" applyNumberFormat="1" applyFont="1" applyFill="1" applyBorder="1" applyAlignment="1">
      <alignment horizontal="right" vertical="center" wrapText="1"/>
    </xf>
    <xf numFmtId="165" fontId="19" fillId="39" borderId="23" xfId="0" applyNumberFormat="1" applyFont="1" applyFill="1" applyBorder="1" applyAlignment="1">
      <alignment horizontal="right" vertical="center" wrapText="1"/>
    </xf>
    <xf numFmtId="3" fontId="19" fillId="39" borderId="23" xfId="0" applyNumberFormat="1" applyFont="1" applyFill="1" applyBorder="1" applyAlignment="1">
      <alignment horizontal="right" vertical="center" wrapText="1"/>
    </xf>
    <xf numFmtId="0" fontId="19" fillId="39" borderId="32" xfId="0" applyFont="1" applyFill="1" applyBorder="1" applyAlignment="1">
      <alignment horizontal="right" vertical="center" wrapText="1"/>
    </xf>
    <xf numFmtId="165" fontId="19" fillId="39" borderId="32" xfId="0" applyNumberFormat="1" applyFont="1" applyFill="1" applyBorder="1" applyAlignment="1">
      <alignment horizontal="right" vertical="center" wrapText="1"/>
    </xf>
    <xf numFmtId="0" fontId="19" fillId="39" borderId="23" xfId="0" applyFont="1" applyFill="1" applyBorder="1" applyAlignment="1">
      <alignment horizontal="right" vertical="center" wrapText="1"/>
    </xf>
    <xf numFmtId="0" fontId="44" fillId="33" borderId="0" xfId="0" applyFont="1" applyFill="1" applyAlignment="1">
      <alignment horizontal="center"/>
    </xf>
    <xf numFmtId="0" fontId="38" fillId="33" borderId="0" xfId="0" applyFont="1" applyFill="1" applyAlignment="1">
      <alignment horizontal="center"/>
    </xf>
    <xf numFmtId="166" fontId="19" fillId="39" borderId="20" xfId="42" applyNumberFormat="1" applyFont="1" applyFill="1" applyBorder="1" applyAlignment="1">
      <alignment horizontal="right" vertical="center" wrapText="1"/>
    </xf>
    <xf numFmtId="166" fontId="19" fillId="39" borderId="11" xfId="42" applyNumberFormat="1" applyFont="1" applyFill="1" applyBorder="1" applyAlignment="1">
      <alignment horizontal="right" vertical="center" wrapText="1"/>
    </xf>
    <xf numFmtId="166" fontId="19" fillId="39" borderId="35" xfId="42" applyNumberFormat="1" applyFont="1" applyFill="1" applyBorder="1" applyAlignment="1">
      <alignment horizontal="right" vertical="center" wrapText="1"/>
    </xf>
    <xf numFmtId="164" fontId="19" fillId="39" borderId="35" xfId="42" applyNumberFormat="1" applyFont="1" applyFill="1" applyBorder="1" applyAlignment="1">
      <alignment horizontal="right" vertical="center" wrapText="1"/>
    </xf>
    <xf numFmtId="0" fontId="19" fillId="39" borderId="17" xfId="0" applyFont="1" applyFill="1" applyBorder="1" applyAlignment="1">
      <alignment horizontal="center" vertical="center" wrapText="1"/>
    </xf>
    <xf numFmtId="0" fontId="19" fillId="39" borderId="38" xfId="0" applyFont="1" applyFill="1" applyBorder="1" applyAlignment="1">
      <alignment horizontal="center" vertical="center" wrapText="1"/>
    </xf>
    <xf numFmtId="0" fontId="19" fillId="39" borderId="10" xfId="0" applyFont="1" applyFill="1" applyBorder="1" applyAlignment="1">
      <alignment horizontal="left" vertical="center" wrapText="1"/>
    </xf>
    <xf numFmtId="0" fontId="19" fillId="39" borderId="37" xfId="0" applyFont="1" applyFill="1" applyBorder="1" applyAlignment="1">
      <alignment horizontal="left" vertical="center" wrapText="1"/>
    </xf>
    <xf numFmtId="0" fontId="21" fillId="34" borderId="17" xfId="0" applyFont="1" applyFill="1" applyBorder="1" applyAlignment="1">
      <alignment horizontal="left" wrapText="1"/>
    </xf>
    <xf numFmtId="0" fontId="20" fillId="34" borderId="40" xfId="0" applyFont="1" applyFill="1" applyBorder="1" applyAlignment="1">
      <alignment horizontal="center" vertical="center" wrapText="1"/>
    </xf>
    <xf numFmtId="166" fontId="19" fillId="39" borderId="40" xfId="42" applyNumberFormat="1" applyFont="1" applyFill="1" applyBorder="1" applyAlignment="1">
      <alignment horizontal="right" vertical="center" wrapText="1"/>
    </xf>
    <xf numFmtId="0" fontId="44" fillId="33" borderId="0" xfId="0" applyFont="1" applyFill="1" applyAlignment="1">
      <alignment horizontal="center" vertical="center"/>
    </xf>
    <xf numFmtId="0" fontId="22" fillId="39" borderId="0" xfId="0" applyFont="1" applyFill="1" applyAlignment="1">
      <alignment horizontal="center" vertical="center" wrapText="1"/>
    </xf>
    <xf numFmtId="3" fontId="19" fillId="39" borderId="41" xfId="0" applyNumberFormat="1" applyFont="1" applyFill="1" applyBorder="1" applyAlignment="1">
      <alignment horizontal="right" vertical="center" wrapText="1"/>
    </xf>
    <xf numFmtId="0" fontId="19" fillId="39" borderId="42" xfId="0" applyFont="1" applyFill="1" applyBorder="1" applyAlignment="1">
      <alignment horizontal="right" vertical="center" wrapText="1"/>
    </xf>
    <xf numFmtId="0" fontId="19" fillId="39" borderId="43" xfId="0" applyFont="1" applyFill="1" applyBorder="1" applyAlignment="1">
      <alignment horizontal="right" vertical="center" wrapText="1"/>
    </xf>
    <xf numFmtId="0" fontId="19" fillId="39" borderId="41" xfId="0" applyFont="1" applyFill="1" applyBorder="1" applyAlignment="1">
      <alignment horizontal="right" vertical="center" wrapText="1"/>
    </xf>
    <xf numFmtId="166" fontId="19" fillId="39" borderId="42" xfId="0" applyNumberFormat="1" applyFont="1" applyFill="1" applyBorder="1" applyAlignment="1">
      <alignment horizontal="right" vertical="center" wrapText="1"/>
    </xf>
    <xf numFmtId="166" fontId="22" fillId="35" borderId="41" xfId="42" applyNumberFormat="1" applyFont="1" applyFill="1" applyBorder="1" applyAlignment="1">
      <alignment horizontal="right" vertical="center" wrapText="1"/>
    </xf>
    <xf numFmtId="166" fontId="22" fillId="35" borderId="42" xfId="42" applyNumberFormat="1" applyFont="1" applyFill="1" applyBorder="1" applyAlignment="1">
      <alignment horizontal="right" vertical="center" wrapText="1"/>
    </xf>
    <xf numFmtId="166" fontId="22" fillId="35" borderId="43" xfId="42" applyNumberFormat="1" applyFont="1" applyFill="1" applyBorder="1" applyAlignment="1">
      <alignment horizontal="right" vertical="center" wrapText="1"/>
    </xf>
    <xf numFmtId="166" fontId="22" fillId="33" borderId="41" xfId="42" applyNumberFormat="1" applyFont="1" applyFill="1" applyBorder="1" applyAlignment="1">
      <alignment horizontal="right" vertical="center" wrapText="1"/>
    </xf>
    <xf numFmtId="166" fontId="22" fillId="33" borderId="42" xfId="42" applyNumberFormat="1" applyFont="1" applyFill="1" applyBorder="1" applyAlignment="1">
      <alignment horizontal="right" vertical="center" wrapText="1"/>
    </xf>
    <xf numFmtId="166" fontId="22" fillId="33" borderId="43" xfId="42" applyNumberFormat="1" applyFont="1" applyFill="1" applyBorder="1" applyAlignment="1">
      <alignment horizontal="right" vertical="center" wrapText="1"/>
    </xf>
    <xf numFmtId="166" fontId="22" fillId="35" borderId="17" xfId="42" applyNumberFormat="1" applyFont="1" applyFill="1" applyBorder="1" applyAlignment="1">
      <alignment horizontal="right" vertical="center" wrapText="1"/>
    </xf>
    <xf numFmtId="166" fontId="22" fillId="33" borderId="17" xfId="42" applyNumberFormat="1" applyFont="1" applyFill="1" applyBorder="1" applyAlignment="1">
      <alignment horizontal="right" vertical="center" wrapText="1"/>
    </xf>
    <xf numFmtId="0" fontId="19" fillId="39" borderId="17" xfId="0" applyFont="1" applyFill="1" applyBorder="1" applyAlignment="1">
      <alignment horizontal="right" vertical="center" wrapText="1"/>
    </xf>
    <xf numFmtId="0" fontId="21" fillId="34" borderId="29" xfId="0" applyFont="1" applyFill="1" applyBorder="1" applyAlignment="1">
      <alignment horizontal="center" vertical="center" wrapText="1"/>
    </xf>
    <xf numFmtId="0" fontId="21" fillId="34" borderId="30" xfId="0" applyFont="1" applyFill="1" applyBorder="1" applyAlignment="1">
      <alignment horizontal="center" vertical="center" wrapText="1"/>
    </xf>
    <xf numFmtId="166" fontId="44" fillId="33" borderId="0" xfId="0" applyNumberFormat="1" applyFont="1" applyFill="1" applyAlignment="1">
      <alignment horizontal="center" vertical="center"/>
    </xf>
    <xf numFmtId="3" fontId="19" fillId="39" borderId="19" xfId="0" applyNumberFormat="1" applyFont="1" applyFill="1" applyBorder="1" applyAlignment="1">
      <alignment horizontal="right" vertical="center" wrapText="1"/>
    </xf>
    <xf numFmtId="165" fontId="19" fillId="39" borderId="20" xfId="0" applyNumberFormat="1" applyFont="1" applyFill="1" applyBorder="1" applyAlignment="1">
      <alignment horizontal="right" vertical="center" wrapText="1"/>
    </xf>
    <xf numFmtId="3" fontId="19" fillId="39" borderId="20" xfId="0" applyNumberFormat="1" applyFont="1" applyFill="1" applyBorder="1" applyAlignment="1">
      <alignment horizontal="right" vertical="center" wrapText="1"/>
    </xf>
    <xf numFmtId="165" fontId="19" fillId="39" borderId="21" xfId="0" applyNumberFormat="1" applyFont="1" applyFill="1" applyBorder="1" applyAlignment="1">
      <alignment horizontal="right" vertical="center" wrapText="1"/>
    </xf>
    <xf numFmtId="0" fontId="21" fillId="34" borderId="0" xfId="0" applyFont="1" applyFill="1" applyAlignment="1">
      <alignment horizontal="right" wrapText="1"/>
    </xf>
    <xf numFmtId="0" fontId="21" fillId="34" borderId="16" xfId="0" applyFont="1" applyFill="1" applyBorder="1" applyAlignment="1">
      <alignment horizontal="left" wrapText="1"/>
    </xf>
    <xf numFmtId="0" fontId="19" fillId="33" borderId="0" xfId="0" applyFont="1" applyFill="1" applyAlignment="1">
      <alignment horizontal="left" vertical="center"/>
    </xf>
    <xf numFmtId="0" fontId="20" fillId="34" borderId="0" xfId="0" applyFont="1" applyFill="1" applyAlignment="1">
      <alignment horizontal="center" wrapText="1"/>
    </xf>
    <xf numFmtId="0" fontId="45" fillId="33" borderId="0" xfId="0" applyFont="1" applyFill="1" applyAlignment="1">
      <alignment horizontal="center" vertical="center"/>
    </xf>
    <xf numFmtId="0" fontId="22" fillId="35" borderId="12" xfId="0" applyFont="1" applyFill="1" applyBorder="1" applyAlignment="1">
      <alignment horizontal="left" vertical="center" wrapText="1"/>
    </xf>
    <xf numFmtId="0" fontId="22" fillId="33" borderId="12" xfId="0" applyFont="1" applyFill="1" applyBorder="1" applyAlignment="1">
      <alignment horizontal="left" vertical="center" wrapText="1"/>
    </xf>
    <xf numFmtId="0" fontId="20" fillId="34" borderId="25" xfId="0" applyFont="1" applyFill="1" applyBorder="1" applyAlignment="1">
      <alignment horizontal="center" wrapText="1"/>
    </xf>
    <xf numFmtId="0" fontId="20" fillId="34" borderId="44" xfId="0" applyFont="1" applyFill="1" applyBorder="1" applyAlignment="1">
      <alignment horizontal="center" wrapText="1"/>
    </xf>
    <xf numFmtId="166" fontId="19" fillId="41" borderId="45" xfId="42" applyNumberFormat="1" applyFont="1" applyFill="1" applyBorder="1" applyAlignment="1">
      <alignment horizontal="right" vertical="center"/>
    </xf>
    <xf numFmtId="166" fontId="19" fillId="41" borderId="11" xfId="42" applyNumberFormat="1" applyFont="1" applyFill="1" applyBorder="1" applyAlignment="1">
      <alignment horizontal="right" vertical="center"/>
    </xf>
    <xf numFmtId="166" fontId="19" fillId="41" borderId="46" xfId="42" applyNumberFormat="1" applyFont="1" applyFill="1" applyBorder="1" applyAlignment="1">
      <alignment horizontal="right" vertical="center"/>
    </xf>
    <xf numFmtId="166" fontId="19" fillId="41" borderId="10" xfId="42" applyNumberFormat="1" applyFont="1" applyFill="1" applyBorder="1" applyAlignment="1">
      <alignment horizontal="right" vertical="center"/>
    </xf>
    <xf numFmtId="166" fontId="22" fillId="33" borderId="45" xfId="42" applyNumberFormat="1" applyFont="1" applyFill="1" applyBorder="1" applyAlignment="1">
      <alignment horizontal="right" vertical="center"/>
    </xf>
    <xf numFmtId="166" fontId="22" fillId="33" borderId="11" xfId="42" applyNumberFormat="1" applyFont="1" applyFill="1" applyBorder="1" applyAlignment="1">
      <alignment horizontal="right" vertical="center"/>
    </xf>
    <xf numFmtId="166" fontId="22" fillId="33" borderId="46" xfId="42" applyNumberFormat="1" applyFont="1" applyFill="1" applyBorder="1" applyAlignment="1">
      <alignment horizontal="right" vertical="center"/>
    </xf>
    <xf numFmtId="166" fontId="22" fillId="33" borderId="10" xfId="42" applyNumberFormat="1" applyFont="1" applyFill="1" applyBorder="1" applyAlignment="1">
      <alignment horizontal="right" vertical="center"/>
    </xf>
    <xf numFmtId="166" fontId="22" fillId="35" borderId="45" xfId="42" applyNumberFormat="1" applyFont="1" applyFill="1" applyBorder="1" applyAlignment="1">
      <alignment horizontal="right" vertical="center"/>
    </xf>
    <xf numFmtId="166" fontId="22" fillId="35" borderId="11" xfId="42" applyNumberFormat="1" applyFont="1" applyFill="1" applyBorder="1" applyAlignment="1">
      <alignment horizontal="right" vertical="center"/>
    </xf>
    <xf numFmtId="166" fontId="22" fillId="35" borderId="46" xfId="42" applyNumberFormat="1" applyFont="1" applyFill="1" applyBorder="1" applyAlignment="1">
      <alignment horizontal="right" vertical="center"/>
    </xf>
    <xf numFmtId="166" fontId="22" fillId="35" borderId="10" xfId="42" applyNumberFormat="1" applyFont="1" applyFill="1" applyBorder="1" applyAlignment="1">
      <alignment horizontal="right" vertical="center"/>
    </xf>
    <xf numFmtId="0" fontId="0" fillId="36" borderId="0" xfId="0" applyFill="1" applyAlignment="1">
      <alignment vertical="center"/>
    </xf>
    <xf numFmtId="0" fontId="16" fillId="36" borderId="0" xfId="0" applyFont="1" applyFill="1" applyAlignment="1">
      <alignment vertical="center"/>
    </xf>
    <xf numFmtId="0" fontId="43" fillId="36" borderId="0" xfId="0" applyFont="1" applyFill="1" applyAlignment="1">
      <alignment horizontal="center" vertical="top" wrapText="1"/>
    </xf>
    <xf numFmtId="0" fontId="16" fillId="36" borderId="0" xfId="0" applyFont="1" applyFill="1" applyAlignment="1">
      <alignment horizontal="center" vertical="top" wrapText="1"/>
    </xf>
    <xf numFmtId="0" fontId="0" fillId="36" borderId="0" xfId="0" applyFill="1" applyAlignment="1">
      <alignment vertical="top" wrapText="1"/>
    </xf>
    <xf numFmtId="0" fontId="46" fillId="33" borderId="0" xfId="0" applyFont="1" applyFill="1" applyAlignment="1">
      <alignment horizontal="left" vertical="center"/>
    </xf>
    <xf numFmtId="0" fontId="46" fillId="39" borderId="0" xfId="0" applyFont="1" applyFill="1" applyAlignment="1">
      <alignment horizontal="left" vertical="center"/>
    </xf>
    <xf numFmtId="43" fontId="44" fillId="33" borderId="0" xfId="0" applyNumberFormat="1" applyFont="1" applyFill="1" applyAlignment="1">
      <alignment horizontal="center"/>
    </xf>
    <xf numFmtId="0" fontId="49" fillId="39" borderId="0" xfId="0" applyFont="1" applyFill="1" applyAlignment="1">
      <alignment horizontal="center"/>
    </xf>
    <xf numFmtId="0" fontId="46" fillId="39" borderId="0" xfId="0" applyFont="1" applyFill="1" applyAlignment="1">
      <alignment horizontal="center" vertical="center"/>
    </xf>
    <xf numFmtId="0" fontId="46" fillId="39" borderId="0" xfId="0" applyFont="1" applyFill="1" applyAlignment="1">
      <alignment horizontal="left" vertical="center" wrapText="1"/>
    </xf>
    <xf numFmtId="43" fontId="46" fillId="39" borderId="11" xfId="42" applyFont="1" applyFill="1" applyBorder="1" applyAlignment="1">
      <alignment horizontal="left" vertical="center"/>
    </xf>
    <xf numFmtId="166" fontId="46" fillId="39" borderId="11" xfId="42" applyNumberFormat="1" applyFont="1" applyFill="1" applyBorder="1" applyAlignment="1">
      <alignment horizontal="left" vertical="center"/>
    </xf>
    <xf numFmtId="43" fontId="46" fillId="39" borderId="11" xfId="42" applyFont="1" applyFill="1" applyBorder="1" applyAlignment="1">
      <alignment horizontal="center" vertical="center"/>
    </xf>
    <xf numFmtId="166" fontId="46" fillId="39" borderId="11" xfId="42" applyNumberFormat="1" applyFont="1" applyFill="1" applyBorder="1" applyAlignment="1">
      <alignment horizontal="center" vertical="center"/>
    </xf>
    <xf numFmtId="0" fontId="41" fillId="36" borderId="0" xfId="0" applyFont="1" applyFill="1" applyAlignment="1">
      <alignment horizontal="left"/>
    </xf>
    <xf numFmtId="0" fontId="44" fillId="33" borderId="0" xfId="0" applyFont="1" applyFill="1" applyAlignment="1">
      <alignment horizontal="left"/>
    </xf>
    <xf numFmtId="0" fontId="45" fillId="39" borderId="0" xfId="0" applyFont="1" applyFill="1" applyAlignment="1">
      <alignment horizontal="center" vertical="center"/>
    </xf>
    <xf numFmtId="0" fontId="24" fillId="36" borderId="0" xfId="0" applyFont="1" applyFill="1"/>
    <xf numFmtId="0" fontId="14" fillId="36" borderId="0" xfId="0" applyFont="1" applyFill="1"/>
    <xf numFmtId="0" fontId="32" fillId="36" borderId="0" xfId="0" applyFont="1" applyFill="1" applyAlignment="1">
      <alignment horizontal="left"/>
    </xf>
    <xf numFmtId="0" fontId="24" fillId="36" borderId="0" xfId="45" applyFill="1"/>
    <xf numFmtId="3" fontId="24" fillId="36" borderId="0" xfId="45" applyNumberFormat="1" applyFill="1"/>
    <xf numFmtId="0" fontId="49" fillId="36" borderId="0" xfId="45" applyFont="1" applyFill="1" applyAlignment="1">
      <alignment horizontal="center" vertical="top" wrapText="1"/>
    </xf>
    <xf numFmtId="0" fontId="24" fillId="36" borderId="0" xfId="45" applyFill="1" applyAlignment="1">
      <alignment vertical="top" wrapText="1"/>
    </xf>
    <xf numFmtId="0" fontId="14" fillId="36" borderId="0" xfId="45" applyFont="1" applyFill="1"/>
    <xf numFmtId="166" fontId="24" fillId="36" borderId="0" xfId="42" applyNumberFormat="1" applyFont="1" applyFill="1"/>
    <xf numFmtId="0" fontId="41" fillId="36" borderId="0" xfId="0" applyFont="1" applyFill="1"/>
    <xf numFmtId="0" fontId="50" fillId="36" borderId="0" xfId="45" applyFont="1" applyFill="1"/>
    <xf numFmtId="167" fontId="0" fillId="36" borderId="0" xfId="48" applyNumberFormat="1" applyFont="1" applyFill="1"/>
    <xf numFmtId="167" fontId="24" fillId="36" borderId="0" xfId="45" applyNumberFormat="1" applyFill="1"/>
    <xf numFmtId="0" fontId="49" fillId="36" borderId="0" xfId="45" applyFont="1" applyFill="1"/>
    <xf numFmtId="164" fontId="24" fillId="36" borderId="0" xfId="45" applyNumberFormat="1" applyFill="1"/>
    <xf numFmtId="166" fontId="24" fillId="36" borderId="0" xfId="45" applyNumberFormat="1" applyFill="1"/>
    <xf numFmtId="166" fontId="24" fillId="36" borderId="0" xfId="49" applyNumberFormat="1" applyFont="1" applyFill="1" applyBorder="1"/>
    <xf numFmtId="0" fontId="46" fillId="36" borderId="0" xfId="45" applyFont="1" applyFill="1"/>
    <xf numFmtId="0" fontId="43" fillId="0" borderId="47" xfId="0" applyFont="1" applyBorder="1" applyAlignment="1">
      <alignment horizontal="center" vertical="top" wrapText="1"/>
    </xf>
    <xf numFmtId="0" fontId="43" fillId="0" borderId="48" xfId="0" applyFont="1" applyBorder="1" applyAlignment="1">
      <alignment horizontal="center" vertical="top" wrapText="1"/>
    </xf>
    <xf numFmtId="0" fontId="16" fillId="0" borderId="49" xfId="0" applyFont="1" applyBorder="1" applyAlignment="1">
      <alignment horizontal="center" vertical="top" wrapText="1"/>
    </xf>
    <xf numFmtId="0" fontId="0" fillId="0" borderId="0" xfId="0" applyAlignment="1">
      <alignment vertical="top" wrapText="1"/>
    </xf>
    <xf numFmtId="0" fontId="43" fillId="0" borderId="0" xfId="0" applyFont="1" applyAlignment="1">
      <alignment horizontal="center" vertical="top" wrapText="1"/>
    </xf>
    <xf numFmtId="167" fontId="24" fillId="36" borderId="0" xfId="46" applyNumberFormat="1" applyFont="1" applyFill="1"/>
    <xf numFmtId="49" fontId="24" fillId="36" borderId="0" xfId="45" applyNumberFormat="1" applyFill="1"/>
    <xf numFmtId="1" fontId="24" fillId="36" borderId="0" xfId="45" applyNumberFormat="1" applyFill="1"/>
    <xf numFmtId="0" fontId="52" fillId="0" borderId="0" xfId="0" applyFont="1" applyAlignment="1">
      <alignment vertical="top" wrapText="1"/>
    </xf>
    <xf numFmtId="0" fontId="33" fillId="0" borderId="0" xfId="0" applyFont="1" applyAlignment="1">
      <alignment horizontal="left"/>
    </xf>
    <xf numFmtId="0" fontId="33" fillId="36" borderId="0" xfId="45" applyFont="1" applyFill="1"/>
    <xf numFmtId="0" fontId="35" fillId="33" borderId="0" xfId="0" applyFont="1" applyFill="1" applyAlignment="1">
      <alignment horizontal="left"/>
    </xf>
    <xf numFmtId="0" fontId="33" fillId="33" borderId="0" xfId="0" applyFont="1" applyFill="1" applyAlignment="1">
      <alignment horizontal="left" vertical="top" wrapText="1"/>
    </xf>
    <xf numFmtId="0" fontId="33" fillId="33" borderId="0" xfId="0" applyFont="1" applyFill="1"/>
    <xf numFmtId="0" fontId="56" fillId="33" borderId="0" xfId="0" applyFont="1" applyFill="1"/>
    <xf numFmtId="0" fontId="54" fillId="0" borderId="0" xfId="0" applyFont="1"/>
    <xf numFmtId="0" fontId="56" fillId="36" borderId="0" xfId="0" applyFont="1" applyFill="1" applyAlignment="1">
      <alignment vertical="top"/>
    </xf>
    <xf numFmtId="0" fontId="54" fillId="36" borderId="0" xfId="0" applyFont="1" applyFill="1"/>
    <xf numFmtId="0" fontId="58" fillId="36" borderId="0" xfId="0" applyFont="1" applyFill="1" applyAlignment="1">
      <alignment vertical="center"/>
    </xf>
    <xf numFmtId="0" fontId="35" fillId="33" borderId="0" xfId="0" applyFont="1" applyFill="1"/>
    <xf numFmtId="0" fontId="58" fillId="0" borderId="0" xfId="0" applyFont="1"/>
    <xf numFmtId="0" fontId="58" fillId="0" borderId="0" xfId="0" applyFont="1" applyAlignment="1">
      <alignment vertical="center"/>
    </xf>
    <xf numFmtId="0" fontId="33" fillId="36" borderId="0" xfId="0" applyFont="1" applyFill="1"/>
    <xf numFmtId="0" fontId="61" fillId="33" borderId="0" xfId="0" applyFont="1" applyFill="1" applyAlignment="1">
      <alignment horizontal="center"/>
    </xf>
    <xf numFmtId="41" fontId="61" fillId="33" borderId="0" xfId="0" applyNumberFormat="1" applyFont="1" applyFill="1" applyAlignment="1">
      <alignment horizontal="center"/>
    </xf>
    <xf numFmtId="41" fontId="60" fillId="36" borderId="0" xfId="0" applyNumberFormat="1" applyFont="1" applyFill="1" applyAlignment="1">
      <alignment vertical="center"/>
    </xf>
    <xf numFmtId="41" fontId="62" fillId="36" borderId="0" xfId="0" applyNumberFormat="1" applyFont="1" applyFill="1" applyAlignment="1">
      <alignment horizontal="left"/>
    </xf>
    <xf numFmtId="0" fontId="60" fillId="0" borderId="0" xfId="0" applyFont="1" applyAlignment="1">
      <alignment vertical="top"/>
    </xf>
    <xf numFmtId="0" fontId="54" fillId="36" borderId="0" xfId="0" applyFont="1" applyFill="1" applyAlignment="1">
      <alignment vertical="top"/>
    </xf>
    <xf numFmtId="0" fontId="58" fillId="36" borderId="0" xfId="0" applyFont="1" applyFill="1" applyAlignment="1">
      <alignment horizontal="left" vertical="center"/>
    </xf>
    <xf numFmtId="0" fontId="33" fillId="33" borderId="0" xfId="0" applyFont="1" applyFill="1" applyAlignment="1">
      <alignment horizontal="left" vertical="center"/>
    </xf>
    <xf numFmtId="167" fontId="33" fillId="33" borderId="0" xfId="46" applyNumberFormat="1" applyFont="1" applyFill="1" applyAlignment="1">
      <alignment horizontal="left"/>
    </xf>
    <xf numFmtId="0" fontId="33" fillId="36" borderId="0" xfId="45" applyFont="1" applyFill="1" applyAlignment="1">
      <alignment horizontal="left"/>
    </xf>
    <xf numFmtId="166" fontId="19" fillId="39" borderId="20" xfId="0" applyNumberFormat="1" applyFont="1" applyFill="1" applyBorder="1" applyAlignment="1">
      <alignment horizontal="right" vertical="center" wrapText="1"/>
    </xf>
    <xf numFmtId="166" fontId="19" fillId="39" borderId="23" xfId="42" applyNumberFormat="1" applyFont="1" applyFill="1" applyBorder="1" applyAlignment="1">
      <alignment horizontal="right" vertical="center" wrapText="1"/>
    </xf>
    <xf numFmtId="166" fontId="22" fillId="35" borderId="32" xfId="42" applyNumberFormat="1" applyFont="1" applyFill="1" applyBorder="1" applyAlignment="1">
      <alignment horizontal="right" vertical="center" wrapText="1"/>
    </xf>
    <xf numFmtId="166" fontId="22" fillId="33" borderId="32" xfId="42" applyNumberFormat="1" applyFont="1" applyFill="1" applyBorder="1" applyAlignment="1">
      <alignment horizontal="right" vertical="center" wrapText="1"/>
    </xf>
    <xf numFmtId="166" fontId="19" fillId="39" borderId="32" xfId="42" applyNumberFormat="1" applyFont="1" applyFill="1" applyBorder="1" applyAlignment="1">
      <alignment horizontal="right" vertical="center" wrapText="1"/>
    </xf>
    <xf numFmtId="166" fontId="0" fillId="36" borderId="0" xfId="0" applyNumberFormat="1" applyFill="1"/>
    <xf numFmtId="164" fontId="0" fillId="36" borderId="0" xfId="0" applyNumberFormat="1" applyFill="1"/>
    <xf numFmtId="43" fontId="18" fillId="33" borderId="0" xfId="0" applyNumberFormat="1" applyFont="1" applyFill="1" applyAlignment="1">
      <alignment horizontal="center" vertical="center"/>
    </xf>
    <xf numFmtId="168" fontId="18" fillId="33" borderId="0" xfId="0" applyNumberFormat="1" applyFont="1" applyFill="1" applyAlignment="1">
      <alignment horizontal="center" vertical="center"/>
    </xf>
    <xf numFmtId="43" fontId="18" fillId="33" borderId="0" xfId="0" applyNumberFormat="1" applyFont="1" applyFill="1" applyAlignment="1">
      <alignment horizontal="center"/>
    </xf>
    <xf numFmtId="167" fontId="23" fillId="33" borderId="0" xfId="46" applyNumberFormat="1" applyFont="1" applyFill="1" applyAlignment="1">
      <alignment horizontal="left"/>
    </xf>
    <xf numFmtId="0" fontId="64" fillId="33" borderId="0" xfId="0" applyFont="1" applyFill="1" applyAlignment="1">
      <alignment horizontal="center"/>
    </xf>
    <xf numFmtId="43" fontId="18" fillId="36" borderId="0" xfId="0" applyNumberFormat="1" applyFont="1" applyFill="1" applyAlignment="1">
      <alignment horizontal="center" vertical="center"/>
    </xf>
    <xf numFmtId="0" fontId="18" fillId="36" borderId="0" xfId="0" applyFont="1" applyFill="1" applyAlignment="1">
      <alignment horizontal="center" vertical="center"/>
    </xf>
    <xf numFmtId="0" fontId="33" fillId="36" borderId="0" xfId="0" applyFont="1" applyFill="1" applyAlignment="1">
      <alignment vertical="center"/>
    </xf>
    <xf numFmtId="0" fontId="19" fillId="34" borderId="0" xfId="0" applyFont="1" applyFill="1" applyAlignment="1">
      <alignment horizontal="center" vertical="center" wrapText="1"/>
    </xf>
    <xf numFmtId="166" fontId="19" fillId="34" borderId="0" xfId="42" applyNumberFormat="1" applyFont="1" applyFill="1" applyBorder="1" applyAlignment="1">
      <alignment horizontal="right" vertical="center" wrapText="1"/>
    </xf>
    <xf numFmtId="164" fontId="19" fillId="34" borderId="0" xfId="42" applyNumberFormat="1" applyFont="1" applyFill="1" applyBorder="1" applyAlignment="1">
      <alignment horizontal="right" vertical="center" wrapText="1"/>
    </xf>
    <xf numFmtId="0" fontId="65" fillId="34" borderId="0" xfId="0" applyFont="1" applyFill="1" applyAlignment="1">
      <alignment horizontal="left" vertical="center" wrapText="1"/>
    </xf>
    <xf numFmtId="0" fontId="17" fillId="34" borderId="0" xfId="0" applyFont="1" applyFill="1"/>
    <xf numFmtId="0" fontId="65" fillId="34" borderId="0" xfId="0" applyFont="1" applyFill="1" applyAlignment="1">
      <alignment vertical="center"/>
    </xf>
    <xf numFmtId="166" fontId="19" fillId="34" borderId="0" xfId="42" applyNumberFormat="1" applyFont="1" applyFill="1" applyBorder="1" applyAlignment="1">
      <alignment horizontal="center" vertical="center" wrapText="1"/>
    </xf>
    <xf numFmtId="166" fontId="65" fillId="34" borderId="0" xfId="42" applyNumberFormat="1" applyFont="1" applyFill="1" applyBorder="1" applyAlignment="1">
      <alignment horizontal="left" vertical="center" wrapText="1"/>
    </xf>
    <xf numFmtId="3" fontId="22" fillId="36" borderId="0" xfId="0" applyNumberFormat="1" applyFont="1" applyFill="1" applyAlignment="1">
      <alignment horizontal="right" vertical="center" wrapText="1"/>
    </xf>
    <xf numFmtId="0" fontId="22" fillId="36" borderId="0" xfId="0" applyFont="1" applyFill="1" applyAlignment="1">
      <alignment horizontal="right" vertical="center" wrapText="1"/>
    </xf>
    <xf numFmtId="0" fontId="22" fillId="34" borderId="0" xfId="0" applyFont="1" applyFill="1" applyAlignment="1">
      <alignment horizontal="center" vertical="center" wrapText="1"/>
    </xf>
    <xf numFmtId="0" fontId="19" fillId="34" borderId="0" xfId="0" applyFont="1" applyFill="1" applyAlignment="1">
      <alignment horizontal="right" vertical="center" wrapText="1"/>
    </xf>
    <xf numFmtId="165" fontId="22" fillId="36" borderId="0" xfId="0" applyNumberFormat="1" applyFont="1" applyFill="1" applyAlignment="1">
      <alignment horizontal="right" vertical="center" wrapText="1"/>
    </xf>
    <xf numFmtId="166" fontId="22" fillId="36" borderId="0" xfId="42" applyNumberFormat="1" applyFont="1" applyFill="1" applyBorder="1" applyAlignment="1">
      <alignment horizontal="right" vertical="center" wrapText="1"/>
    </xf>
    <xf numFmtId="0" fontId="22" fillId="39" borderId="50" xfId="0" applyFont="1" applyFill="1" applyBorder="1" applyAlignment="1">
      <alignment horizontal="center" vertical="center" wrapText="1"/>
    </xf>
    <xf numFmtId="0" fontId="19" fillId="39" borderId="50" xfId="0" applyFont="1" applyFill="1" applyBorder="1" applyAlignment="1">
      <alignment horizontal="left" vertical="center" wrapText="1"/>
    </xf>
    <xf numFmtId="0" fontId="19" fillId="39" borderId="51" xfId="0" applyFont="1" applyFill="1" applyBorder="1" applyAlignment="1">
      <alignment horizontal="right" vertical="center" wrapText="1"/>
    </xf>
    <xf numFmtId="166" fontId="19" fillId="39" borderId="52" xfId="42" applyNumberFormat="1" applyFont="1" applyFill="1" applyBorder="1" applyAlignment="1">
      <alignment horizontal="right" vertical="center" wrapText="1"/>
    </xf>
    <xf numFmtId="166" fontId="19" fillId="39" borderId="53" xfId="42" applyNumberFormat="1" applyFont="1" applyFill="1" applyBorder="1" applyAlignment="1">
      <alignment horizontal="right" vertical="center" wrapText="1"/>
    </xf>
    <xf numFmtId="0" fontId="65" fillId="34" borderId="54" xfId="0" applyFont="1" applyFill="1" applyBorder="1" applyAlignment="1">
      <alignment horizontal="left" vertical="center" wrapText="1"/>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wrapText="1"/>
    </xf>
    <xf numFmtId="0" fontId="22" fillId="35" borderId="11" xfId="0" applyFont="1" applyFill="1" applyBorder="1" applyAlignment="1">
      <alignment horizontal="center" vertical="center"/>
    </xf>
    <xf numFmtId="0" fontId="22" fillId="35" borderId="12" xfId="0" applyFont="1" applyFill="1" applyBorder="1" applyAlignment="1">
      <alignment horizontal="center" vertical="center" wrapText="1"/>
    </xf>
    <xf numFmtId="0" fontId="22" fillId="33" borderId="13" xfId="0" applyFont="1" applyFill="1" applyBorder="1" applyAlignment="1">
      <alignment horizontal="center" vertical="center" wrapText="1"/>
    </xf>
    <xf numFmtId="0" fontId="22" fillId="33" borderId="14" xfId="0" applyFont="1" applyFill="1" applyBorder="1" applyAlignment="1">
      <alignment horizontal="left" vertical="center" wrapText="1"/>
    </xf>
    <xf numFmtId="0" fontId="22" fillId="33" borderId="14" xfId="0" applyFont="1" applyFill="1" applyBorder="1" applyAlignment="1">
      <alignment horizontal="center" vertical="center" wrapText="1"/>
    </xf>
    <xf numFmtId="0" fontId="22" fillId="33" borderId="14" xfId="0" applyFont="1" applyFill="1" applyBorder="1" applyAlignment="1">
      <alignment horizontal="center" vertical="center"/>
    </xf>
    <xf numFmtId="0" fontId="22" fillId="33" borderId="15" xfId="0" applyFont="1" applyFill="1" applyBorder="1" applyAlignment="1">
      <alignment horizontal="center" vertical="center" wrapText="1"/>
    </xf>
    <xf numFmtId="166" fontId="19" fillId="40" borderId="50" xfId="42" applyNumberFormat="1" applyFont="1" applyFill="1" applyBorder="1" applyAlignment="1">
      <alignment horizontal="center" vertical="center" wrapText="1"/>
    </xf>
    <xf numFmtId="166" fontId="19" fillId="40" borderId="50" xfId="42" applyNumberFormat="1" applyFont="1" applyFill="1" applyBorder="1" applyAlignment="1">
      <alignment horizontal="left" vertical="center" wrapText="1"/>
    </xf>
    <xf numFmtId="164" fontId="19" fillId="40" borderId="50" xfId="42" applyNumberFormat="1" applyFont="1" applyFill="1" applyBorder="1" applyAlignment="1">
      <alignment horizontal="right" vertical="center" wrapText="1"/>
    </xf>
    <xf numFmtId="164" fontId="19" fillId="40" borderId="50" xfId="42" applyNumberFormat="1" applyFont="1" applyFill="1" applyBorder="1" applyAlignment="1">
      <alignment horizontal="right" vertical="center"/>
    </xf>
    <xf numFmtId="0" fontId="33" fillId="36" borderId="0" xfId="0" applyFont="1" applyFill="1" applyAlignment="1">
      <alignment horizontal="left" vertical="center"/>
    </xf>
    <xf numFmtId="0" fontId="19" fillId="39" borderId="55" xfId="0" applyFont="1" applyFill="1" applyBorder="1" applyAlignment="1">
      <alignment horizontal="center" vertical="center" wrapText="1"/>
    </xf>
    <xf numFmtId="0" fontId="19" fillId="39" borderId="55" xfId="0" applyFont="1" applyFill="1" applyBorder="1" applyAlignment="1">
      <alignment horizontal="left" vertical="center" wrapText="1"/>
    </xf>
    <xf numFmtId="0" fontId="19" fillId="39" borderId="56" xfId="0" applyFont="1" applyFill="1" applyBorder="1" applyAlignment="1">
      <alignment horizontal="center" vertical="center" wrapText="1"/>
    </xf>
    <xf numFmtId="0" fontId="19" fillId="39" borderId="57" xfId="0" applyFont="1" applyFill="1" applyBorder="1" applyAlignment="1">
      <alignment horizontal="center" vertical="center" wrapText="1"/>
    </xf>
    <xf numFmtId="0" fontId="45" fillId="34" borderId="12" xfId="0" applyFont="1" applyFill="1" applyBorder="1" applyAlignment="1">
      <alignment horizontal="center" vertical="center"/>
    </xf>
    <xf numFmtId="166" fontId="46" fillId="34" borderId="10" xfId="42" applyNumberFormat="1" applyFont="1" applyFill="1" applyBorder="1" applyAlignment="1">
      <alignment horizontal="right" vertical="center"/>
    </xf>
    <xf numFmtId="166" fontId="46" fillId="34" borderId="0" xfId="42" applyNumberFormat="1" applyFont="1" applyFill="1" applyBorder="1" applyAlignment="1">
      <alignment horizontal="right" vertical="center"/>
    </xf>
    <xf numFmtId="0" fontId="45" fillId="41" borderId="58" xfId="0" applyFont="1" applyFill="1" applyBorder="1" applyAlignment="1">
      <alignment horizontal="center" vertical="center"/>
    </xf>
    <xf numFmtId="0" fontId="46" fillId="41" borderId="39" xfId="0" applyFont="1" applyFill="1" applyBorder="1" applyAlignment="1">
      <alignment horizontal="left" vertical="center"/>
    </xf>
    <xf numFmtId="166" fontId="46" fillId="41" borderId="59" xfId="42" applyNumberFormat="1" applyFont="1" applyFill="1" applyBorder="1" applyAlignment="1">
      <alignment horizontal="right" vertical="center"/>
    </xf>
    <xf numFmtId="166" fontId="46" fillId="41" borderId="35" xfId="42" applyNumberFormat="1" applyFont="1" applyFill="1" applyBorder="1" applyAlignment="1">
      <alignment horizontal="right" vertical="center"/>
    </xf>
    <xf numFmtId="166" fontId="46" fillId="41" borderId="60" xfId="42" applyNumberFormat="1" applyFont="1" applyFill="1" applyBorder="1" applyAlignment="1">
      <alignment horizontal="right" vertical="center"/>
    </xf>
    <xf numFmtId="166" fontId="46" fillId="41" borderId="37" xfId="42" applyNumberFormat="1" applyFont="1" applyFill="1" applyBorder="1" applyAlignment="1">
      <alignment horizontal="right" vertical="center"/>
    </xf>
    <xf numFmtId="0" fontId="22" fillId="35" borderId="35" xfId="0" applyFont="1" applyFill="1" applyBorder="1" applyAlignment="1">
      <alignment horizontal="center" vertical="center" wrapText="1"/>
    </xf>
    <xf numFmtId="0" fontId="22" fillId="35" borderId="58" xfId="0" applyFont="1" applyFill="1" applyBorder="1" applyAlignment="1">
      <alignment horizontal="left" vertical="center" wrapText="1"/>
    </xf>
    <xf numFmtId="166" fontId="22" fillId="35" borderId="59" xfId="42" applyNumberFormat="1" applyFont="1" applyFill="1" applyBorder="1" applyAlignment="1">
      <alignment horizontal="right" vertical="center"/>
    </xf>
    <xf numFmtId="0" fontId="46" fillId="34" borderId="61" xfId="0" applyFont="1" applyFill="1" applyBorder="1" applyAlignment="1">
      <alignment horizontal="left" vertical="center"/>
    </xf>
    <xf numFmtId="166" fontId="46" fillId="34" borderId="62" xfId="42" applyNumberFormat="1" applyFont="1" applyFill="1" applyBorder="1" applyAlignment="1">
      <alignment horizontal="left" vertical="center"/>
    </xf>
    <xf numFmtId="0" fontId="65" fillId="34" borderId="62" xfId="0" applyFont="1" applyFill="1" applyBorder="1" applyAlignment="1">
      <alignment horizontal="left" vertical="center"/>
    </xf>
    <xf numFmtId="0" fontId="21" fillId="34" borderId="0" xfId="0" applyFont="1" applyFill="1" applyAlignment="1">
      <alignment wrapText="1"/>
    </xf>
    <xf numFmtId="0" fontId="21" fillId="34" borderId="34" xfId="0" applyFont="1" applyFill="1" applyBorder="1" applyAlignment="1">
      <alignment wrapText="1"/>
    </xf>
    <xf numFmtId="0" fontId="24" fillId="37" borderId="63" xfId="0" applyFont="1" applyFill="1" applyBorder="1"/>
    <xf numFmtId="0" fontId="58" fillId="36" borderId="0" xfId="0" applyFont="1" applyFill="1"/>
    <xf numFmtId="165" fontId="18" fillId="33" borderId="0" xfId="0" applyNumberFormat="1" applyFont="1" applyFill="1" applyAlignment="1">
      <alignment horizontal="center"/>
    </xf>
    <xf numFmtId="0" fontId="43" fillId="0" borderId="49" xfId="0" applyFont="1" applyBorder="1" applyAlignment="1">
      <alignment horizontal="center" vertical="top" wrapText="1"/>
    </xf>
    <xf numFmtId="0" fontId="23" fillId="36" borderId="0" xfId="0" applyFont="1" applyFill="1"/>
    <xf numFmtId="0" fontId="22" fillId="34" borderId="54" xfId="0" applyFont="1" applyFill="1" applyBorder="1" applyAlignment="1">
      <alignment horizontal="center" vertical="center" wrapText="1"/>
    </xf>
    <xf numFmtId="0" fontId="22" fillId="34" borderId="54" xfId="0" applyFont="1" applyFill="1" applyBorder="1" applyAlignment="1">
      <alignment horizontal="center" vertical="center"/>
    </xf>
    <xf numFmtId="0" fontId="22" fillId="35" borderId="11" xfId="0" quotePrefix="1" applyFont="1" applyFill="1" applyBorder="1" applyAlignment="1">
      <alignment horizontal="center" vertical="center"/>
    </xf>
    <xf numFmtId="43" fontId="68" fillId="33" borderId="0" xfId="0" applyNumberFormat="1" applyFont="1" applyFill="1" applyAlignment="1">
      <alignment horizontal="left" vertical="center"/>
    </xf>
    <xf numFmtId="166" fontId="19" fillId="39" borderId="16" xfId="42" applyNumberFormat="1" applyFont="1" applyFill="1" applyBorder="1" applyAlignment="1">
      <alignment horizontal="right" vertical="center" wrapText="1"/>
    </xf>
    <xf numFmtId="0" fontId="17" fillId="36" borderId="0" xfId="0" applyFont="1" applyFill="1" applyAlignment="1">
      <alignment horizontal="center" vertical="top" wrapText="1"/>
    </xf>
    <xf numFmtId="0" fontId="17" fillId="36" borderId="0" xfId="0" applyFont="1" applyFill="1" applyAlignment="1">
      <alignment horizontal="left" vertical="top" wrapText="1"/>
    </xf>
    <xf numFmtId="3" fontId="17" fillId="36" borderId="0" xfId="0" applyNumberFormat="1" applyFont="1" applyFill="1" applyAlignment="1">
      <alignment horizontal="right" vertical="top" wrapText="1"/>
    </xf>
    <xf numFmtId="0" fontId="17" fillId="36" borderId="0" xfId="0" applyFont="1" applyFill="1" applyAlignment="1">
      <alignment horizontal="right" vertical="top" wrapText="1"/>
    </xf>
    <xf numFmtId="0" fontId="17" fillId="36" borderId="0" xfId="0" applyFont="1" applyFill="1" applyAlignment="1">
      <alignment horizontal="center"/>
    </xf>
    <xf numFmtId="41" fontId="22" fillId="35" borderId="23" xfId="0" applyNumberFormat="1" applyFont="1" applyFill="1" applyBorder="1" applyAlignment="1">
      <alignment horizontal="right" vertical="center" wrapText="1"/>
    </xf>
    <xf numFmtId="41" fontId="22" fillId="33" borderId="23" xfId="0" applyNumberFormat="1" applyFont="1" applyFill="1" applyBorder="1" applyAlignment="1">
      <alignment horizontal="right" vertical="center" wrapText="1"/>
    </xf>
    <xf numFmtId="0" fontId="18" fillId="36" borderId="0" xfId="0" applyFont="1" applyFill="1" applyAlignment="1">
      <alignment horizontal="center"/>
    </xf>
    <xf numFmtId="165" fontId="18" fillId="36" borderId="0" xfId="0" applyNumberFormat="1" applyFont="1" applyFill="1" applyAlignment="1">
      <alignment horizontal="center" vertical="top"/>
    </xf>
    <xf numFmtId="0" fontId="46" fillId="39" borderId="65" xfId="0" applyFont="1" applyFill="1" applyBorder="1" applyAlignment="1">
      <alignment horizontal="left" vertical="center"/>
    </xf>
    <xf numFmtId="0" fontId="46" fillId="39" borderId="55" xfId="0" applyFont="1" applyFill="1" applyBorder="1" applyAlignment="1">
      <alignment horizontal="left" vertical="center"/>
    </xf>
    <xf numFmtId="0" fontId="46" fillId="39" borderId="10" xfId="0" applyFont="1" applyFill="1" applyBorder="1" applyAlignment="1">
      <alignment horizontal="center" vertical="center"/>
    </xf>
    <xf numFmtId="0" fontId="46" fillId="39" borderId="66" xfId="0" applyFont="1" applyFill="1" applyBorder="1" applyAlignment="1">
      <alignment horizontal="left" vertical="center"/>
    </xf>
    <xf numFmtId="0" fontId="52" fillId="36" borderId="0" xfId="0" applyFont="1" applyFill="1" applyAlignment="1">
      <alignment vertical="top" wrapText="1"/>
    </xf>
    <xf numFmtId="0" fontId="42" fillId="36" borderId="0" xfId="0" applyFont="1" applyFill="1" applyAlignment="1">
      <alignment horizontal="center" vertical="top" wrapText="1"/>
    </xf>
    <xf numFmtId="0" fontId="42" fillId="36" borderId="0" xfId="0" applyFont="1" applyFill="1" applyAlignment="1">
      <alignment horizontal="left" vertical="top" wrapText="1"/>
    </xf>
    <xf numFmtId="0" fontId="16" fillId="36" borderId="0" xfId="0" applyFont="1" applyFill="1" applyAlignment="1">
      <alignment horizontal="left" vertical="top" wrapText="1"/>
    </xf>
    <xf numFmtId="0" fontId="42" fillId="36" borderId="0" xfId="0" applyFont="1" applyFill="1"/>
    <xf numFmtId="0" fontId="42" fillId="36" borderId="0" xfId="0" applyFont="1" applyFill="1" applyAlignment="1">
      <alignment vertical="top" wrapText="1"/>
    </xf>
    <xf numFmtId="0" fontId="0" fillId="36" borderId="0" xfId="0" applyFill="1" applyAlignment="1">
      <alignment horizontal="left"/>
    </xf>
    <xf numFmtId="0" fontId="46" fillId="39" borderId="50" xfId="0" applyFont="1" applyFill="1" applyBorder="1" applyAlignment="1">
      <alignment horizontal="left" vertical="center"/>
    </xf>
    <xf numFmtId="41" fontId="19" fillId="39" borderId="23" xfId="0" applyNumberFormat="1" applyFont="1" applyFill="1" applyBorder="1" applyAlignment="1">
      <alignment horizontal="right" vertical="center" wrapText="1"/>
    </xf>
    <xf numFmtId="41" fontId="22" fillId="35" borderId="32" xfId="0" applyNumberFormat="1" applyFont="1" applyFill="1" applyBorder="1" applyAlignment="1">
      <alignment horizontal="right" vertical="center" wrapText="1"/>
    </xf>
    <xf numFmtId="41" fontId="19" fillId="39" borderId="32" xfId="0" applyNumberFormat="1" applyFont="1" applyFill="1" applyBorder="1" applyAlignment="1">
      <alignment horizontal="right" vertical="center" wrapText="1"/>
    </xf>
    <xf numFmtId="166" fontId="18" fillId="33" borderId="0" xfId="0" applyNumberFormat="1" applyFont="1" applyFill="1" applyAlignment="1">
      <alignment horizontal="center" vertical="center"/>
    </xf>
    <xf numFmtId="0" fontId="54" fillId="36" borderId="0" xfId="0" applyFont="1" applyFill="1" applyAlignment="1">
      <alignment vertical="center"/>
    </xf>
    <xf numFmtId="0" fontId="58" fillId="36" borderId="0" xfId="0" applyFont="1" applyFill="1" applyAlignment="1">
      <alignment horizontal="left"/>
    </xf>
    <xf numFmtId="0" fontId="17" fillId="34" borderId="68" xfId="0" applyFont="1" applyFill="1" applyBorder="1"/>
    <xf numFmtId="0" fontId="65" fillId="34" borderId="68" xfId="0" applyFont="1" applyFill="1" applyBorder="1" applyAlignment="1">
      <alignment vertical="center"/>
    </xf>
    <xf numFmtId="41" fontId="22" fillId="35" borderId="31" xfId="0" applyNumberFormat="1" applyFont="1" applyFill="1" applyBorder="1" applyAlignment="1">
      <alignment horizontal="right" vertical="center" wrapText="1"/>
    </xf>
    <xf numFmtId="41" fontId="22" fillId="35" borderId="30" xfId="0" applyNumberFormat="1" applyFont="1" applyFill="1" applyBorder="1" applyAlignment="1">
      <alignment horizontal="right" vertical="center" wrapText="1"/>
    </xf>
    <xf numFmtId="0" fontId="22" fillId="34" borderId="62" xfId="0" applyFont="1" applyFill="1" applyBorder="1" applyAlignment="1">
      <alignment horizontal="center" vertical="center" wrapText="1"/>
    </xf>
    <xf numFmtId="166" fontId="65" fillId="34" borderId="62" xfId="42" applyNumberFormat="1" applyFont="1" applyFill="1" applyBorder="1" applyAlignment="1">
      <alignment horizontal="left" vertical="center" wrapText="1"/>
    </xf>
    <xf numFmtId="0" fontId="19" fillId="34" borderId="62" xfId="0" applyFont="1" applyFill="1" applyBorder="1" applyAlignment="1">
      <alignment horizontal="right" vertical="center" wrapText="1"/>
    </xf>
    <xf numFmtId="166" fontId="19" fillId="34" borderId="62" xfId="42" applyNumberFormat="1" applyFont="1" applyFill="1" applyBorder="1" applyAlignment="1">
      <alignment horizontal="right" vertical="center" wrapText="1"/>
    </xf>
    <xf numFmtId="0" fontId="66" fillId="36" borderId="0" xfId="43" applyFont="1" applyFill="1"/>
    <xf numFmtId="0" fontId="56" fillId="33" borderId="0" xfId="0" applyFont="1" applyFill="1" applyAlignment="1">
      <alignment horizontal="left"/>
    </xf>
    <xf numFmtId="0" fontId="19" fillId="34" borderId="62" xfId="0" applyFont="1" applyFill="1" applyBorder="1" applyAlignment="1">
      <alignment horizontal="center" vertical="center" wrapText="1"/>
    </xf>
    <xf numFmtId="164" fontId="19" fillId="34" borderId="62" xfId="42" applyNumberFormat="1" applyFont="1" applyFill="1" applyBorder="1" applyAlignment="1">
      <alignment horizontal="right" vertical="center" wrapText="1"/>
    </xf>
    <xf numFmtId="0" fontId="19" fillId="34" borderId="54" xfId="0" applyFont="1" applyFill="1" applyBorder="1" applyAlignment="1">
      <alignment horizontal="center" vertical="center" wrapText="1"/>
    </xf>
    <xf numFmtId="164" fontId="19" fillId="34" borderId="54" xfId="42" applyNumberFormat="1" applyFont="1" applyFill="1" applyBorder="1" applyAlignment="1">
      <alignment horizontal="right" vertical="center" wrapText="1"/>
    </xf>
    <xf numFmtId="166" fontId="19" fillId="34" borderId="54" xfId="42" applyNumberFormat="1" applyFont="1" applyFill="1" applyBorder="1" applyAlignment="1">
      <alignment horizontal="right" vertical="center" wrapText="1"/>
    </xf>
    <xf numFmtId="49" fontId="22" fillId="33" borderId="0" xfId="42" applyNumberFormat="1" applyFont="1" applyFill="1" applyBorder="1" applyAlignment="1">
      <alignment horizontal="right" vertical="center" wrapText="1"/>
    </xf>
    <xf numFmtId="0" fontId="22" fillId="34" borderId="69" xfId="0" applyFont="1" applyFill="1" applyBorder="1" applyAlignment="1">
      <alignment horizontal="center" vertical="center" wrapText="1"/>
    </xf>
    <xf numFmtId="166" fontId="65" fillId="34" borderId="69" xfId="42" applyNumberFormat="1" applyFont="1" applyFill="1" applyBorder="1" applyAlignment="1">
      <alignment horizontal="left" vertical="center" wrapText="1"/>
    </xf>
    <xf numFmtId="0" fontId="19" fillId="34" borderId="69" xfId="0" applyFont="1" applyFill="1" applyBorder="1" applyAlignment="1">
      <alignment horizontal="right" vertical="center" wrapText="1"/>
    </xf>
    <xf numFmtId="166" fontId="19" fillId="34" borderId="69" xfId="42" applyNumberFormat="1" applyFont="1" applyFill="1" applyBorder="1" applyAlignment="1">
      <alignment horizontal="right" vertical="center" wrapText="1"/>
    </xf>
    <xf numFmtId="44" fontId="31" fillId="33" borderId="0" xfId="43" applyNumberFormat="1" applyFill="1" applyAlignment="1">
      <alignment vertical="center"/>
    </xf>
    <xf numFmtId="0" fontId="31" fillId="33" borderId="0" xfId="43" applyNumberFormat="1" applyFill="1" applyAlignment="1">
      <alignment vertical="center"/>
    </xf>
    <xf numFmtId="0" fontId="65" fillId="34" borderId="62" xfId="0" applyFont="1" applyFill="1" applyBorder="1" applyAlignment="1">
      <alignment horizontal="left" vertical="center" wrapText="1"/>
    </xf>
    <xf numFmtId="0" fontId="27" fillId="36" borderId="0" xfId="0" applyFont="1" applyFill="1" applyAlignment="1">
      <alignment vertical="center"/>
    </xf>
    <xf numFmtId="0" fontId="70" fillId="36" borderId="0" xfId="0" applyFont="1" applyFill="1" applyAlignment="1">
      <alignment vertical="center"/>
    </xf>
    <xf numFmtId="0" fontId="22" fillId="36" borderId="16" xfId="0" applyFont="1" applyFill="1" applyBorder="1" applyAlignment="1">
      <alignment horizontal="center" vertical="center" wrapText="1"/>
    </xf>
    <xf numFmtId="0" fontId="22" fillId="36" borderId="16" xfId="0" applyFont="1" applyFill="1" applyBorder="1" applyAlignment="1">
      <alignment horizontal="left" vertical="center" wrapText="1"/>
    </xf>
    <xf numFmtId="166" fontId="22" fillId="36" borderId="16" xfId="42" applyNumberFormat="1" applyFont="1" applyFill="1" applyBorder="1" applyAlignment="1">
      <alignment horizontal="right" vertical="center" wrapText="1"/>
    </xf>
    <xf numFmtId="0" fontId="22" fillId="36" borderId="16" xfId="0" applyFont="1" applyFill="1" applyBorder="1" applyAlignment="1">
      <alignment horizontal="right" vertical="center" wrapText="1"/>
    </xf>
    <xf numFmtId="165" fontId="22" fillId="36" borderId="16" xfId="0" applyNumberFormat="1" applyFont="1" applyFill="1" applyBorder="1" applyAlignment="1">
      <alignment horizontal="right" vertical="center" wrapText="1"/>
    </xf>
    <xf numFmtId="3" fontId="22" fillId="36" borderId="16" xfId="0" applyNumberFormat="1" applyFont="1" applyFill="1" applyBorder="1" applyAlignment="1">
      <alignment horizontal="right" vertical="center" wrapText="1"/>
    </xf>
    <xf numFmtId="43" fontId="22" fillId="36" borderId="16" xfId="0" applyNumberFormat="1" applyFont="1" applyFill="1" applyBorder="1" applyAlignment="1">
      <alignment horizontal="right" vertical="center" wrapText="1"/>
    </xf>
    <xf numFmtId="0" fontId="22" fillId="36" borderId="16" xfId="0" applyFont="1" applyFill="1" applyBorder="1" applyAlignment="1">
      <alignment horizontal="left" vertical="top" wrapText="1"/>
    </xf>
    <xf numFmtId="0" fontId="22" fillId="36" borderId="0" xfId="0" applyFont="1" applyFill="1" applyAlignment="1">
      <alignment horizontal="center" vertical="center" wrapText="1"/>
    </xf>
    <xf numFmtId="0" fontId="22" fillId="36" borderId="0" xfId="0" applyFont="1" applyFill="1" applyAlignment="1">
      <alignment horizontal="left" vertical="center" wrapText="1"/>
    </xf>
    <xf numFmtId="166" fontId="22" fillId="36" borderId="20" xfId="42" applyNumberFormat="1" applyFont="1" applyFill="1" applyBorder="1" applyAlignment="1">
      <alignment horizontal="right" vertical="center" wrapText="1"/>
    </xf>
    <xf numFmtId="0" fontId="22" fillId="36" borderId="10" xfId="0" applyFont="1" applyFill="1" applyBorder="1" applyAlignment="1">
      <alignment horizontal="center" vertical="center" wrapText="1"/>
    </xf>
    <xf numFmtId="0" fontId="22" fillId="36" borderId="11" xfId="0" applyFont="1" applyFill="1" applyBorder="1" applyAlignment="1">
      <alignment horizontal="left" vertical="center" wrapText="1"/>
    </xf>
    <xf numFmtId="166" fontId="22" fillId="36" borderId="11" xfId="42" applyNumberFormat="1" applyFont="1" applyFill="1" applyBorder="1" applyAlignment="1">
      <alignment horizontal="center" vertical="center" wrapText="1"/>
    </xf>
    <xf numFmtId="166" fontId="22" fillId="36" borderId="11" xfId="42" applyNumberFormat="1" applyFont="1" applyFill="1" applyBorder="1" applyAlignment="1">
      <alignment horizontal="center" vertical="center"/>
    </xf>
    <xf numFmtId="164" fontId="22" fillId="36" borderId="11" xfId="42" applyNumberFormat="1" applyFont="1" applyFill="1" applyBorder="1" applyAlignment="1">
      <alignment horizontal="center" vertical="center"/>
    </xf>
    <xf numFmtId="166" fontId="22" fillId="36" borderId="11" xfId="42" quotePrefix="1" applyNumberFormat="1" applyFont="1" applyFill="1" applyBorder="1" applyAlignment="1">
      <alignment horizontal="center" vertical="center"/>
    </xf>
    <xf numFmtId="166" fontId="22" fillId="36" borderId="0" xfId="42" applyNumberFormat="1" applyFont="1" applyFill="1" applyBorder="1" applyAlignment="1">
      <alignment horizontal="center" vertical="center" wrapText="1"/>
    </xf>
    <xf numFmtId="166" fontId="22" fillId="36" borderId="0" xfId="42" applyNumberFormat="1" applyFont="1" applyFill="1" applyBorder="1" applyAlignment="1">
      <alignment horizontal="left" vertical="center" wrapText="1"/>
    </xf>
    <xf numFmtId="166" fontId="22" fillId="36" borderId="11" xfId="42" applyNumberFormat="1" applyFont="1" applyFill="1" applyBorder="1" applyAlignment="1">
      <alignment horizontal="right" vertical="center" wrapText="1"/>
    </xf>
    <xf numFmtId="166" fontId="22" fillId="36" borderId="28" xfId="42" applyNumberFormat="1" applyFont="1" applyFill="1" applyBorder="1" applyAlignment="1">
      <alignment horizontal="right" vertical="center" wrapText="1"/>
    </xf>
    <xf numFmtId="0" fontId="22" fillId="36" borderId="11" xfId="42" applyNumberFormat="1" applyFont="1" applyFill="1" applyBorder="1" applyAlignment="1">
      <alignment horizontal="right" vertical="center" wrapText="1"/>
    </xf>
    <xf numFmtId="0" fontId="32" fillId="0" borderId="0" xfId="0" applyFont="1" applyAlignment="1">
      <alignment vertical="top"/>
    </xf>
    <xf numFmtId="0" fontId="22" fillId="36" borderId="11" xfId="0" applyFont="1" applyFill="1" applyBorder="1" applyAlignment="1">
      <alignment horizontal="center" vertical="center" wrapText="1"/>
    </xf>
    <xf numFmtId="0" fontId="22" fillId="36" borderId="11" xfId="0" applyFont="1" applyFill="1" applyBorder="1" applyAlignment="1">
      <alignment horizontal="right" vertical="center" wrapText="1"/>
    </xf>
    <xf numFmtId="0" fontId="32" fillId="36" borderId="0" xfId="0" applyFont="1" applyFill="1" applyAlignment="1">
      <alignment vertical="top"/>
    </xf>
    <xf numFmtId="43" fontId="22" fillId="36" borderId="11" xfId="0" applyNumberFormat="1" applyFont="1" applyFill="1" applyBorder="1" applyAlignment="1">
      <alignment horizontal="right" vertical="center" wrapText="1"/>
    </xf>
    <xf numFmtId="0" fontId="22" fillId="36" borderId="31" xfId="0" applyFont="1" applyFill="1" applyBorder="1" applyAlignment="1">
      <alignment horizontal="right" vertical="center" wrapText="1"/>
    </xf>
    <xf numFmtId="0" fontId="22" fillId="36" borderId="23" xfId="0" applyFont="1" applyFill="1" applyBorder="1" applyAlignment="1">
      <alignment horizontal="right" vertical="center" wrapText="1"/>
    </xf>
    <xf numFmtId="0" fontId="22" fillId="36" borderId="32" xfId="0" applyFont="1" applyFill="1" applyBorder="1" applyAlignment="1">
      <alignment horizontal="right" vertical="center" wrapText="1"/>
    </xf>
    <xf numFmtId="165" fontId="22" fillId="36" borderId="23" xfId="0" applyNumberFormat="1" applyFont="1" applyFill="1" applyBorder="1" applyAlignment="1">
      <alignment horizontal="right" vertical="center" wrapText="1"/>
    </xf>
    <xf numFmtId="165" fontId="22" fillId="36" borderId="32" xfId="0" applyNumberFormat="1" applyFont="1" applyFill="1" applyBorder="1" applyAlignment="1">
      <alignment horizontal="right" vertical="center" wrapText="1"/>
    </xf>
    <xf numFmtId="41" fontId="22" fillId="36" borderId="23" xfId="0" applyNumberFormat="1" applyFont="1" applyFill="1" applyBorder="1" applyAlignment="1">
      <alignment horizontal="right" vertical="center" wrapText="1"/>
    </xf>
    <xf numFmtId="41" fontId="22" fillId="36" borderId="32" xfId="0" applyNumberFormat="1" applyFont="1" applyFill="1" applyBorder="1" applyAlignment="1">
      <alignment horizontal="right" vertical="center" wrapText="1"/>
    </xf>
    <xf numFmtId="165" fontId="22" fillId="36" borderId="30" xfId="0" applyNumberFormat="1" applyFont="1" applyFill="1" applyBorder="1" applyAlignment="1">
      <alignment horizontal="right" vertical="center" wrapText="1"/>
    </xf>
    <xf numFmtId="0" fontId="22" fillId="36" borderId="27" xfId="0" applyFont="1" applyFill="1" applyBorder="1" applyAlignment="1">
      <alignment horizontal="center" vertical="center" wrapText="1"/>
    </xf>
    <xf numFmtId="3" fontId="22" fillId="36" borderId="17" xfId="0" applyNumberFormat="1" applyFont="1" applyFill="1" applyBorder="1" applyAlignment="1">
      <alignment horizontal="right" vertical="center" wrapText="1"/>
    </xf>
    <xf numFmtId="0" fontId="22" fillId="36" borderId="18" xfId="0" applyFont="1" applyFill="1" applyBorder="1" applyAlignment="1">
      <alignment horizontal="right" vertical="center" wrapText="1"/>
    </xf>
    <xf numFmtId="165" fontId="22" fillId="36" borderId="18" xfId="0" applyNumberFormat="1" applyFont="1" applyFill="1" applyBorder="1" applyAlignment="1">
      <alignment horizontal="right" vertical="center" wrapText="1"/>
    </xf>
    <xf numFmtId="0" fontId="22" fillId="36" borderId="17" xfId="0" applyFont="1" applyFill="1" applyBorder="1" applyAlignment="1">
      <alignment horizontal="right" vertical="center" wrapText="1"/>
    </xf>
    <xf numFmtId="0" fontId="22" fillId="36" borderId="70" xfId="0" applyFont="1" applyFill="1" applyBorder="1" applyAlignment="1">
      <alignment horizontal="center" vertical="center" wrapText="1"/>
    </xf>
    <xf numFmtId="3" fontId="22" fillId="36" borderId="70" xfId="0" applyNumberFormat="1" applyFont="1" applyFill="1" applyBorder="1" applyAlignment="1">
      <alignment horizontal="right" vertical="center" wrapText="1"/>
    </xf>
    <xf numFmtId="3" fontId="22" fillId="36" borderId="71" xfId="0" applyNumberFormat="1" applyFont="1" applyFill="1" applyBorder="1" applyAlignment="1">
      <alignment horizontal="right" vertical="center" wrapText="1"/>
    </xf>
    <xf numFmtId="165" fontId="22" fillId="36" borderId="70" xfId="0" applyNumberFormat="1" applyFont="1" applyFill="1" applyBorder="1" applyAlignment="1">
      <alignment horizontal="right" vertical="center" wrapText="1"/>
    </xf>
    <xf numFmtId="0" fontId="22" fillId="36" borderId="70" xfId="0" applyFont="1" applyFill="1" applyBorder="1" applyAlignment="1">
      <alignment horizontal="right" vertical="center" wrapText="1"/>
    </xf>
    <xf numFmtId="0" fontId="22" fillId="36" borderId="71" xfId="0" applyFont="1" applyFill="1" applyBorder="1" applyAlignment="1">
      <alignment horizontal="right" vertical="center" wrapText="1"/>
    </xf>
    <xf numFmtId="165" fontId="22" fillId="36" borderId="72" xfId="0" applyNumberFormat="1" applyFont="1" applyFill="1" applyBorder="1" applyAlignment="1">
      <alignment horizontal="right" vertical="center" wrapText="1"/>
    </xf>
    <xf numFmtId="0" fontId="33" fillId="33" borderId="0" xfId="0" applyFont="1" applyFill="1" applyAlignment="1">
      <alignment horizontal="left" wrapText="1"/>
    </xf>
    <xf numFmtId="166" fontId="22" fillId="36" borderId="40" xfId="42" applyNumberFormat="1" applyFont="1" applyFill="1" applyBorder="1" applyAlignment="1">
      <alignment horizontal="right" vertical="center" wrapText="1"/>
    </xf>
    <xf numFmtId="166" fontId="22" fillId="36" borderId="41" xfId="42" applyNumberFormat="1" applyFont="1" applyFill="1" applyBorder="1" applyAlignment="1">
      <alignment horizontal="right" vertical="center" wrapText="1"/>
    </xf>
    <xf numFmtId="166" fontId="22" fillId="36" borderId="42" xfId="42" applyNumberFormat="1" applyFont="1" applyFill="1" applyBorder="1" applyAlignment="1">
      <alignment horizontal="right" vertical="center" wrapText="1"/>
    </xf>
    <xf numFmtId="166" fontId="22" fillId="36" borderId="43" xfId="42" applyNumberFormat="1" applyFont="1" applyFill="1" applyBorder="1" applyAlignment="1">
      <alignment horizontal="right" vertical="center" wrapText="1"/>
    </xf>
    <xf numFmtId="166" fontId="22" fillId="36" borderId="17" xfId="42" applyNumberFormat="1" applyFont="1" applyFill="1" applyBorder="1" applyAlignment="1">
      <alignment horizontal="right" vertical="center" wrapText="1"/>
    </xf>
    <xf numFmtId="0" fontId="22" fillId="36" borderId="41" xfId="42" applyNumberFormat="1" applyFont="1" applyFill="1" applyBorder="1" applyAlignment="1">
      <alignment horizontal="right" vertical="center" wrapText="1"/>
    </xf>
    <xf numFmtId="0" fontId="22" fillId="36" borderId="19" xfId="0" applyFont="1" applyFill="1" applyBorder="1" applyAlignment="1">
      <alignment horizontal="right" vertical="center" wrapText="1"/>
    </xf>
    <xf numFmtId="165" fontId="22" fillId="36" borderId="20" xfId="0" applyNumberFormat="1" applyFont="1" applyFill="1" applyBorder="1" applyAlignment="1">
      <alignment horizontal="right" vertical="center" wrapText="1"/>
    </xf>
    <xf numFmtId="0" fontId="22" fillId="36" borderId="20" xfId="0" applyFont="1" applyFill="1" applyBorder="1" applyAlignment="1">
      <alignment horizontal="right" vertical="center" wrapText="1"/>
    </xf>
    <xf numFmtId="165" fontId="22" fillId="36" borderId="21" xfId="0" applyNumberFormat="1" applyFont="1" applyFill="1" applyBorder="1" applyAlignment="1">
      <alignment horizontal="right" vertical="center" wrapText="1"/>
    </xf>
    <xf numFmtId="166" fontId="22" fillId="36" borderId="20" xfId="0" applyNumberFormat="1" applyFont="1" applyFill="1" applyBorder="1" applyAlignment="1">
      <alignment horizontal="right" vertical="center" wrapText="1"/>
    </xf>
    <xf numFmtId="43" fontId="22" fillId="36" borderId="19" xfId="0" applyNumberFormat="1" applyFont="1" applyFill="1" applyBorder="1" applyAlignment="1">
      <alignment horizontal="right" vertical="center" wrapText="1"/>
    </xf>
    <xf numFmtId="43" fontId="22" fillId="36" borderId="20" xfId="0" applyNumberFormat="1" applyFont="1" applyFill="1" applyBorder="1" applyAlignment="1">
      <alignment horizontal="right" vertical="center" wrapText="1"/>
    </xf>
    <xf numFmtId="43" fontId="22" fillId="36" borderId="21" xfId="0" applyNumberFormat="1" applyFont="1" applyFill="1" applyBorder="1" applyAlignment="1">
      <alignment horizontal="right" vertical="center" wrapText="1"/>
    </xf>
    <xf numFmtId="43" fontId="22" fillId="36" borderId="20" xfId="42" applyFont="1" applyFill="1" applyBorder="1" applyAlignment="1">
      <alignment horizontal="right" vertical="center" wrapText="1"/>
    </xf>
    <xf numFmtId="0" fontId="22" fillId="36" borderId="17" xfId="0" quotePrefix="1" applyFont="1" applyFill="1" applyBorder="1" applyAlignment="1">
      <alignment horizontal="right" vertical="center" wrapText="1"/>
    </xf>
    <xf numFmtId="0" fontId="22" fillId="36" borderId="70" xfId="0" applyFont="1" applyFill="1" applyBorder="1" applyAlignment="1">
      <alignment horizontal="left" vertical="center" wrapText="1"/>
    </xf>
    <xf numFmtId="166" fontId="22" fillId="36" borderId="23" xfId="42" applyNumberFormat="1" applyFont="1" applyFill="1" applyBorder="1" applyAlignment="1">
      <alignment horizontal="right" vertical="center" wrapText="1"/>
    </xf>
    <xf numFmtId="166" fontId="22" fillId="36" borderId="32" xfId="42" applyNumberFormat="1" applyFont="1" applyFill="1" applyBorder="1" applyAlignment="1">
      <alignment horizontal="right" vertical="center" wrapText="1"/>
    </xf>
    <xf numFmtId="43" fontId="22" fillId="36" borderId="31" xfId="0" applyNumberFormat="1" applyFont="1" applyFill="1" applyBorder="1" applyAlignment="1">
      <alignment horizontal="right" vertical="center" wrapText="1"/>
    </xf>
    <xf numFmtId="43" fontId="22" fillId="36" borderId="23" xfId="0" applyNumberFormat="1" applyFont="1" applyFill="1" applyBorder="1" applyAlignment="1">
      <alignment horizontal="right" vertical="center" wrapText="1"/>
    </xf>
    <xf numFmtId="43" fontId="22" fillId="36" borderId="32" xfId="0" applyNumberFormat="1" applyFont="1" applyFill="1" applyBorder="1" applyAlignment="1">
      <alignment horizontal="right" vertical="center" wrapText="1"/>
    </xf>
    <xf numFmtId="43" fontId="22" fillId="36" borderId="23" xfId="42" applyFont="1" applyFill="1" applyBorder="1" applyAlignment="1">
      <alignment horizontal="right" vertical="center" wrapText="1"/>
    </xf>
    <xf numFmtId="43" fontId="22" fillId="36" borderId="32" xfId="42" applyFont="1" applyFill="1" applyBorder="1" applyAlignment="1">
      <alignment horizontal="right" vertical="center" wrapText="1"/>
    </xf>
    <xf numFmtId="43" fontId="22" fillId="36" borderId="30" xfId="0" applyNumberFormat="1" applyFont="1" applyFill="1" applyBorder="1" applyAlignment="1">
      <alignment horizontal="right" vertical="center" wrapText="1"/>
    </xf>
    <xf numFmtId="166" fontId="22" fillId="36" borderId="71" xfId="42" applyNumberFormat="1" applyFont="1" applyFill="1" applyBorder="1" applyAlignment="1">
      <alignment horizontal="right" vertical="center" wrapText="1"/>
    </xf>
    <xf numFmtId="166" fontId="22" fillId="36" borderId="70" xfId="42" applyNumberFormat="1" applyFont="1" applyFill="1" applyBorder="1" applyAlignment="1">
      <alignment horizontal="right" vertical="center" wrapText="1"/>
    </xf>
    <xf numFmtId="0" fontId="22" fillId="36" borderId="25" xfId="0" applyFont="1" applyFill="1" applyBorder="1" applyAlignment="1">
      <alignment horizontal="center" vertical="center" wrapText="1"/>
    </xf>
    <xf numFmtId="0" fontId="22" fillId="36" borderId="44" xfId="0" applyFont="1" applyFill="1" applyBorder="1" applyAlignment="1">
      <alignment horizontal="center" vertical="center" wrapText="1"/>
    </xf>
    <xf numFmtId="0" fontId="22" fillId="36" borderId="12" xfId="0" applyFont="1" applyFill="1" applyBorder="1" applyAlignment="1">
      <alignment horizontal="left" vertical="center" wrapText="1"/>
    </xf>
    <xf numFmtId="166" fontId="22" fillId="36" borderId="45" xfId="42" applyNumberFormat="1" applyFont="1" applyFill="1" applyBorder="1" applyAlignment="1">
      <alignment horizontal="right" vertical="center"/>
    </xf>
    <xf numFmtId="166" fontId="22" fillId="36" borderId="46" xfId="42" applyNumberFormat="1" applyFont="1" applyFill="1" applyBorder="1" applyAlignment="1">
      <alignment horizontal="right" vertical="center"/>
    </xf>
    <xf numFmtId="166" fontId="22" fillId="36" borderId="10" xfId="42" applyNumberFormat="1" applyFont="1" applyFill="1" applyBorder="1" applyAlignment="1">
      <alignment horizontal="right" vertical="center"/>
    </xf>
    <xf numFmtId="166" fontId="22" fillId="36" borderId="11" xfId="42" applyNumberFormat="1" applyFont="1" applyFill="1" applyBorder="1" applyAlignment="1">
      <alignment horizontal="right" vertical="center"/>
    </xf>
    <xf numFmtId="0" fontId="44" fillId="36" borderId="0" xfId="0" applyFont="1" applyFill="1" applyAlignment="1">
      <alignment horizontal="center"/>
    </xf>
    <xf numFmtId="43" fontId="22" fillId="36" borderId="11" xfId="42" applyFont="1" applyFill="1" applyBorder="1" applyAlignment="1">
      <alignment horizontal="center" vertical="center" wrapText="1"/>
    </xf>
    <xf numFmtId="43" fontId="22" fillId="36" borderId="11" xfId="42" applyFont="1" applyFill="1" applyBorder="1" applyAlignment="1">
      <alignment horizontal="center" vertical="center"/>
    </xf>
    <xf numFmtId="0" fontId="50" fillId="36" borderId="0" xfId="0" applyFont="1" applyFill="1" applyAlignment="1">
      <alignment horizontal="left" vertical="center" wrapText="1"/>
    </xf>
    <xf numFmtId="167" fontId="0" fillId="36" borderId="0" xfId="46" applyNumberFormat="1" applyFont="1" applyFill="1"/>
    <xf numFmtId="0" fontId="26" fillId="0" borderId="0" xfId="44" applyFont="1"/>
    <xf numFmtId="0" fontId="31" fillId="33" borderId="0" xfId="43" applyFill="1" applyAlignment="1">
      <alignment horizontal="left" vertical="center"/>
    </xf>
    <xf numFmtId="0" fontId="21" fillId="34" borderId="16" xfId="0" applyFont="1" applyFill="1" applyBorder="1" applyAlignment="1">
      <alignment horizontal="center" vertical="center" wrapText="1"/>
    </xf>
    <xf numFmtId="0" fontId="31" fillId="33" borderId="0" xfId="43" applyFill="1" applyBorder="1" applyAlignment="1">
      <alignment horizontal="left" vertical="center"/>
    </xf>
    <xf numFmtId="0" fontId="21" fillId="34" borderId="11" xfId="0" applyFont="1" applyFill="1" applyBorder="1" applyAlignment="1">
      <alignment horizontal="center" wrapText="1"/>
    </xf>
    <xf numFmtId="0" fontId="32" fillId="36" borderId="11" xfId="0" applyFont="1" applyFill="1" applyBorder="1" applyAlignment="1">
      <alignment vertical="top"/>
    </xf>
    <xf numFmtId="0" fontId="32" fillId="0" borderId="11" xfId="0" applyFont="1" applyBorder="1" applyAlignment="1">
      <alignment vertical="top"/>
    </xf>
    <xf numFmtId="166" fontId="22" fillId="36" borderId="12" xfId="42" applyNumberFormat="1" applyFont="1" applyFill="1" applyBorder="1" applyAlignment="1">
      <alignment horizontal="left" vertical="center" wrapText="1"/>
    </xf>
    <xf numFmtId="0" fontId="22" fillId="36" borderId="73" xfId="0" applyFont="1" applyFill="1" applyBorder="1" applyAlignment="1">
      <alignment horizontal="left" vertical="center" wrapText="1"/>
    </xf>
    <xf numFmtId="0" fontId="19" fillId="39" borderId="73" xfId="0" applyFont="1" applyFill="1" applyBorder="1" applyAlignment="1">
      <alignment horizontal="left" vertical="center" wrapText="1"/>
    </xf>
    <xf numFmtId="0" fontId="66" fillId="36" borderId="0" xfId="43" applyFont="1" applyFill="1" applyBorder="1"/>
    <xf numFmtId="0" fontId="19" fillId="39" borderId="17" xfId="0" applyFont="1" applyFill="1" applyBorder="1" applyAlignment="1">
      <alignment horizontal="left" vertical="center" wrapText="1"/>
    </xf>
    <xf numFmtId="0" fontId="65" fillId="34" borderId="74" xfId="0" applyFont="1" applyFill="1" applyBorder="1" applyAlignment="1">
      <alignment vertical="center"/>
    </xf>
    <xf numFmtId="0" fontId="22" fillId="35" borderId="17" xfId="0" applyFont="1" applyFill="1" applyBorder="1" applyAlignment="1">
      <alignment horizontal="left" vertical="center" wrapText="1"/>
    </xf>
    <xf numFmtId="0" fontId="29" fillId="37" borderId="64" xfId="0" applyFont="1" applyFill="1" applyBorder="1" applyAlignment="1">
      <alignment horizontal="left" vertical="center"/>
    </xf>
    <xf numFmtId="0" fontId="71" fillId="36" borderId="0" xfId="43" applyFont="1" applyFill="1" applyAlignment="1">
      <alignment vertical="top"/>
    </xf>
    <xf numFmtId="0" fontId="33" fillId="36" borderId="0" xfId="0" applyFont="1" applyFill="1" applyAlignment="1">
      <alignment horizontal="left" vertical="center" wrapText="1"/>
    </xf>
    <xf numFmtId="0" fontId="22" fillId="36" borderId="17" xfId="0" applyFont="1" applyFill="1" applyBorder="1" applyAlignment="1">
      <alignment horizontal="left" vertical="center" wrapText="1"/>
    </xf>
    <xf numFmtId="0" fontId="19" fillId="39" borderId="76" xfId="0" applyFont="1" applyFill="1" applyBorder="1" applyAlignment="1">
      <alignment horizontal="left" vertical="center" wrapText="1"/>
    </xf>
    <xf numFmtId="0" fontId="65" fillId="34" borderId="17" xfId="0" applyFont="1" applyFill="1" applyBorder="1" applyAlignment="1">
      <alignment horizontal="left" vertical="center" wrapText="1"/>
    </xf>
    <xf numFmtId="0" fontId="21" fillId="34" borderId="17" xfId="0" applyFont="1" applyFill="1" applyBorder="1" applyAlignment="1">
      <alignment wrapText="1"/>
    </xf>
    <xf numFmtId="0" fontId="19" fillId="41" borderId="17" xfId="0" applyFont="1" applyFill="1" applyBorder="1" applyAlignment="1">
      <alignment horizontal="left" vertical="center" wrapText="1"/>
    </xf>
    <xf numFmtId="0" fontId="46" fillId="41" borderId="38" xfId="0" applyFont="1" applyFill="1" applyBorder="1" applyAlignment="1">
      <alignment horizontal="left" vertical="center"/>
    </xf>
    <xf numFmtId="166" fontId="65" fillId="34" borderId="17" xfId="42" applyNumberFormat="1" applyFont="1" applyFill="1" applyBorder="1" applyAlignment="1">
      <alignment horizontal="left" vertical="center" wrapText="1"/>
    </xf>
    <xf numFmtId="0" fontId="22" fillId="35" borderId="38" xfId="0" applyFont="1" applyFill="1" applyBorder="1" applyAlignment="1">
      <alignment horizontal="left" vertical="center" wrapText="1"/>
    </xf>
    <xf numFmtId="0" fontId="22" fillId="33" borderId="17" xfId="0" applyFont="1" applyFill="1" applyBorder="1" applyAlignment="1">
      <alignment horizontal="left" vertical="center" wrapText="1"/>
    </xf>
    <xf numFmtId="0" fontId="32" fillId="44" borderId="0" xfId="0" applyFont="1" applyFill="1" applyAlignment="1">
      <alignment horizontal="left" vertical="center"/>
    </xf>
    <xf numFmtId="43" fontId="22" fillId="36" borderId="11" xfId="42" applyFont="1" applyFill="1" applyBorder="1" applyAlignment="1">
      <alignment horizontal="left" vertical="center" wrapText="1"/>
    </xf>
    <xf numFmtId="0" fontId="41" fillId="0" borderId="0" xfId="0" applyFont="1" applyAlignment="1">
      <alignment wrapText="1"/>
    </xf>
    <xf numFmtId="0" fontId="41" fillId="0" borderId="0" xfId="0" applyFont="1"/>
    <xf numFmtId="0" fontId="21" fillId="34" borderId="73" xfId="0" applyFont="1" applyFill="1" applyBorder="1" applyAlignment="1">
      <alignment horizontal="left" wrapText="1"/>
    </xf>
    <xf numFmtId="0" fontId="21" fillId="34" borderId="12" xfId="0" applyFont="1" applyFill="1" applyBorder="1" applyAlignment="1">
      <alignment horizontal="left" vertical="center" wrapText="1"/>
    </xf>
    <xf numFmtId="0" fontId="21" fillId="34" borderId="16" xfId="0" applyFont="1" applyFill="1" applyBorder="1" applyAlignment="1">
      <alignment vertical="center" wrapText="1"/>
    </xf>
    <xf numFmtId="0" fontId="33" fillId="36" borderId="0" xfId="45" applyFont="1" applyFill="1" applyAlignment="1">
      <alignment wrapText="1"/>
    </xf>
    <xf numFmtId="0" fontId="18" fillId="33" borderId="0" xfId="0" applyFont="1" applyFill="1"/>
    <xf numFmtId="0" fontId="33" fillId="36" borderId="0" xfId="0" applyFont="1" applyFill="1" applyAlignment="1">
      <alignment vertical="center" wrapText="1"/>
    </xf>
    <xf numFmtId="0" fontId="22" fillId="0" borderId="10" xfId="0" applyFont="1" applyBorder="1" applyAlignment="1">
      <alignment horizontal="center" vertical="center" wrapText="1"/>
    </xf>
    <xf numFmtId="0" fontId="22" fillId="0" borderId="11" xfId="0" applyFont="1" applyBorder="1" applyAlignment="1">
      <alignment horizontal="left" vertical="center" wrapText="1"/>
    </xf>
    <xf numFmtId="0" fontId="22" fillId="0" borderId="11" xfId="0" applyFont="1" applyBorder="1" applyAlignment="1">
      <alignment horizontal="center" vertical="center" wrapText="1"/>
    </xf>
    <xf numFmtId="0" fontId="22" fillId="0" borderId="11" xfId="0" applyFont="1" applyBorder="1" applyAlignment="1">
      <alignment horizontal="center" vertical="center"/>
    </xf>
    <xf numFmtId="0" fontId="22" fillId="0" borderId="12" xfId="0" applyFont="1" applyBorder="1" applyAlignment="1">
      <alignment horizontal="center" vertical="center" wrapText="1"/>
    </xf>
    <xf numFmtId="166" fontId="0" fillId="0" borderId="0" xfId="42" applyNumberFormat="1" applyFont="1" applyAlignment="1">
      <alignment vertical="top" wrapText="1"/>
    </xf>
    <xf numFmtId="0" fontId="73" fillId="33" borderId="0" xfId="0" applyFont="1" applyFill="1" applyAlignment="1">
      <alignment horizontal="center"/>
    </xf>
    <xf numFmtId="166" fontId="30" fillId="36" borderId="11" xfId="42" applyNumberFormat="1" applyFont="1" applyFill="1" applyBorder="1" applyAlignment="1">
      <alignment horizontal="right" vertical="center" wrapText="1"/>
    </xf>
    <xf numFmtId="166" fontId="30" fillId="36" borderId="28" xfId="42" applyNumberFormat="1" applyFont="1" applyFill="1" applyBorder="1" applyAlignment="1">
      <alignment horizontal="right" vertical="center" wrapText="1"/>
    </xf>
    <xf numFmtId="166" fontId="44" fillId="33" borderId="0" xfId="0" applyNumberFormat="1" applyFont="1" applyFill="1" applyAlignment="1">
      <alignment horizontal="center"/>
    </xf>
    <xf numFmtId="166" fontId="76" fillId="39" borderId="11" xfId="42" applyNumberFormat="1" applyFont="1" applyFill="1" applyBorder="1" applyAlignment="1">
      <alignment horizontal="right" vertical="center" wrapText="1"/>
    </xf>
    <xf numFmtId="166" fontId="76" fillId="39" borderId="28" xfId="42" applyNumberFormat="1" applyFont="1" applyFill="1" applyBorder="1" applyAlignment="1">
      <alignment horizontal="right" vertical="center" wrapText="1"/>
    </xf>
    <xf numFmtId="0" fontId="45" fillId="33" borderId="0" xfId="0" applyFont="1" applyFill="1" applyAlignment="1">
      <alignment horizontal="center"/>
    </xf>
    <xf numFmtId="166" fontId="76" fillId="39" borderId="35" xfId="42" applyNumberFormat="1" applyFont="1" applyFill="1" applyBorder="1" applyAlignment="1">
      <alignment horizontal="right" vertical="center" wrapText="1"/>
    </xf>
    <xf numFmtId="166" fontId="76" fillId="39" borderId="36" xfId="42" applyNumberFormat="1" applyFont="1" applyFill="1" applyBorder="1" applyAlignment="1">
      <alignment horizontal="right" vertical="center" wrapText="1"/>
    </xf>
    <xf numFmtId="0" fontId="52" fillId="36" borderId="0" xfId="0" applyFont="1" applyFill="1" applyAlignment="1">
      <alignment horizontal="left" vertical="center"/>
    </xf>
    <xf numFmtId="0" fontId="21" fillId="34" borderId="17" xfId="0" applyFont="1" applyFill="1" applyBorder="1" applyAlignment="1">
      <alignment horizontal="left" vertical="center" wrapText="1"/>
    </xf>
    <xf numFmtId="0" fontId="75" fillId="34" borderId="10" xfId="0" applyFont="1" applyFill="1" applyBorder="1" applyAlignment="1">
      <alignment horizontal="center" vertical="center" wrapText="1"/>
    </xf>
    <xf numFmtId="0" fontId="75" fillId="34" borderId="18" xfId="0" applyFont="1" applyFill="1" applyBorder="1" applyAlignment="1">
      <alignment horizontal="center" vertical="center" wrapText="1"/>
    </xf>
    <xf numFmtId="0" fontId="76" fillId="39" borderId="38" xfId="0" applyFont="1" applyFill="1" applyBorder="1" applyAlignment="1">
      <alignment horizontal="center" vertical="center" wrapText="1"/>
    </xf>
    <xf numFmtId="0" fontId="76" fillId="39" borderId="37" xfId="0" applyFont="1" applyFill="1" applyBorder="1" applyAlignment="1">
      <alignment horizontal="left" vertical="center" wrapText="1"/>
    </xf>
    <xf numFmtId="164" fontId="76" fillId="39" borderId="35" xfId="42" applyNumberFormat="1" applyFont="1" applyFill="1" applyBorder="1" applyAlignment="1">
      <alignment horizontal="right" vertical="center" wrapText="1"/>
    </xf>
    <xf numFmtId="0" fontId="77" fillId="33" borderId="0" xfId="0" applyFont="1" applyFill="1" applyAlignment="1">
      <alignment horizontal="center"/>
    </xf>
    <xf numFmtId="166" fontId="22" fillId="33" borderId="12" xfId="42" applyNumberFormat="1" applyFont="1" applyFill="1" applyBorder="1" applyAlignment="1">
      <alignment vertical="center" wrapText="1"/>
    </xf>
    <xf numFmtId="166" fontId="22" fillId="35" borderId="12" xfId="42" applyNumberFormat="1" applyFont="1" applyFill="1" applyBorder="1" applyAlignment="1">
      <alignment vertical="center" wrapText="1"/>
    </xf>
    <xf numFmtId="0" fontId="32" fillId="0" borderId="0" xfId="0" applyFont="1" applyAlignment="1">
      <alignment vertical="center"/>
    </xf>
    <xf numFmtId="0" fontId="31" fillId="33" borderId="0" xfId="51" applyFont="1" applyFill="1" applyBorder="1" applyAlignment="1">
      <alignment horizontal="left" vertical="center"/>
    </xf>
    <xf numFmtId="41" fontId="22" fillId="36" borderId="31" xfId="0" applyNumberFormat="1" applyFont="1" applyFill="1" applyBorder="1" applyAlignment="1">
      <alignment horizontal="right" vertical="center" wrapText="1"/>
    </xf>
    <xf numFmtId="41" fontId="22" fillId="36" borderId="30" xfId="0" applyNumberFormat="1" applyFont="1" applyFill="1" applyBorder="1" applyAlignment="1">
      <alignment horizontal="right" vertical="center" wrapText="1"/>
    </xf>
    <xf numFmtId="0" fontId="21" fillId="34" borderId="18" xfId="0" applyFont="1" applyFill="1" applyBorder="1" applyAlignment="1">
      <alignment horizontal="left" wrapText="1"/>
    </xf>
    <xf numFmtId="41" fontId="62" fillId="36" borderId="0" xfId="0" applyNumberFormat="1" applyFont="1" applyFill="1" applyAlignment="1">
      <alignment horizontal="left" vertical="center"/>
    </xf>
    <xf numFmtId="0" fontId="61" fillId="33" borderId="0" xfId="0" applyFont="1" applyFill="1" applyAlignment="1">
      <alignment horizontal="center" vertical="center"/>
    </xf>
    <xf numFmtId="41" fontId="61" fillId="33" borderId="0" xfId="0" applyNumberFormat="1" applyFont="1" applyFill="1" applyAlignment="1">
      <alignment horizontal="center" vertical="center"/>
    </xf>
    <xf numFmtId="164" fontId="44" fillId="33" borderId="0" xfId="0" applyNumberFormat="1" applyFont="1" applyFill="1" applyAlignment="1">
      <alignment horizontal="center" vertical="center"/>
    </xf>
    <xf numFmtId="166" fontId="50" fillId="35" borderId="41" xfId="42" applyNumberFormat="1" applyFont="1" applyFill="1" applyBorder="1" applyAlignment="1">
      <alignment horizontal="right" vertical="center" wrapText="1"/>
    </xf>
    <xf numFmtId="166" fontId="50" fillId="35" borderId="42" xfId="42" applyNumberFormat="1" applyFont="1" applyFill="1" applyBorder="1" applyAlignment="1">
      <alignment horizontal="right" vertical="center" wrapText="1"/>
    </xf>
    <xf numFmtId="41" fontId="22" fillId="36" borderId="11" xfId="47" applyNumberFormat="1" applyFont="1" applyFill="1" applyBorder="1" applyAlignment="1">
      <alignment horizontal="right" vertical="center" wrapText="1"/>
    </xf>
    <xf numFmtId="166" fontId="73" fillId="33" borderId="0" xfId="0" applyNumberFormat="1" applyFont="1" applyFill="1" applyAlignment="1">
      <alignment horizontal="center"/>
    </xf>
    <xf numFmtId="167" fontId="44" fillId="33" borderId="0" xfId="46" applyNumberFormat="1" applyFont="1" applyFill="1" applyAlignment="1">
      <alignment horizontal="center"/>
    </xf>
    <xf numFmtId="167" fontId="73" fillId="33" borderId="0" xfId="46" applyNumberFormat="1" applyFont="1" applyFill="1" applyAlignment="1">
      <alignment horizontal="center"/>
    </xf>
    <xf numFmtId="166" fontId="44" fillId="33" borderId="0" xfId="42" applyNumberFormat="1" applyFont="1" applyFill="1" applyAlignment="1">
      <alignment horizontal="center"/>
    </xf>
    <xf numFmtId="166" fontId="73" fillId="33" borderId="0" xfId="42" applyNumberFormat="1" applyFont="1" applyFill="1" applyAlignment="1">
      <alignment horizontal="center"/>
    </xf>
    <xf numFmtId="164" fontId="44" fillId="33" borderId="0" xfId="42" applyNumberFormat="1" applyFont="1" applyFill="1" applyAlignment="1">
      <alignment horizontal="center"/>
    </xf>
    <xf numFmtId="164" fontId="19" fillId="39" borderId="11" xfId="42" applyNumberFormat="1" applyFont="1" applyFill="1" applyBorder="1" applyAlignment="1">
      <alignment horizontal="right" vertical="center" wrapText="1"/>
    </xf>
    <xf numFmtId="0" fontId="75" fillId="34" borderId="0" xfId="0" applyFont="1" applyFill="1" applyAlignment="1">
      <alignment horizontal="center" vertical="center" wrapText="1"/>
    </xf>
    <xf numFmtId="169" fontId="22" fillId="35" borderId="23" xfId="0" applyNumberFormat="1" applyFont="1" applyFill="1" applyBorder="1" applyAlignment="1">
      <alignment horizontal="right" vertical="center" wrapText="1"/>
    </xf>
    <xf numFmtId="0" fontId="21" fillId="34" borderId="0" xfId="0" applyFont="1" applyFill="1" applyAlignment="1">
      <alignment horizontal="left" vertical="top" wrapText="1"/>
    </xf>
    <xf numFmtId="0" fontId="21" fillId="34" borderId="30" xfId="0" applyFont="1" applyFill="1" applyBorder="1" applyAlignment="1">
      <alignment horizontal="left" vertical="top" wrapText="1"/>
    </xf>
    <xf numFmtId="0" fontId="21" fillId="34" borderId="12" xfId="0" applyFont="1" applyFill="1" applyBorder="1" applyAlignment="1">
      <alignment horizontal="center" wrapText="1"/>
    </xf>
    <xf numFmtId="0" fontId="75" fillId="34" borderId="10" xfId="0" applyFont="1" applyFill="1" applyBorder="1" applyAlignment="1">
      <alignment horizontal="center" wrapText="1"/>
    </xf>
    <xf numFmtId="0" fontId="75" fillId="34" borderId="82" xfId="0" applyFont="1" applyFill="1" applyBorder="1" applyAlignment="1">
      <alignment horizontal="center" wrapText="1"/>
    </xf>
    <xf numFmtId="43" fontId="44" fillId="36" borderId="0" xfId="0" applyNumberFormat="1" applyFont="1" applyFill="1" applyAlignment="1">
      <alignment horizontal="center"/>
    </xf>
    <xf numFmtId="0" fontId="41" fillId="33" borderId="0" xfId="0" applyFont="1" applyFill="1" applyAlignment="1">
      <alignment horizontal="left" vertical="center"/>
    </xf>
    <xf numFmtId="0" fontId="41" fillId="36" borderId="0" xfId="0" applyFont="1" applyFill="1" applyAlignment="1">
      <alignment horizontal="left" vertical="center"/>
    </xf>
    <xf numFmtId="0" fontId="17" fillId="36" borderId="0" xfId="45" applyFont="1" applyFill="1"/>
    <xf numFmtId="167" fontId="33" fillId="36" borderId="0" xfId="46" applyNumberFormat="1" applyFont="1" applyFill="1" applyAlignment="1">
      <alignment horizontal="left"/>
    </xf>
    <xf numFmtId="3" fontId="33" fillId="36" borderId="0" xfId="45" applyNumberFormat="1" applyFont="1" applyFill="1" applyAlignment="1">
      <alignment horizontal="left"/>
    </xf>
    <xf numFmtId="0" fontId="33" fillId="36" borderId="0" xfId="45" applyFont="1" applyFill="1" applyAlignment="1">
      <alignment horizontal="left" vertical="center"/>
    </xf>
    <xf numFmtId="0" fontId="54" fillId="36" borderId="0" xfId="0" applyFont="1" applyFill="1" applyAlignment="1">
      <alignment horizontal="left" wrapText="1"/>
    </xf>
    <xf numFmtId="0" fontId="50" fillId="33" borderId="31" xfId="0" applyFont="1" applyFill="1" applyBorder="1" applyAlignment="1">
      <alignment horizontal="right" vertical="center" wrapText="1"/>
    </xf>
    <xf numFmtId="165" fontId="50" fillId="33" borderId="23" xfId="0" applyNumberFormat="1" applyFont="1" applyFill="1" applyBorder="1" applyAlignment="1">
      <alignment horizontal="right" vertical="center" wrapText="1"/>
    </xf>
    <xf numFmtId="0" fontId="50" fillId="33" borderId="23" xfId="0" applyFont="1" applyFill="1" applyBorder="1" applyAlignment="1">
      <alignment horizontal="right" vertical="center" wrapText="1"/>
    </xf>
    <xf numFmtId="166" fontId="50" fillId="33" borderId="23" xfId="42" applyNumberFormat="1" applyFont="1" applyFill="1" applyBorder="1" applyAlignment="1">
      <alignment horizontal="right" vertical="center" wrapText="1"/>
    </xf>
    <xf numFmtId="165" fontId="50" fillId="33" borderId="32" xfId="0" applyNumberFormat="1" applyFont="1" applyFill="1" applyBorder="1" applyAlignment="1">
      <alignment horizontal="right" vertical="center" wrapText="1"/>
    </xf>
    <xf numFmtId="0" fontId="72" fillId="36" borderId="0" xfId="0" applyFont="1" applyFill="1" applyAlignment="1">
      <alignment horizontal="left" vertical="center" indent="4"/>
    </xf>
    <xf numFmtId="0" fontId="65" fillId="34" borderId="54" xfId="0" applyFont="1" applyFill="1" applyBorder="1" applyAlignment="1">
      <alignment horizontal="left" vertical="center" wrapText="1"/>
    </xf>
    <xf numFmtId="0" fontId="26" fillId="0" borderId="0" xfId="44" applyFont="1" applyAlignment="1">
      <alignment vertical="center"/>
    </xf>
    <xf numFmtId="0" fontId="24" fillId="36" borderId="0" xfId="0" applyFont="1" applyFill="1" applyAlignment="1">
      <alignment vertical="top"/>
    </xf>
    <xf numFmtId="0" fontId="14" fillId="33" borderId="0" xfId="0" applyFont="1" applyFill="1" applyAlignment="1">
      <alignment horizontal="center"/>
    </xf>
    <xf numFmtId="3" fontId="22" fillId="36" borderId="16" xfId="0" applyNumberFormat="1" applyFont="1" applyFill="1" applyBorder="1" applyAlignment="1">
      <alignment horizontal="right" vertical="center" wrapText="1" indent="1"/>
    </xf>
    <xf numFmtId="164" fontId="22" fillId="36" borderId="16" xfId="42" applyNumberFormat="1" applyFont="1" applyFill="1" applyBorder="1" applyAlignment="1">
      <alignment horizontal="right" vertical="center" wrapText="1" indent="1"/>
    </xf>
    <xf numFmtId="0" fontId="22" fillId="36" borderId="16" xfId="0" applyFont="1" applyFill="1" applyBorder="1" applyAlignment="1">
      <alignment horizontal="right" vertical="center" wrapText="1" indent="1"/>
    </xf>
    <xf numFmtId="2" fontId="22" fillId="36" borderId="16" xfId="0" applyNumberFormat="1" applyFont="1" applyFill="1" applyBorder="1" applyAlignment="1">
      <alignment horizontal="right" vertical="center" wrapText="1" indent="1"/>
    </xf>
    <xf numFmtId="0" fontId="31" fillId="0" borderId="0" xfId="43" applyFill="1"/>
    <xf numFmtId="0" fontId="21" fillId="34" borderId="0" xfId="0" applyFont="1" applyFill="1" applyAlignment="1">
      <alignment horizontal="center" vertical="center" wrapText="1"/>
    </xf>
    <xf numFmtId="0" fontId="21" fillId="34" borderId="17" xfId="0" applyFont="1" applyFill="1" applyBorder="1" applyAlignment="1">
      <alignment horizontal="center" vertical="center" wrapText="1"/>
    </xf>
    <xf numFmtId="0" fontId="33" fillId="33" borderId="0" xfId="0" applyFont="1" applyFill="1" applyAlignment="1">
      <alignment horizontal="left" wrapText="1"/>
    </xf>
    <xf numFmtId="0" fontId="21" fillId="34" borderId="17" xfId="0" applyFont="1" applyFill="1" applyBorder="1" applyAlignment="1">
      <alignment horizontal="center" vertical="center" wrapText="1"/>
    </xf>
    <xf numFmtId="0" fontId="21" fillId="34" borderId="0" xfId="0" applyFont="1" applyFill="1" applyAlignment="1">
      <alignment horizontal="center" vertical="center" wrapText="1"/>
    </xf>
    <xf numFmtId="0" fontId="80" fillId="33" borderId="0" xfId="0" applyFont="1" applyFill="1" applyAlignment="1">
      <alignment horizontal="left"/>
    </xf>
    <xf numFmtId="0" fontId="79" fillId="33" borderId="0" xfId="0" applyFont="1" applyFill="1" applyAlignment="1">
      <alignment horizontal="center"/>
    </xf>
    <xf numFmtId="166" fontId="22" fillId="36" borderId="26" xfId="42" applyNumberFormat="1" applyFont="1" applyFill="1" applyBorder="1" applyAlignment="1">
      <alignment horizontal="right" vertical="center" wrapText="1"/>
    </xf>
    <xf numFmtId="164" fontId="22" fillId="36" borderId="23" xfId="42" applyNumberFormat="1" applyFont="1" applyFill="1" applyBorder="1" applyAlignment="1">
      <alignment horizontal="right" vertical="center" wrapText="1"/>
    </xf>
    <xf numFmtId="164" fontId="22" fillId="36" borderId="24" xfId="42" applyNumberFormat="1" applyFont="1" applyFill="1" applyBorder="1" applyAlignment="1">
      <alignment horizontal="right" vertical="center" wrapText="1"/>
    </xf>
    <xf numFmtId="166" fontId="22" fillId="36" borderId="79" xfId="42" applyNumberFormat="1" applyFont="1" applyFill="1" applyBorder="1" applyAlignment="1">
      <alignment horizontal="right" vertical="center" wrapText="1"/>
    </xf>
    <xf numFmtId="164" fontId="22" fillId="36" borderId="80" xfId="42" applyNumberFormat="1" applyFont="1" applyFill="1" applyBorder="1" applyAlignment="1">
      <alignment horizontal="right" vertical="center" wrapText="1"/>
    </xf>
    <xf numFmtId="166" fontId="22" fillId="36" borderId="80" xfId="42" applyNumberFormat="1" applyFont="1" applyFill="1" applyBorder="1" applyAlignment="1">
      <alignment horizontal="right" vertical="center" wrapText="1"/>
    </xf>
    <xf numFmtId="164" fontId="22" fillId="36" borderId="81" xfId="42" applyNumberFormat="1" applyFont="1" applyFill="1" applyBorder="1" applyAlignment="1">
      <alignment horizontal="right" vertical="center" wrapText="1"/>
    </xf>
    <xf numFmtId="166" fontId="22" fillId="36" borderId="84" xfId="42" applyNumberFormat="1" applyFont="1" applyFill="1" applyBorder="1" applyAlignment="1">
      <alignment horizontal="right" vertical="center" wrapText="1"/>
    </xf>
    <xf numFmtId="164" fontId="22" fillId="36" borderId="85" xfId="42" applyNumberFormat="1" applyFont="1" applyFill="1" applyBorder="1" applyAlignment="1">
      <alignment horizontal="right" vertical="center" wrapText="1"/>
    </xf>
    <xf numFmtId="166" fontId="22" fillId="36" borderId="85" xfId="42" applyNumberFormat="1" applyFont="1" applyFill="1" applyBorder="1" applyAlignment="1">
      <alignment horizontal="right" vertical="center" wrapText="1"/>
    </xf>
    <xf numFmtId="164" fontId="22" fillId="36" borderId="86" xfId="42" applyNumberFormat="1" applyFont="1" applyFill="1" applyBorder="1" applyAlignment="1">
      <alignment horizontal="right" vertical="center" wrapText="1"/>
    </xf>
    <xf numFmtId="0" fontId="19" fillId="33" borderId="0" xfId="0" applyFont="1" applyFill="1" applyAlignment="1">
      <alignment vertical="center"/>
    </xf>
    <xf numFmtId="0" fontId="24" fillId="36" borderId="0" xfId="45" applyFont="1" applyFill="1"/>
    <xf numFmtId="3" fontId="24" fillId="36" borderId="0" xfId="45" applyNumberFormat="1" applyFont="1" applyFill="1"/>
    <xf numFmtId="3" fontId="24" fillId="36" borderId="0" xfId="45" applyNumberFormat="1" applyFont="1" applyFill="1" applyAlignment="1">
      <alignment horizontal="right" wrapText="1"/>
    </xf>
    <xf numFmtId="0" fontId="17" fillId="36" borderId="0" xfId="45" applyFont="1" applyFill="1" applyBorder="1"/>
    <xf numFmtId="167" fontId="17" fillId="36" borderId="0" xfId="46" applyNumberFormat="1" applyFont="1" applyFill="1" applyBorder="1"/>
    <xf numFmtId="0" fontId="13" fillId="36" borderId="0" xfId="0" applyFont="1" applyFill="1" applyBorder="1" applyAlignment="1">
      <alignment horizontal="center" vertical="top" wrapText="1"/>
    </xf>
    <xf numFmtId="0" fontId="17" fillId="36" borderId="0" xfId="0" applyFont="1" applyFill="1" applyBorder="1" applyAlignment="1">
      <alignment vertical="top" wrapText="1"/>
    </xf>
    <xf numFmtId="0" fontId="82" fillId="36" borderId="0" xfId="0" applyFont="1" applyFill="1" applyBorder="1" applyAlignment="1">
      <alignment horizontal="left" wrapText="1"/>
    </xf>
    <xf numFmtId="169" fontId="18" fillId="33" borderId="0" xfId="0" applyNumberFormat="1" applyFont="1" applyFill="1" applyAlignment="1">
      <alignment horizontal="center"/>
    </xf>
    <xf numFmtId="43" fontId="73" fillId="33" borderId="0" xfId="0" applyNumberFormat="1" applyFont="1" applyFill="1" applyAlignment="1">
      <alignment horizontal="center"/>
    </xf>
    <xf numFmtId="164" fontId="44" fillId="33" borderId="0" xfId="0" applyNumberFormat="1" applyFont="1" applyFill="1" applyAlignment="1">
      <alignment horizontal="center"/>
    </xf>
    <xf numFmtId="164" fontId="73" fillId="33" borderId="0" xfId="0" applyNumberFormat="1" applyFont="1" applyFill="1" applyAlignment="1">
      <alignment horizontal="center"/>
    </xf>
    <xf numFmtId="0" fontId="21" fillId="34" borderId="0" xfId="0" applyFont="1" applyFill="1" applyAlignment="1">
      <alignment horizontal="center" wrapText="1"/>
    </xf>
    <xf numFmtId="0" fontId="21" fillId="34" borderId="17" xfId="0" applyFont="1" applyFill="1" applyBorder="1" applyAlignment="1">
      <alignment horizontal="center" wrapText="1"/>
    </xf>
    <xf numFmtId="0" fontId="21" fillId="34" borderId="18" xfId="0" applyFont="1" applyFill="1" applyBorder="1" applyAlignment="1">
      <alignment horizontal="center" wrapText="1"/>
    </xf>
    <xf numFmtId="0" fontId="21" fillId="34" borderId="0" xfId="0" applyFont="1" applyFill="1" applyAlignment="1">
      <alignment horizontal="center" vertical="center" wrapText="1"/>
    </xf>
    <xf numFmtId="0" fontId="21" fillId="34" borderId="17" xfId="0" applyFont="1" applyFill="1" applyBorder="1" applyAlignment="1">
      <alignment horizontal="center" vertical="center" wrapText="1"/>
    </xf>
    <xf numFmtId="0" fontId="21" fillId="34" borderId="0" xfId="0" applyFont="1" applyFill="1" applyAlignment="1">
      <alignment horizontal="center" wrapText="1"/>
    </xf>
    <xf numFmtId="0" fontId="21" fillId="34" borderId="29" xfId="0" applyFont="1" applyFill="1" applyBorder="1" applyAlignment="1">
      <alignment horizontal="center" vertical="center" wrapText="1"/>
    </xf>
    <xf numFmtId="0" fontId="21" fillId="34" borderId="11" xfId="0" applyFont="1" applyFill="1" applyBorder="1" applyAlignment="1">
      <alignment horizontal="left" wrapText="1"/>
    </xf>
    <xf numFmtId="43" fontId="22" fillId="36" borderId="20" xfId="42" applyNumberFormat="1" applyFont="1" applyFill="1" applyBorder="1" applyAlignment="1">
      <alignment horizontal="right" vertical="center" wrapText="1"/>
    </xf>
    <xf numFmtId="0" fontId="21" fillId="34" borderId="0" xfId="0" applyFont="1" applyFill="1" applyAlignment="1">
      <alignment horizontal="center" vertical="center" wrapText="1"/>
    </xf>
    <xf numFmtId="166" fontId="19" fillId="39" borderId="51" xfId="0" applyNumberFormat="1" applyFont="1" applyFill="1" applyBorder="1" applyAlignment="1">
      <alignment horizontal="right" vertical="center" wrapText="1"/>
    </xf>
    <xf numFmtId="164" fontId="76" fillId="39" borderId="11" xfId="42" applyNumberFormat="1" applyFont="1" applyFill="1" applyBorder="1" applyAlignment="1">
      <alignment horizontal="right" vertical="center" wrapText="1"/>
    </xf>
    <xf numFmtId="166" fontId="81" fillId="33" borderId="0" xfId="42" applyNumberFormat="1" applyFont="1" applyFill="1" applyAlignment="1">
      <alignment horizontal="center"/>
    </xf>
    <xf numFmtId="164" fontId="73" fillId="33" borderId="0" xfId="42" applyNumberFormat="1" applyFont="1" applyFill="1" applyAlignment="1">
      <alignment horizontal="center"/>
    </xf>
    <xf numFmtId="165" fontId="73" fillId="33" borderId="0" xfId="0" applyNumberFormat="1" applyFont="1" applyFill="1" applyAlignment="1">
      <alignment horizontal="center"/>
    </xf>
    <xf numFmtId="1" fontId="24" fillId="36" borderId="0" xfId="46" applyNumberFormat="1" applyFont="1" applyFill="1"/>
    <xf numFmtId="1" fontId="24" fillId="36" borderId="0" xfId="42" applyNumberFormat="1" applyFont="1" applyFill="1"/>
    <xf numFmtId="0" fontId="50" fillId="36" borderId="0" xfId="45" applyFont="1" applyFill="1" applyAlignment="1">
      <alignment vertical="center"/>
    </xf>
    <xf numFmtId="0" fontId="24" fillId="36" borderId="0" xfId="45" applyFill="1" applyAlignment="1">
      <alignment vertical="center"/>
    </xf>
    <xf numFmtId="43" fontId="22" fillId="36" borderId="23" xfId="42" applyNumberFormat="1" applyFont="1" applyFill="1" applyBorder="1" applyAlignment="1">
      <alignment horizontal="right" vertical="center" wrapText="1"/>
    </xf>
    <xf numFmtId="43" fontId="22" fillId="36" borderId="32" xfId="42" applyNumberFormat="1" applyFont="1" applyFill="1" applyBorder="1" applyAlignment="1">
      <alignment horizontal="right" vertical="center" wrapText="1"/>
    </xf>
    <xf numFmtId="166" fontId="19" fillId="36" borderId="0" xfId="42" applyNumberFormat="1" applyFont="1" applyFill="1" applyBorder="1" applyAlignment="1">
      <alignment horizontal="right" vertical="center" wrapText="1"/>
    </xf>
    <xf numFmtId="164" fontId="19" fillId="36" borderId="0" xfId="42" applyNumberFormat="1" applyFont="1" applyFill="1" applyBorder="1" applyAlignment="1">
      <alignment horizontal="right" vertical="center" wrapText="1"/>
    </xf>
    <xf numFmtId="164" fontId="76" fillId="36" borderId="0" xfId="42" applyNumberFormat="1" applyFont="1" applyFill="1" applyBorder="1" applyAlignment="1">
      <alignment horizontal="right" vertical="center" wrapText="1"/>
    </xf>
    <xf numFmtId="166" fontId="76" fillId="36" borderId="0" xfId="42" applyNumberFormat="1" applyFont="1" applyFill="1" applyBorder="1" applyAlignment="1">
      <alignment horizontal="right" vertical="center" wrapText="1"/>
    </xf>
    <xf numFmtId="166" fontId="44" fillId="36" borderId="0" xfId="0" applyNumberFormat="1" applyFont="1" applyFill="1" applyAlignment="1">
      <alignment horizontal="center"/>
    </xf>
    <xf numFmtId="0" fontId="50" fillId="33" borderId="0" xfId="0" applyFont="1" applyFill="1" applyAlignment="1">
      <alignment horizontal="left" vertical="center" wrapText="1"/>
    </xf>
    <xf numFmtId="0" fontId="50" fillId="33" borderId="16" xfId="0" applyFont="1" applyFill="1" applyBorder="1" applyAlignment="1">
      <alignment horizontal="left" vertical="center" wrapText="1"/>
    </xf>
    <xf numFmtId="166" fontId="50" fillId="33" borderId="41" xfId="42" applyNumberFormat="1" applyFont="1" applyFill="1" applyBorder="1" applyAlignment="1">
      <alignment horizontal="right" vertical="center" wrapText="1"/>
    </xf>
    <xf numFmtId="166" fontId="50" fillId="33" borderId="42" xfId="42" applyNumberFormat="1" applyFont="1" applyFill="1" applyBorder="1" applyAlignment="1">
      <alignment horizontal="right" vertical="center" wrapText="1"/>
    </xf>
    <xf numFmtId="166" fontId="50" fillId="33" borderId="43" xfId="42" applyNumberFormat="1" applyFont="1" applyFill="1" applyBorder="1" applyAlignment="1">
      <alignment horizontal="right" vertical="center" wrapText="1"/>
    </xf>
    <xf numFmtId="166" fontId="50" fillId="33" borderId="17" xfId="42" applyNumberFormat="1" applyFont="1" applyFill="1" applyBorder="1" applyAlignment="1">
      <alignment horizontal="right" vertical="center" wrapText="1"/>
    </xf>
    <xf numFmtId="0" fontId="50" fillId="33" borderId="0" xfId="0" applyFont="1" applyFill="1" applyAlignment="1">
      <alignment horizontal="center" vertical="center" wrapText="1"/>
    </xf>
    <xf numFmtId="0" fontId="43" fillId="36" borderId="0" xfId="0" applyFont="1" applyFill="1" applyBorder="1" applyAlignment="1">
      <alignment horizontal="center" vertical="top" wrapText="1"/>
    </xf>
    <xf numFmtId="0" fontId="16" fillId="36" borderId="0" xfId="0" applyFont="1" applyFill="1" applyBorder="1" applyAlignment="1">
      <alignment horizontal="center" vertical="top" wrapText="1"/>
    </xf>
    <xf numFmtId="0" fontId="0" fillId="36" borderId="0" xfId="0" applyFill="1" applyBorder="1" applyAlignment="1">
      <alignment vertical="top" wrapText="1"/>
    </xf>
    <xf numFmtId="0" fontId="50" fillId="36" borderId="0" xfId="0" applyFont="1" applyFill="1" applyAlignment="1">
      <alignment horizontal="right" vertical="center" wrapText="1"/>
    </xf>
    <xf numFmtId="0" fontId="50" fillId="36" borderId="0" xfId="0" applyFont="1" applyFill="1" applyAlignment="1">
      <alignment horizontal="center" vertical="center" wrapText="1"/>
    </xf>
    <xf numFmtId="0" fontId="50" fillId="36" borderId="16" xfId="0" applyFont="1" applyFill="1" applyBorder="1" applyAlignment="1">
      <alignment horizontal="center" vertical="center" wrapText="1"/>
    </xf>
    <xf numFmtId="3" fontId="50" fillId="36" borderId="16" xfId="0" applyNumberFormat="1" applyFont="1" applyFill="1" applyBorder="1" applyAlignment="1">
      <alignment horizontal="right" vertical="center" wrapText="1" indent="1"/>
    </xf>
    <xf numFmtId="164" fontId="50" fillId="36" borderId="16" xfId="42" applyNumberFormat="1" applyFont="1" applyFill="1" applyBorder="1" applyAlignment="1">
      <alignment horizontal="right" vertical="center" wrapText="1" indent="1"/>
    </xf>
    <xf numFmtId="2" fontId="50" fillId="36" borderId="16" xfId="0" applyNumberFormat="1" applyFont="1" applyFill="1" applyBorder="1" applyAlignment="1">
      <alignment horizontal="right" vertical="center" wrapText="1" indent="1"/>
    </xf>
    <xf numFmtId="0" fontId="18" fillId="36" borderId="0" xfId="0" applyFont="1" applyFill="1" applyBorder="1" applyAlignment="1">
      <alignment horizontal="center"/>
    </xf>
    <xf numFmtId="0" fontId="50" fillId="36" borderId="10" xfId="0" applyFont="1" applyFill="1" applyBorder="1" applyAlignment="1">
      <alignment horizontal="center" vertical="center" wrapText="1"/>
    </xf>
    <xf numFmtId="0" fontId="50" fillId="36" borderId="11" xfId="0" applyFont="1" applyFill="1" applyBorder="1" applyAlignment="1">
      <alignment horizontal="left" vertical="center" wrapText="1"/>
    </xf>
    <xf numFmtId="166" fontId="50" fillId="36" borderId="11" xfId="42" applyNumberFormat="1" applyFont="1" applyFill="1" applyBorder="1" applyAlignment="1">
      <alignment horizontal="center" vertical="center" wrapText="1"/>
    </xf>
    <xf numFmtId="164" fontId="50" fillId="36" borderId="11" xfId="42" applyNumberFormat="1" applyFont="1" applyFill="1" applyBorder="1" applyAlignment="1">
      <alignment horizontal="center" vertical="center"/>
    </xf>
    <xf numFmtId="0" fontId="0" fillId="36" borderId="0" xfId="0" applyFill="1" applyBorder="1"/>
    <xf numFmtId="43" fontId="0" fillId="36" borderId="0" xfId="0" applyNumberFormat="1" applyFill="1" applyBorder="1"/>
    <xf numFmtId="0" fontId="50" fillId="36" borderId="27" xfId="0" applyFont="1" applyFill="1" applyBorder="1" applyAlignment="1">
      <alignment horizontal="center" vertical="center" wrapText="1"/>
    </xf>
    <xf numFmtId="166" fontId="50" fillId="36" borderId="11" xfId="42" applyNumberFormat="1" applyFont="1" applyFill="1" applyBorder="1" applyAlignment="1">
      <alignment horizontal="right" vertical="center" wrapText="1"/>
    </xf>
    <xf numFmtId="166" fontId="83" fillId="36" borderId="11" xfId="42" applyNumberFormat="1" applyFont="1" applyFill="1" applyBorder="1" applyAlignment="1">
      <alignment horizontal="right" vertical="center" wrapText="1"/>
    </xf>
    <xf numFmtId="166" fontId="83" fillId="36" borderId="28" xfId="42" applyNumberFormat="1" applyFont="1" applyFill="1" applyBorder="1" applyAlignment="1">
      <alignment horizontal="right" vertical="center" wrapText="1"/>
    </xf>
    <xf numFmtId="0" fontId="52" fillId="36" borderId="0" xfId="0" applyFont="1" applyFill="1" applyBorder="1" applyAlignment="1">
      <alignment vertical="top" wrapText="1"/>
    </xf>
    <xf numFmtId="0" fontId="33" fillId="36" borderId="0" xfId="45" applyFont="1" applyFill="1" applyAlignment="1">
      <alignment horizontal="left" vertical="center" wrapText="1"/>
    </xf>
    <xf numFmtId="49" fontId="22" fillId="33" borderId="0" xfId="42" applyNumberFormat="1" applyFont="1" applyFill="1" applyBorder="1" applyAlignment="1">
      <alignment horizontal="left" vertical="center" wrapText="1"/>
    </xf>
    <xf numFmtId="0" fontId="24" fillId="36" borderId="0" xfId="45" applyFill="1" applyBorder="1"/>
    <xf numFmtId="0" fontId="84" fillId="36" borderId="0" xfId="0" applyFont="1" applyFill="1" applyAlignment="1">
      <alignment vertical="center"/>
    </xf>
    <xf numFmtId="170" fontId="18" fillId="33" borderId="0" xfId="0" applyNumberFormat="1" applyFont="1" applyFill="1" applyAlignment="1">
      <alignment horizontal="center"/>
    </xf>
    <xf numFmtId="0" fontId="21" fillId="34" borderId="0" xfId="0" applyFont="1" applyFill="1" applyAlignment="1">
      <alignment horizontal="left" wrapText="1"/>
    </xf>
    <xf numFmtId="0" fontId="33" fillId="33" borderId="0" xfId="0" applyFont="1" applyFill="1" applyAlignment="1">
      <alignment wrapText="1"/>
    </xf>
    <xf numFmtId="0" fontId="33" fillId="33" borderId="0" xfId="0" applyFont="1" applyFill="1" applyAlignment="1">
      <alignment vertical="top"/>
    </xf>
    <xf numFmtId="0" fontId="43" fillId="0" borderId="49" xfId="0" applyFont="1" applyBorder="1" applyAlignment="1">
      <alignment horizontal="center" vertical="top" wrapText="1"/>
    </xf>
    <xf numFmtId="0" fontId="43" fillId="0" borderId="48" xfId="0" applyFont="1" applyBorder="1" applyAlignment="1">
      <alignment horizontal="center" vertical="top" wrapText="1"/>
    </xf>
    <xf numFmtId="0" fontId="43" fillId="0" borderId="0" xfId="0" applyFont="1" applyAlignment="1">
      <alignment horizontal="center" vertical="top" wrapText="1"/>
    </xf>
    <xf numFmtId="167" fontId="52" fillId="0" borderId="0" xfId="46" applyNumberFormat="1" applyFont="1" applyAlignment="1">
      <alignment vertical="top" wrapText="1"/>
    </xf>
    <xf numFmtId="0" fontId="43" fillId="0" borderId="47" xfId="0" applyFont="1" applyBorder="1" applyAlignment="1">
      <alignment horizontal="center" vertical="top" wrapText="1"/>
    </xf>
    <xf numFmtId="0" fontId="43" fillId="0" borderId="48" xfId="0" applyFont="1" applyBorder="1" applyAlignment="1">
      <alignment horizontal="center" vertical="top" wrapText="1"/>
    </xf>
    <xf numFmtId="0" fontId="21" fillId="34" borderId="0" xfId="0" applyFont="1" applyFill="1" applyAlignment="1">
      <alignment horizontal="center" vertical="center" wrapText="1"/>
    </xf>
    <xf numFmtId="0" fontId="21" fillId="34" borderId="17" xfId="0" applyFont="1" applyFill="1" applyBorder="1" applyAlignment="1">
      <alignment horizontal="center" vertical="center" wrapText="1"/>
    </xf>
    <xf numFmtId="0" fontId="0" fillId="36" borderId="0" xfId="0" applyFont="1" applyFill="1" applyAlignment="1">
      <alignment horizontal="center" vertical="top" wrapText="1"/>
    </xf>
    <xf numFmtId="0" fontId="24" fillId="36" borderId="0" xfId="45" applyFont="1" applyFill="1" applyBorder="1"/>
    <xf numFmtId="0" fontId="0" fillId="36" borderId="0" xfId="0" applyFont="1" applyFill="1" applyAlignment="1">
      <alignment vertical="top" wrapText="1"/>
    </xf>
    <xf numFmtId="0" fontId="41" fillId="36" borderId="0" xfId="0" applyFont="1" applyFill="1" applyBorder="1" applyAlignment="1">
      <alignment vertical="center"/>
    </xf>
    <xf numFmtId="0" fontId="50" fillId="36" borderId="0" xfId="45" applyFont="1" applyFill="1" applyBorder="1" applyAlignment="1">
      <alignment vertical="center"/>
    </xf>
    <xf numFmtId="0" fontId="24" fillId="36" borderId="0" xfId="45" applyFill="1" applyBorder="1" applyAlignment="1">
      <alignment vertical="center"/>
    </xf>
    <xf numFmtId="0" fontId="24" fillId="36" borderId="0" xfId="45" applyFont="1" applyFill="1" applyBorder="1" applyAlignment="1">
      <alignment vertical="center"/>
    </xf>
    <xf numFmtId="0" fontId="21" fillId="34" borderId="0" xfId="0" applyFont="1" applyFill="1" applyAlignment="1">
      <alignment horizontal="center" vertical="center" wrapText="1"/>
    </xf>
    <xf numFmtId="0" fontId="21" fillId="34" borderId="34" xfId="0" applyFont="1" applyFill="1" applyBorder="1" applyAlignment="1">
      <alignment horizontal="center" wrapText="1"/>
    </xf>
    <xf numFmtId="0" fontId="22" fillId="36" borderId="87" xfId="0" applyFont="1" applyFill="1" applyBorder="1" applyAlignment="1">
      <alignment horizontal="center" vertical="center" wrapText="1"/>
    </xf>
    <xf numFmtId="0" fontId="22" fillId="36" borderId="87" xfId="0" applyFont="1" applyFill="1" applyBorder="1" applyAlignment="1">
      <alignment horizontal="left" vertical="center" wrapText="1"/>
    </xf>
    <xf numFmtId="166" fontId="22" fillId="36" borderId="87" xfId="42" applyNumberFormat="1" applyFont="1" applyFill="1" applyBorder="1" applyAlignment="1">
      <alignment horizontal="right" vertical="center" wrapText="1"/>
    </xf>
    <xf numFmtId="0" fontId="20" fillId="34" borderId="0" xfId="0" applyFont="1" applyFill="1" applyAlignment="1">
      <alignment horizontal="center" vertical="center" wrapText="1"/>
    </xf>
    <xf numFmtId="0" fontId="22" fillId="45" borderId="16" xfId="0" applyFont="1" applyFill="1" applyBorder="1" applyAlignment="1">
      <alignment horizontal="right" vertical="center" wrapText="1"/>
    </xf>
    <xf numFmtId="165" fontId="22" fillId="45" borderId="16" xfId="0" applyNumberFormat="1" applyFont="1" applyFill="1" applyBorder="1" applyAlignment="1">
      <alignment horizontal="right" vertical="center" wrapText="1"/>
    </xf>
    <xf numFmtId="0" fontId="22" fillId="0" borderId="16" xfId="0" applyFont="1" applyFill="1" applyBorder="1" applyAlignment="1">
      <alignment horizontal="right" vertical="center" wrapText="1"/>
    </xf>
    <xf numFmtId="165" fontId="22" fillId="0" borderId="16" xfId="0" applyNumberFormat="1" applyFont="1" applyFill="1" applyBorder="1" applyAlignment="1">
      <alignment horizontal="right" vertical="center" wrapText="1"/>
    </xf>
    <xf numFmtId="0" fontId="43" fillId="36" borderId="0" xfId="0" applyFont="1" applyFill="1" applyBorder="1" applyAlignment="1">
      <alignment horizontal="center" vertical="top" wrapText="1"/>
    </xf>
    <xf numFmtId="1" fontId="22" fillId="36" borderId="16" xfId="0" applyNumberFormat="1" applyFont="1" applyFill="1" applyBorder="1" applyAlignment="1">
      <alignment horizontal="right" vertical="center" wrapText="1"/>
    </xf>
    <xf numFmtId="1" fontId="22" fillId="45" borderId="16" xfId="0" applyNumberFormat="1" applyFont="1" applyFill="1" applyBorder="1" applyAlignment="1">
      <alignment horizontal="right" vertical="center" wrapText="1"/>
    </xf>
    <xf numFmtId="1" fontId="22" fillId="0" borderId="16" xfId="0" applyNumberFormat="1" applyFont="1" applyFill="1" applyBorder="1" applyAlignment="1">
      <alignment horizontal="right" vertical="center" wrapText="1"/>
    </xf>
    <xf numFmtId="1" fontId="19" fillId="39" borderId="16" xfId="0" applyNumberFormat="1" applyFont="1" applyFill="1" applyBorder="1" applyAlignment="1">
      <alignment horizontal="right" vertical="center" wrapText="1"/>
    </xf>
    <xf numFmtId="164" fontId="77" fillId="33" borderId="0" xfId="0" applyNumberFormat="1" applyFont="1" applyFill="1" applyAlignment="1">
      <alignment horizontal="center"/>
    </xf>
    <xf numFmtId="0" fontId="22" fillId="36" borderId="88" xfId="0" applyFont="1" applyFill="1" applyBorder="1" applyAlignment="1">
      <alignment horizontal="center" vertical="center" wrapText="1"/>
    </xf>
    <xf numFmtId="0" fontId="22" fillId="36" borderId="89" xfId="0" applyFont="1" applyFill="1" applyBorder="1" applyAlignment="1">
      <alignment horizontal="left" vertical="center" wrapText="1"/>
    </xf>
    <xf numFmtId="166" fontId="22" fillId="36" borderId="89" xfId="42" applyNumberFormat="1" applyFont="1" applyFill="1" applyBorder="1" applyAlignment="1">
      <alignment horizontal="center" vertical="center" wrapText="1"/>
    </xf>
    <xf numFmtId="166" fontId="22" fillId="36" borderId="89" xfId="42" quotePrefix="1" applyNumberFormat="1" applyFont="1" applyFill="1" applyBorder="1" applyAlignment="1">
      <alignment horizontal="center" vertical="center"/>
    </xf>
    <xf numFmtId="164" fontId="22" fillId="36" borderId="89" xfId="42" applyNumberFormat="1" applyFont="1" applyFill="1" applyBorder="1" applyAlignment="1">
      <alignment horizontal="center" vertical="center"/>
    </xf>
    <xf numFmtId="49" fontId="22" fillId="35" borderId="0" xfId="42" applyNumberFormat="1" applyFont="1" applyFill="1" applyBorder="1" applyAlignment="1">
      <alignment horizontal="right" vertical="top" wrapText="1"/>
    </xf>
    <xf numFmtId="0" fontId="33" fillId="36" borderId="0" xfId="0" applyFont="1" applyFill="1" applyBorder="1" applyAlignment="1">
      <alignment horizontal="left" wrapText="1"/>
    </xf>
    <xf numFmtId="2" fontId="24" fillId="36" borderId="0" xfId="42" applyNumberFormat="1" applyFont="1" applyFill="1" applyBorder="1"/>
    <xf numFmtId="1" fontId="24" fillId="36" borderId="0" xfId="42" applyNumberFormat="1" applyFont="1" applyFill="1" applyBorder="1"/>
    <xf numFmtId="49" fontId="22" fillId="36" borderId="16" xfId="0" applyNumberFormat="1" applyFont="1" applyFill="1" applyBorder="1" applyAlignment="1">
      <alignment horizontal="left" vertical="center" wrapText="1"/>
    </xf>
    <xf numFmtId="49" fontId="22" fillId="35" borderId="11" xfId="42" applyNumberFormat="1" applyFont="1" applyFill="1" applyBorder="1" applyAlignment="1">
      <alignment horizontal="right" vertical="center" wrapText="1"/>
    </xf>
    <xf numFmtId="49" fontId="22" fillId="35" borderId="11" xfId="0" applyNumberFormat="1" applyFont="1" applyFill="1" applyBorder="1" applyAlignment="1">
      <alignment horizontal="left" vertical="center" wrapText="1"/>
    </xf>
    <xf numFmtId="0" fontId="21" fillId="34" borderId="17" xfId="0" applyFont="1" applyFill="1" applyBorder="1" applyAlignment="1">
      <alignment horizontal="center" vertical="center" wrapText="1"/>
    </xf>
    <xf numFmtId="0" fontId="21" fillId="34" borderId="0" xfId="0" applyFont="1" applyFill="1" applyAlignment="1">
      <alignment horizontal="center" vertical="center" wrapText="1"/>
    </xf>
    <xf numFmtId="0" fontId="20" fillId="34" borderId="0" xfId="0" applyFont="1" applyFill="1" applyAlignment="1">
      <alignment horizontal="center" vertical="center" wrapText="1"/>
    </xf>
    <xf numFmtId="0" fontId="21" fillId="34" borderId="34" xfId="0" applyFont="1" applyFill="1" applyBorder="1" applyAlignment="1">
      <alignment horizontal="center" vertical="center" wrapText="1"/>
    </xf>
    <xf numFmtId="0" fontId="56" fillId="36" borderId="0" xfId="0" applyFont="1" applyFill="1" applyAlignment="1">
      <alignment horizontal="left" vertical="center" wrapText="1"/>
    </xf>
    <xf numFmtId="0" fontId="56" fillId="36" borderId="0" xfId="0" applyFont="1" applyFill="1" applyBorder="1" applyAlignment="1">
      <alignment horizontal="left" vertical="center" wrapText="1"/>
    </xf>
    <xf numFmtId="49" fontId="22" fillId="35" borderId="11" xfId="0" quotePrefix="1" applyNumberFormat="1" applyFont="1" applyFill="1" applyBorder="1" applyAlignment="1">
      <alignment horizontal="center" vertical="center"/>
    </xf>
    <xf numFmtId="49" fontId="22" fillId="36" borderId="0" xfId="0" applyNumberFormat="1" applyFont="1" applyFill="1" applyAlignment="1">
      <alignment horizontal="left" vertical="center" wrapText="1"/>
    </xf>
    <xf numFmtId="41" fontId="22" fillId="36" borderId="0" xfId="0" applyNumberFormat="1" applyFont="1" applyFill="1" applyBorder="1" applyAlignment="1">
      <alignment horizontal="right" vertical="center" wrapText="1"/>
    </xf>
    <xf numFmtId="0" fontId="22" fillId="36" borderId="0" xfId="0" applyFont="1" applyFill="1" applyBorder="1" applyAlignment="1">
      <alignment horizontal="right" vertical="center" wrapText="1"/>
    </xf>
    <xf numFmtId="165" fontId="22" fillId="36" borderId="0" xfId="0" applyNumberFormat="1" applyFont="1" applyFill="1" applyBorder="1" applyAlignment="1">
      <alignment horizontal="right" vertical="center" wrapText="1"/>
    </xf>
    <xf numFmtId="0" fontId="54" fillId="0" borderId="0" xfId="0" applyFont="1" applyAlignment="1">
      <alignment vertical="top"/>
    </xf>
    <xf numFmtId="169" fontId="22" fillId="36" borderId="23" xfId="0" applyNumberFormat="1" applyFont="1" applyFill="1" applyBorder="1" applyAlignment="1">
      <alignment horizontal="right" vertical="center" wrapText="1"/>
    </xf>
    <xf numFmtId="43" fontId="19" fillId="39" borderId="23" xfId="0" applyNumberFormat="1" applyFont="1" applyFill="1" applyBorder="1" applyAlignment="1">
      <alignment horizontal="right" vertical="center" wrapText="1"/>
    </xf>
    <xf numFmtId="166" fontId="22" fillId="36" borderId="12" xfId="42" applyNumberFormat="1" applyFont="1" applyFill="1" applyBorder="1" applyAlignment="1">
      <alignment horizontal="right" vertical="center" wrapText="1"/>
    </xf>
    <xf numFmtId="164" fontId="76" fillId="39" borderId="58" xfId="42" applyNumberFormat="1" applyFont="1" applyFill="1" applyBorder="1" applyAlignment="1">
      <alignment horizontal="right" vertical="center" wrapText="1"/>
    </xf>
    <xf numFmtId="164" fontId="76" fillId="39" borderId="36" xfId="42" applyNumberFormat="1" applyFont="1" applyFill="1" applyBorder="1" applyAlignment="1">
      <alignment horizontal="right" vertical="center" wrapText="1"/>
    </xf>
    <xf numFmtId="0" fontId="20" fillId="34" borderId="0" xfId="0" applyFont="1" applyFill="1" applyAlignment="1">
      <alignment horizontal="center" vertical="center" wrapText="1"/>
    </xf>
    <xf numFmtId="166" fontId="22" fillId="36" borderId="90" xfId="42" applyNumberFormat="1" applyFont="1" applyFill="1" applyBorder="1" applyAlignment="1">
      <alignment horizontal="right" vertical="center" wrapText="1"/>
    </xf>
    <xf numFmtId="166" fontId="19" fillId="39" borderId="90" xfId="0" applyNumberFormat="1" applyFont="1" applyFill="1" applyBorder="1" applyAlignment="1">
      <alignment horizontal="right" vertical="center" wrapText="1"/>
    </xf>
    <xf numFmtId="0" fontId="19" fillId="39" borderId="90" xfId="0" applyFont="1" applyFill="1" applyBorder="1" applyAlignment="1">
      <alignment horizontal="right" vertical="center" wrapText="1"/>
    </xf>
    <xf numFmtId="166" fontId="19" fillId="39" borderId="91" xfId="42" applyNumberFormat="1" applyFont="1" applyFill="1" applyBorder="1" applyAlignment="1">
      <alignment horizontal="right" vertical="center" wrapText="1"/>
    </xf>
    <xf numFmtId="166" fontId="22" fillId="35" borderId="90" xfId="42" applyNumberFormat="1" applyFont="1" applyFill="1" applyBorder="1" applyAlignment="1">
      <alignment horizontal="right" vertical="center" wrapText="1"/>
    </xf>
    <xf numFmtId="166" fontId="22" fillId="33" borderId="90" xfId="42" applyNumberFormat="1" applyFont="1" applyFill="1" applyBorder="1" applyAlignment="1">
      <alignment horizontal="right" vertical="center" wrapText="1"/>
    </xf>
    <xf numFmtId="166" fontId="50" fillId="33" borderId="90" xfId="42" applyNumberFormat="1" applyFont="1" applyFill="1" applyBorder="1" applyAlignment="1">
      <alignment horizontal="right" vertical="center" wrapText="1"/>
    </xf>
    <xf numFmtId="166" fontId="50" fillId="35" borderId="90" xfId="42" applyNumberFormat="1" applyFont="1" applyFill="1" applyBorder="1" applyAlignment="1">
      <alignment horizontal="right" vertical="center" wrapText="1"/>
    </xf>
    <xf numFmtId="0" fontId="21" fillId="34" borderId="0" xfId="0" applyFont="1" applyFill="1" applyAlignment="1">
      <alignment horizontal="center" wrapText="1"/>
    </xf>
    <xf numFmtId="0" fontId="21" fillId="34" borderId="17" xfId="0" applyFont="1" applyFill="1" applyBorder="1" applyAlignment="1">
      <alignment horizontal="center" wrapText="1"/>
    </xf>
    <xf numFmtId="0" fontId="21" fillId="34" borderId="0" xfId="0" applyFont="1" applyFill="1" applyAlignment="1">
      <alignment horizontal="center" vertical="center" wrapText="1"/>
    </xf>
    <xf numFmtId="0" fontId="21" fillId="34" borderId="0" xfId="0" applyFont="1" applyFill="1" applyAlignment="1">
      <alignment horizontal="left" wrapText="1"/>
    </xf>
    <xf numFmtId="0" fontId="21" fillId="34" borderId="16" xfId="0" applyFont="1" applyFill="1" applyBorder="1" applyAlignment="1">
      <alignment horizontal="left" wrapText="1"/>
    </xf>
    <xf numFmtId="0" fontId="22" fillId="36" borderId="92" xfId="0" applyFont="1" applyFill="1" applyBorder="1" applyAlignment="1">
      <alignment horizontal="center" vertical="center" wrapText="1"/>
    </xf>
    <xf numFmtId="0" fontId="22" fillId="36" borderId="92" xfId="0" applyFont="1" applyFill="1" applyBorder="1" applyAlignment="1">
      <alignment horizontal="left" vertical="center" wrapText="1"/>
    </xf>
    <xf numFmtId="43" fontId="22" fillId="36" borderId="93" xfId="0" applyNumberFormat="1" applyFont="1" applyFill="1" applyBorder="1" applyAlignment="1">
      <alignment horizontal="right" vertical="center" wrapText="1"/>
    </xf>
    <xf numFmtId="0" fontId="22" fillId="36" borderId="93" xfId="0" applyFont="1" applyFill="1" applyBorder="1" applyAlignment="1">
      <alignment horizontal="right" vertical="center" wrapText="1"/>
    </xf>
    <xf numFmtId="0" fontId="22" fillId="36" borderId="94" xfId="0" applyFont="1" applyFill="1" applyBorder="1" applyAlignment="1">
      <alignment horizontal="right" vertical="center" wrapText="1"/>
    </xf>
    <xf numFmtId="165" fontId="22" fillId="36" borderId="95" xfId="0" applyNumberFormat="1" applyFont="1" applyFill="1" applyBorder="1" applyAlignment="1">
      <alignment horizontal="right" vertical="center" wrapText="1"/>
    </xf>
    <xf numFmtId="0" fontId="22" fillId="36" borderId="95" xfId="0" applyFont="1" applyFill="1" applyBorder="1" applyAlignment="1">
      <alignment horizontal="right" vertical="center" wrapText="1"/>
    </xf>
    <xf numFmtId="166" fontId="22" fillId="36" borderId="95" xfId="0" applyNumberFormat="1" applyFont="1" applyFill="1" applyBorder="1" applyAlignment="1">
      <alignment horizontal="right" vertical="center" wrapText="1"/>
    </xf>
    <xf numFmtId="43" fontId="22" fillId="36" borderId="94" xfId="0" applyNumberFormat="1" applyFont="1" applyFill="1" applyBorder="1" applyAlignment="1">
      <alignment horizontal="right" vertical="center" wrapText="1"/>
    </xf>
    <xf numFmtId="43" fontId="22" fillId="36" borderId="95" xfId="0" applyNumberFormat="1" applyFont="1" applyFill="1" applyBorder="1" applyAlignment="1">
      <alignment horizontal="right" vertical="center" wrapText="1"/>
    </xf>
    <xf numFmtId="43" fontId="22" fillId="36" borderId="96" xfId="0" applyNumberFormat="1" applyFont="1" applyFill="1" applyBorder="1" applyAlignment="1">
      <alignment horizontal="right" vertical="center" wrapText="1"/>
    </xf>
    <xf numFmtId="43" fontId="22" fillId="36" borderId="95" xfId="42" applyNumberFormat="1" applyFont="1" applyFill="1" applyBorder="1" applyAlignment="1">
      <alignment horizontal="right" vertical="center" wrapText="1"/>
    </xf>
    <xf numFmtId="0" fontId="33" fillId="33" borderId="0" xfId="0" applyFont="1" applyFill="1" applyAlignment="1">
      <alignment horizontal="left" wrapText="1"/>
    </xf>
    <xf numFmtId="0" fontId="21" fillId="34" borderId="0" xfId="0" applyFont="1" applyFill="1" applyAlignment="1">
      <alignment horizontal="center" vertical="center" wrapText="1"/>
    </xf>
    <xf numFmtId="0" fontId="20" fillId="34" borderId="0" xfId="0" applyFont="1" applyFill="1" applyAlignment="1">
      <alignment horizontal="center" vertical="center" wrapText="1"/>
    </xf>
    <xf numFmtId="0" fontId="21" fillId="34" borderId="29" xfId="0" applyFont="1" applyFill="1" applyBorder="1" applyAlignment="1">
      <alignment horizontal="center" vertical="center" wrapText="1"/>
    </xf>
    <xf numFmtId="0" fontId="21" fillId="34" borderId="17" xfId="0" applyFont="1" applyFill="1" applyBorder="1" applyAlignment="1">
      <alignment horizontal="center" wrapText="1"/>
    </xf>
    <xf numFmtId="0" fontId="21" fillId="34" borderId="18" xfId="0" applyFont="1" applyFill="1" applyBorder="1" applyAlignment="1">
      <alignment horizontal="center" wrapText="1"/>
    </xf>
    <xf numFmtId="0" fontId="21" fillId="34" borderId="0" xfId="0" applyFont="1" applyFill="1" applyBorder="1" applyAlignment="1">
      <alignment horizontal="center" wrapText="1"/>
    </xf>
    <xf numFmtId="165" fontId="22" fillId="36" borderId="73" xfId="0" applyNumberFormat="1" applyFont="1" applyFill="1" applyBorder="1" applyAlignment="1">
      <alignment horizontal="right" vertical="center" wrapText="1"/>
    </xf>
    <xf numFmtId="165" fontId="19" fillId="39" borderId="73" xfId="0" applyNumberFormat="1" applyFont="1" applyFill="1" applyBorder="1" applyAlignment="1">
      <alignment horizontal="right" vertical="center" wrapText="1"/>
    </xf>
    <xf numFmtId="165" fontId="22" fillId="35" borderId="24" xfId="0" applyNumberFormat="1" applyFont="1" applyFill="1" applyBorder="1" applyAlignment="1">
      <alignment horizontal="right" vertical="center" wrapText="1"/>
    </xf>
    <xf numFmtId="165" fontId="22" fillId="36" borderId="97" xfId="0" applyNumberFormat="1" applyFont="1" applyFill="1" applyBorder="1" applyAlignment="1">
      <alignment horizontal="right" vertical="center" wrapText="1"/>
    </xf>
    <xf numFmtId="41" fontId="22" fillId="36" borderId="20" xfId="0" applyNumberFormat="1" applyFont="1" applyFill="1" applyBorder="1" applyAlignment="1">
      <alignment horizontal="right" vertical="center" wrapText="1"/>
    </xf>
    <xf numFmtId="41" fontId="19" fillId="39" borderId="20" xfId="0" applyNumberFormat="1" applyFont="1" applyFill="1" applyBorder="1" applyAlignment="1">
      <alignment horizontal="right" vertical="center" wrapText="1"/>
    </xf>
    <xf numFmtId="41" fontId="65" fillId="34" borderId="68" xfId="0" applyNumberFormat="1" applyFont="1" applyFill="1" applyBorder="1" applyAlignment="1">
      <alignment vertical="center"/>
    </xf>
    <xf numFmtId="41" fontId="22" fillId="36" borderId="95" xfId="0" applyNumberFormat="1" applyFont="1" applyFill="1" applyBorder="1" applyAlignment="1">
      <alignment horizontal="right" vertical="center" wrapText="1"/>
    </xf>
    <xf numFmtId="41" fontId="22" fillId="36" borderId="19" xfId="0" applyNumberFormat="1" applyFont="1" applyFill="1" applyBorder="1" applyAlignment="1">
      <alignment horizontal="right" vertical="center" wrapText="1"/>
    </xf>
    <xf numFmtId="41" fontId="22" fillId="36" borderId="21" xfId="0" applyNumberFormat="1" applyFont="1" applyFill="1" applyBorder="1" applyAlignment="1">
      <alignment horizontal="right" vertical="center" wrapText="1"/>
    </xf>
    <xf numFmtId="41" fontId="22" fillId="36" borderId="20" xfId="42" applyNumberFormat="1" applyFont="1" applyFill="1" applyBorder="1" applyAlignment="1">
      <alignment horizontal="right" vertical="center" wrapText="1"/>
    </xf>
    <xf numFmtId="166" fontId="19" fillId="39" borderId="12" xfId="42" applyNumberFormat="1" applyFont="1" applyFill="1" applyBorder="1" applyAlignment="1">
      <alignment horizontal="right" vertical="center" wrapText="1"/>
    </xf>
    <xf numFmtId="164" fontId="76" fillId="39" borderId="12" xfId="42" applyNumberFormat="1" applyFont="1" applyFill="1" applyBorder="1" applyAlignment="1">
      <alignment horizontal="right" vertical="center" wrapText="1"/>
    </xf>
    <xf numFmtId="0" fontId="21" fillId="34" borderId="16" xfId="0" applyFont="1" applyFill="1" applyBorder="1" applyAlignment="1">
      <alignment wrapText="1"/>
    </xf>
    <xf numFmtId="0" fontId="43" fillId="36" borderId="0" xfId="0" applyFont="1" applyFill="1" applyBorder="1" applyAlignment="1">
      <alignment horizontal="center" vertical="top" wrapText="1"/>
    </xf>
    <xf numFmtId="0" fontId="22" fillId="36" borderId="18" xfId="0" quotePrefix="1" applyFont="1" applyFill="1" applyBorder="1" applyAlignment="1">
      <alignment horizontal="right" vertical="center" wrapText="1"/>
    </xf>
    <xf numFmtId="166" fontId="24" fillId="36" borderId="0" xfId="49" applyNumberFormat="1" applyFont="1" applyFill="1"/>
    <xf numFmtId="3" fontId="33" fillId="36" borderId="0" xfId="45" applyNumberFormat="1" applyFont="1" applyFill="1" applyAlignment="1">
      <alignment horizontal="left" wrapText="1"/>
    </xf>
    <xf numFmtId="0" fontId="33" fillId="0" borderId="0" xfId="0" applyFont="1"/>
    <xf numFmtId="164" fontId="19" fillId="39" borderId="58" xfId="42" applyNumberFormat="1" applyFont="1" applyFill="1" applyBorder="1" applyAlignment="1">
      <alignment horizontal="right" vertical="center" wrapText="1"/>
    </xf>
    <xf numFmtId="166" fontId="22" fillId="36" borderId="16" xfId="0" applyNumberFormat="1" applyFont="1" applyFill="1" applyBorder="1" applyAlignment="1">
      <alignment horizontal="right" vertical="center" wrapText="1"/>
    </xf>
    <xf numFmtId="165" fontId="19" fillId="39" borderId="22" xfId="0" applyNumberFormat="1" applyFont="1" applyFill="1" applyBorder="1" applyAlignment="1">
      <alignment horizontal="right" vertical="center" wrapText="1"/>
    </xf>
    <xf numFmtId="43" fontId="19" fillId="39" borderId="22" xfId="0" applyNumberFormat="1" applyFont="1" applyFill="1" applyBorder="1" applyAlignment="1">
      <alignment horizontal="right" vertical="center" wrapText="1"/>
    </xf>
    <xf numFmtId="43" fontId="50" fillId="33" borderId="23" xfId="0" applyNumberFormat="1" applyFont="1" applyFill="1" applyBorder="1" applyAlignment="1">
      <alignment horizontal="right" vertical="center" wrapText="1"/>
    </xf>
    <xf numFmtId="43" fontId="22" fillId="35" borderId="23" xfId="0" applyNumberFormat="1" applyFont="1" applyFill="1" applyBorder="1" applyAlignment="1">
      <alignment horizontal="right" vertical="center" wrapText="1"/>
    </xf>
    <xf numFmtId="43" fontId="22" fillId="33" borderId="23" xfId="0" applyNumberFormat="1" applyFont="1" applyFill="1" applyBorder="1" applyAlignment="1">
      <alignment horizontal="right" vertical="center" wrapText="1"/>
    </xf>
    <xf numFmtId="0" fontId="48" fillId="34" borderId="0" xfId="0" applyFont="1" applyFill="1" applyAlignment="1">
      <alignment horizontal="center" wrapText="1"/>
    </xf>
    <xf numFmtId="0" fontId="48" fillId="34" borderId="25" xfId="0" applyFont="1" applyFill="1" applyBorder="1" applyAlignment="1">
      <alignment horizontal="center" wrapText="1"/>
    </xf>
    <xf numFmtId="0" fontId="48" fillId="34" borderId="44" xfId="0" applyFont="1" applyFill="1" applyBorder="1" applyAlignment="1">
      <alignment horizontal="center" wrapText="1"/>
    </xf>
    <xf numFmtId="0" fontId="20" fillId="34" borderId="0" xfId="0" applyFont="1" applyFill="1" applyAlignment="1">
      <alignment horizontal="center" wrapText="1"/>
    </xf>
    <xf numFmtId="0" fontId="0" fillId="36" borderId="0" xfId="0" applyFill="1" applyBorder="1" applyAlignment="1">
      <alignment vertical="center"/>
    </xf>
    <xf numFmtId="0" fontId="52" fillId="36" borderId="0" xfId="0" applyFont="1" applyFill="1" applyBorder="1" applyAlignment="1">
      <alignment vertical="center"/>
    </xf>
    <xf numFmtId="0" fontId="52" fillId="36" borderId="0" xfId="0" applyFont="1" applyFill="1" applyBorder="1" applyAlignment="1">
      <alignment horizontal="center" vertical="center"/>
    </xf>
    <xf numFmtId="0" fontId="43" fillId="36" borderId="0" xfId="0" applyFont="1" applyFill="1" applyBorder="1" applyAlignment="1">
      <alignment horizontal="center" vertical="top" wrapText="1"/>
    </xf>
    <xf numFmtId="0" fontId="41" fillId="36" borderId="0" xfId="0" applyFont="1" applyFill="1" applyAlignment="1">
      <alignment wrapText="1"/>
    </xf>
    <xf numFmtId="0" fontId="0" fillId="34" borderId="98" xfId="0" applyFill="1" applyBorder="1"/>
    <xf numFmtId="0" fontId="0" fillId="34" borderId="0" xfId="0" applyFill="1"/>
    <xf numFmtId="0" fontId="20" fillId="34" borderId="75" xfId="0" applyFont="1" applyFill="1" applyBorder="1" applyAlignment="1">
      <alignment horizontal="left" wrapText="1"/>
    </xf>
    <xf numFmtId="0" fontId="0" fillId="34" borderId="99" xfId="0" applyFill="1" applyBorder="1"/>
    <xf numFmtId="0" fontId="88" fillId="34" borderId="98" xfId="0" applyFont="1" applyFill="1" applyBorder="1" applyAlignment="1">
      <alignment horizontal="center" wrapText="1"/>
    </xf>
    <xf numFmtId="0" fontId="88" fillId="34" borderId="0" xfId="0" applyFont="1" applyFill="1" applyAlignment="1">
      <alignment horizontal="center" wrapText="1"/>
    </xf>
    <xf numFmtId="0" fontId="88" fillId="34" borderId="100" xfId="0" applyFont="1" applyFill="1" applyBorder="1" applyAlignment="1">
      <alignment horizontal="center" wrapText="1"/>
    </xf>
    <xf numFmtId="0" fontId="20" fillId="34" borderId="0" xfId="0" applyFont="1" applyFill="1" applyAlignment="1">
      <alignment horizontal="left" wrapText="1"/>
    </xf>
    <xf numFmtId="0" fontId="20" fillId="34" borderId="17" xfId="0" applyFont="1" applyFill="1" applyBorder="1" applyAlignment="1">
      <alignment horizontal="left" wrapText="1"/>
    </xf>
    <xf numFmtId="0" fontId="88" fillId="34" borderId="99" xfId="0" applyFont="1" applyFill="1" applyBorder="1" applyAlignment="1">
      <alignment horizontal="center" wrapText="1"/>
    </xf>
    <xf numFmtId="0" fontId="88" fillId="34" borderId="25" xfId="0" applyFont="1" applyFill="1" applyBorder="1" applyAlignment="1">
      <alignment horizontal="center" wrapText="1"/>
    </xf>
    <xf numFmtId="0" fontId="88" fillId="34" borderId="44" xfId="0" applyFont="1" applyFill="1" applyBorder="1" applyAlignment="1">
      <alignment horizontal="center" wrapText="1"/>
    </xf>
    <xf numFmtId="0" fontId="0" fillId="36" borderId="0" xfId="0" applyFill="1" applyAlignment="1">
      <alignment horizontal="center" vertical="center"/>
    </xf>
    <xf numFmtId="0" fontId="0" fillId="36" borderId="17" xfId="0" applyFill="1" applyBorder="1" applyAlignment="1">
      <alignment vertical="center"/>
    </xf>
    <xf numFmtId="166" fontId="0" fillId="36" borderId="99" xfId="42" applyNumberFormat="1" applyFont="1" applyFill="1" applyBorder="1" applyAlignment="1">
      <alignment vertical="center"/>
    </xf>
    <xf numFmtId="171" fontId="0" fillId="36" borderId="0" xfId="42" applyNumberFormat="1" applyFont="1" applyFill="1" applyAlignment="1">
      <alignment vertical="center"/>
    </xf>
    <xf numFmtId="166" fontId="0" fillId="36" borderId="0" xfId="42" applyNumberFormat="1" applyFont="1" applyFill="1" applyAlignment="1">
      <alignment vertical="center"/>
    </xf>
    <xf numFmtId="171" fontId="52" fillId="36" borderId="40" xfId="47" applyNumberFormat="1" applyFont="1" applyFill="1" applyBorder="1" applyAlignment="1">
      <alignment horizontal="right" vertical="center" wrapText="1"/>
    </xf>
    <xf numFmtId="171" fontId="0" fillId="36" borderId="25" xfId="42" applyNumberFormat="1" applyFont="1" applyFill="1" applyBorder="1" applyAlignment="1">
      <alignment vertical="center"/>
    </xf>
    <xf numFmtId="166" fontId="0" fillId="36" borderId="0" xfId="42" applyNumberFormat="1" applyFont="1" applyFill="1" applyBorder="1" applyAlignment="1">
      <alignment vertical="center"/>
    </xf>
    <xf numFmtId="171" fontId="0" fillId="36" borderId="0" xfId="42" applyNumberFormat="1" applyFont="1" applyFill="1" applyBorder="1" applyAlignment="1">
      <alignment vertical="center"/>
    </xf>
    <xf numFmtId="166" fontId="0" fillId="36" borderId="44" xfId="42" applyNumberFormat="1" applyFont="1" applyFill="1" applyBorder="1" applyAlignment="1">
      <alignment vertical="center"/>
    </xf>
    <xf numFmtId="171" fontId="0" fillId="36" borderId="25" xfId="47" applyNumberFormat="1" applyFont="1" applyFill="1" applyBorder="1" applyAlignment="1">
      <alignment vertical="center"/>
    </xf>
    <xf numFmtId="44" fontId="0" fillId="36" borderId="0" xfId="47" applyFont="1" applyFill="1" applyBorder="1" applyAlignment="1">
      <alignment vertical="center"/>
    </xf>
    <xf numFmtId="171" fontId="0" fillId="36" borderId="0" xfId="47" applyNumberFormat="1" applyFont="1" applyFill="1" applyBorder="1" applyAlignment="1">
      <alignment vertical="center"/>
    </xf>
    <xf numFmtId="44" fontId="0" fillId="36" borderId="25" xfId="47" applyFont="1" applyFill="1" applyBorder="1" applyAlignment="1">
      <alignment vertical="center"/>
    </xf>
    <xf numFmtId="166" fontId="0" fillId="36" borderId="25" xfId="42" applyNumberFormat="1" applyFont="1" applyFill="1" applyBorder="1" applyAlignment="1">
      <alignment vertical="center"/>
    </xf>
    <xf numFmtId="166" fontId="0" fillId="36" borderId="99" xfId="42" applyNumberFormat="1" applyFont="1" applyFill="1" applyBorder="1" applyAlignment="1">
      <alignment horizontal="right" vertical="center"/>
    </xf>
    <xf numFmtId="0" fontId="0" fillId="0" borderId="0" xfId="0" applyAlignment="1">
      <alignment vertical="center"/>
    </xf>
    <xf numFmtId="0" fontId="16" fillId="39" borderId="0" xfId="0" applyFont="1" applyFill="1" applyAlignment="1">
      <alignment vertical="center"/>
    </xf>
    <xf numFmtId="0" fontId="41" fillId="39" borderId="17" xfId="0" applyFont="1" applyFill="1" applyBorder="1" applyAlignment="1">
      <alignment vertical="center"/>
    </xf>
    <xf numFmtId="166" fontId="16" fillId="39" borderId="44" xfId="42" applyNumberFormat="1" applyFont="1" applyFill="1" applyBorder="1" applyAlignment="1">
      <alignment vertical="center"/>
    </xf>
    <xf numFmtId="166" fontId="16" fillId="39" borderId="99" xfId="42" applyNumberFormat="1" applyFont="1" applyFill="1" applyBorder="1" applyAlignment="1">
      <alignment vertical="center"/>
    </xf>
    <xf numFmtId="166" fontId="16" fillId="39" borderId="0" xfId="42" applyNumberFormat="1" applyFont="1" applyFill="1" applyAlignment="1">
      <alignment vertical="center"/>
    </xf>
    <xf numFmtId="166" fontId="16" fillId="39" borderId="25" xfId="42" applyNumberFormat="1" applyFont="1" applyFill="1" applyBorder="1" applyAlignment="1">
      <alignment vertical="center"/>
    </xf>
    <xf numFmtId="166" fontId="16" fillId="39" borderId="0" xfId="42" applyNumberFormat="1" applyFont="1" applyFill="1" applyBorder="1" applyAlignment="1">
      <alignment vertical="center"/>
    </xf>
    <xf numFmtId="166" fontId="33" fillId="33" borderId="0" xfId="0" applyNumberFormat="1" applyFont="1" applyFill="1" applyAlignment="1">
      <alignment wrapText="1"/>
    </xf>
    <xf numFmtId="0" fontId="35" fillId="33" borderId="0" xfId="0" applyFont="1" applyFill="1" applyAlignment="1">
      <alignment horizontal="right"/>
    </xf>
    <xf numFmtId="0" fontId="48" fillId="34" borderId="0" xfId="0" applyFont="1" applyFill="1" applyBorder="1" applyAlignment="1">
      <alignment horizontal="center" wrapText="1"/>
    </xf>
    <xf numFmtId="0" fontId="88" fillId="34" borderId="0" xfId="0" applyFont="1" applyFill="1" applyBorder="1" applyAlignment="1">
      <alignment horizontal="center" wrapText="1"/>
    </xf>
    <xf numFmtId="0" fontId="21" fillId="34" borderId="0" xfId="0" applyFont="1" applyFill="1" applyAlignment="1">
      <alignment horizontal="center" vertical="center" wrapText="1"/>
    </xf>
    <xf numFmtId="0" fontId="20" fillId="34" borderId="0" xfId="0" applyFont="1" applyFill="1" applyAlignment="1">
      <alignment horizontal="center" vertical="center" wrapText="1"/>
    </xf>
    <xf numFmtId="0" fontId="22" fillId="36" borderId="101" xfId="0" applyFont="1" applyFill="1" applyBorder="1" applyAlignment="1">
      <alignment horizontal="left" vertical="center" wrapText="1"/>
    </xf>
    <xf numFmtId="0" fontId="22" fillId="36" borderId="102" xfId="0" applyFont="1" applyFill="1" applyBorder="1" applyAlignment="1">
      <alignment horizontal="center" vertical="center" wrapText="1"/>
    </xf>
    <xf numFmtId="0" fontId="22" fillId="36" borderId="103" xfId="0" applyFont="1" applyFill="1" applyBorder="1" applyAlignment="1">
      <alignment horizontal="center" vertical="center" wrapText="1"/>
    </xf>
    <xf numFmtId="166" fontId="22" fillId="35" borderId="104" xfId="42" applyNumberFormat="1" applyFont="1" applyFill="1" applyBorder="1" applyAlignment="1">
      <alignment horizontal="right" vertical="center"/>
    </xf>
    <xf numFmtId="166" fontId="22" fillId="35" borderId="105" xfId="42" applyNumberFormat="1" applyFont="1" applyFill="1" applyBorder="1" applyAlignment="1">
      <alignment horizontal="right" vertical="center"/>
    </xf>
    <xf numFmtId="166" fontId="22" fillId="35" borderId="106" xfId="42" applyNumberFormat="1" applyFont="1" applyFill="1" applyBorder="1" applyAlignment="1">
      <alignment horizontal="right" vertical="center"/>
    </xf>
    <xf numFmtId="0" fontId="22" fillId="36" borderId="107" xfId="0" applyFont="1" applyFill="1" applyBorder="1" applyAlignment="1">
      <alignment horizontal="center" vertical="center" wrapText="1"/>
    </xf>
    <xf numFmtId="0" fontId="22" fillId="36" borderId="108" xfId="0" applyFont="1" applyFill="1" applyBorder="1" applyAlignment="1">
      <alignment horizontal="left" vertical="center" wrapText="1"/>
    </xf>
    <xf numFmtId="0" fontId="22" fillId="36" borderId="109" xfId="0" applyFont="1" applyFill="1" applyBorder="1" applyAlignment="1">
      <alignment horizontal="left" vertical="center" wrapText="1"/>
    </xf>
    <xf numFmtId="166" fontId="22" fillId="36" borderId="108" xfId="42" applyNumberFormat="1" applyFont="1" applyFill="1" applyBorder="1" applyAlignment="1">
      <alignment horizontal="right" vertical="center"/>
    </xf>
    <xf numFmtId="166" fontId="22" fillId="36" borderId="110" xfId="42" applyNumberFormat="1" applyFont="1" applyFill="1" applyBorder="1" applyAlignment="1">
      <alignment horizontal="right" vertical="center"/>
    </xf>
    <xf numFmtId="166" fontId="22" fillId="36" borderId="111" xfId="42" applyNumberFormat="1" applyFont="1" applyFill="1" applyBorder="1" applyAlignment="1">
      <alignment horizontal="right" vertical="center"/>
    </xf>
    <xf numFmtId="166" fontId="22" fillId="36" borderId="112" xfId="42" applyNumberFormat="1" applyFont="1" applyFill="1" applyBorder="1" applyAlignment="1">
      <alignment horizontal="right" vertical="center"/>
    </xf>
    <xf numFmtId="0" fontId="52" fillId="0" borderId="0" xfId="0" applyFont="1" applyAlignment="1">
      <alignment vertical="top" wrapText="1"/>
    </xf>
    <xf numFmtId="0" fontId="22" fillId="36" borderId="113" xfId="0" applyFont="1" applyFill="1" applyBorder="1" applyAlignment="1">
      <alignment horizontal="center" vertical="center" wrapText="1"/>
    </xf>
    <xf numFmtId="0" fontId="22" fillId="36" borderId="113" xfId="0" applyFont="1" applyFill="1" applyBorder="1" applyAlignment="1">
      <alignment horizontal="left" vertical="center" wrapText="1"/>
    </xf>
    <xf numFmtId="43" fontId="22" fillId="36" borderId="114" xfId="42" applyFont="1" applyFill="1" applyBorder="1" applyAlignment="1">
      <alignment horizontal="left" vertical="center" wrapText="1"/>
    </xf>
    <xf numFmtId="43" fontId="22" fillId="36" borderId="114" xfId="42" applyFont="1" applyFill="1" applyBorder="1" applyAlignment="1">
      <alignment horizontal="center" vertical="center" wrapText="1"/>
    </xf>
    <xf numFmtId="166" fontId="22" fillId="36" borderId="114" xfId="42" applyNumberFormat="1" applyFont="1" applyFill="1" applyBorder="1" applyAlignment="1">
      <alignment horizontal="center" vertical="center"/>
    </xf>
    <xf numFmtId="43" fontId="22" fillId="36" borderId="114" xfId="42" applyFont="1" applyFill="1" applyBorder="1" applyAlignment="1">
      <alignment horizontal="center" vertical="center"/>
    </xf>
    <xf numFmtId="49" fontId="22" fillId="35" borderId="11" xfId="42" applyNumberFormat="1" applyFont="1" applyFill="1" applyBorder="1" applyAlignment="1">
      <alignment horizontal="right" vertical="top" wrapText="1"/>
    </xf>
    <xf numFmtId="0" fontId="19" fillId="39" borderId="115" xfId="0" applyFont="1" applyFill="1" applyBorder="1" applyAlignment="1">
      <alignment horizontal="right" vertical="center" wrapText="1"/>
    </xf>
    <xf numFmtId="0" fontId="31" fillId="0" borderId="0" xfId="43" applyAlignment="1">
      <alignment vertical="center"/>
    </xf>
    <xf numFmtId="0" fontId="21" fillId="34" borderId="0" xfId="0" applyFont="1" applyFill="1" applyAlignment="1">
      <alignment horizontal="center" vertical="center" wrapText="1"/>
    </xf>
    <xf numFmtId="0" fontId="20" fillId="34" borderId="0" xfId="0" applyFont="1" applyFill="1" applyAlignment="1">
      <alignment horizontal="center" wrapText="1"/>
    </xf>
    <xf numFmtId="0" fontId="20" fillId="34" borderId="0" xfId="0" applyFont="1" applyFill="1" applyAlignment="1">
      <alignment horizontal="center" vertical="center" wrapText="1"/>
    </xf>
    <xf numFmtId="0" fontId="33" fillId="36" borderId="83" xfId="0" applyFont="1" applyFill="1" applyBorder="1" applyAlignment="1">
      <alignment vertical="center"/>
    </xf>
    <xf numFmtId="0" fontId="33" fillId="33" borderId="0" xfId="0" applyFont="1" applyFill="1" applyAlignment="1">
      <alignment vertical="center"/>
    </xf>
    <xf numFmtId="0" fontId="21" fillId="34" borderId="0" xfId="0" applyFont="1" applyFill="1" applyAlignment="1">
      <alignment horizontal="center" vertical="center" wrapText="1"/>
    </xf>
    <xf numFmtId="0" fontId="48" fillId="34" borderId="18" xfId="0" applyFont="1" applyFill="1" applyBorder="1" applyAlignment="1">
      <alignment horizontal="center" vertical="center" wrapText="1"/>
    </xf>
    <xf numFmtId="0" fontId="43" fillId="0" borderId="0" xfId="0" applyFont="1" applyBorder="1" applyAlignment="1">
      <alignment horizontal="center" vertical="top" wrapText="1"/>
    </xf>
    <xf numFmtId="164" fontId="22" fillId="36" borderId="119" xfId="42" applyNumberFormat="1" applyFont="1" applyFill="1" applyBorder="1" applyAlignment="1">
      <alignment horizontal="right" vertical="center" wrapText="1"/>
    </xf>
    <xf numFmtId="166" fontId="22" fillId="36" borderId="119" xfId="42" applyNumberFormat="1" applyFont="1" applyFill="1" applyBorder="1" applyAlignment="1">
      <alignment horizontal="right" vertical="center" wrapText="1"/>
    </xf>
    <xf numFmtId="164" fontId="22" fillId="36" borderId="120" xfId="42" applyNumberFormat="1" applyFont="1" applyFill="1" applyBorder="1" applyAlignment="1">
      <alignment horizontal="right" vertical="center" wrapText="1"/>
    </xf>
    <xf numFmtId="166" fontId="22" fillId="36" borderId="121" xfId="42" applyNumberFormat="1" applyFont="1" applyFill="1" applyBorder="1" applyAlignment="1">
      <alignment horizontal="right" vertical="center" wrapText="1"/>
    </xf>
    <xf numFmtId="0" fontId="22" fillId="36" borderId="118" xfId="0" applyFont="1" applyFill="1" applyBorder="1" applyAlignment="1">
      <alignment horizontal="center" vertical="center" wrapText="1"/>
    </xf>
    <xf numFmtId="0" fontId="17" fillId="36" borderId="0" xfId="0" applyFont="1" applyFill="1" applyBorder="1" applyAlignment="1">
      <alignment horizontal="center"/>
    </xf>
    <xf numFmtId="0" fontId="21" fillId="34" borderId="17" xfId="0" applyFont="1" applyFill="1" applyBorder="1" applyAlignment="1">
      <alignment horizontal="center" vertical="center" wrapText="1"/>
    </xf>
    <xf numFmtId="0" fontId="21" fillId="34" borderId="0" xfId="0" applyFont="1" applyFill="1" applyAlignment="1">
      <alignment horizontal="center" vertical="center" wrapText="1"/>
    </xf>
    <xf numFmtId="0" fontId="43" fillId="36" borderId="0" xfId="0" applyFont="1" applyFill="1" applyBorder="1" applyAlignment="1">
      <alignment horizontal="center" vertical="top" wrapText="1"/>
    </xf>
    <xf numFmtId="49" fontId="22" fillId="0" borderId="11" xfId="0" quotePrefix="1" applyNumberFormat="1" applyFont="1" applyBorder="1" applyAlignment="1">
      <alignment horizontal="center" vertical="center"/>
    </xf>
    <xf numFmtId="49" fontId="22" fillId="0" borderId="11" xfId="0" quotePrefix="1"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11" xfId="0" applyNumberFormat="1" applyFont="1" applyBorder="1" applyAlignment="1">
      <alignment horizontal="center" vertical="center"/>
    </xf>
    <xf numFmtId="49" fontId="22" fillId="33" borderId="11" xfId="0" applyNumberFormat="1" applyFont="1" applyFill="1" applyBorder="1" applyAlignment="1">
      <alignment horizontal="center" vertical="center" wrapText="1"/>
    </xf>
    <xf numFmtId="49" fontId="22" fillId="34" borderId="54" xfId="0" applyNumberFormat="1" applyFont="1" applyFill="1" applyBorder="1" applyAlignment="1">
      <alignment horizontal="center" vertical="center" wrapText="1"/>
    </xf>
    <xf numFmtId="49" fontId="22" fillId="33" borderId="11" xfId="0" quotePrefix="1" applyNumberFormat="1" applyFont="1" applyFill="1" applyBorder="1" applyAlignment="1">
      <alignment horizontal="center" vertical="center"/>
    </xf>
    <xf numFmtId="49" fontId="22" fillId="35" borderId="11" xfId="0" quotePrefix="1" applyNumberFormat="1" applyFont="1" applyFill="1" applyBorder="1" applyAlignment="1">
      <alignment horizontal="center" vertical="center" wrapText="1"/>
    </xf>
    <xf numFmtId="49" fontId="22" fillId="35" borderId="11" xfId="0" applyNumberFormat="1" applyFont="1" applyFill="1" applyBorder="1" applyAlignment="1">
      <alignment horizontal="center" vertical="center" wrapText="1"/>
    </xf>
    <xf numFmtId="49" fontId="22" fillId="33" borderId="14" xfId="0" quotePrefix="1" applyNumberFormat="1" applyFont="1" applyFill="1" applyBorder="1" applyAlignment="1">
      <alignment horizontal="center" vertical="center"/>
    </xf>
    <xf numFmtId="0" fontId="0" fillId="0" borderId="48" xfId="0" applyBorder="1" applyAlignment="1">
      <alignment vertical="top" wrapText="1"/>
    </xf>
    <xf numFmtId="0" fontId="16" fillId="0" borderId="0" xfId="0" applyFont="1" applyBorder="1" applyAlignment="1">
      <alignment horizontal="center" vertical="top" wrapText="1"/>
    </xf>
    <xf numFmtId="0" fontId="0" fillId="0" borderId="0" xfId="0" applyBorder="1" applyAlignment="1">
      <alignment vertical="top" wrapText="1"/>
    </xf>
    <xf numFmtId="0" fontId="49" fillId="36" borderId="0" xfId="45" applyFont="1" applyFill="1" applyBorder="1" applyAlignment="1">
      <alignment horizontal="center" vertical="top" wrapText="1"/>
    </xf>
    <xf numFmtId="0" fontId="24" fillId="36" borderId="0" xfId="45" applyFill="1" applyBorder="1" applyAlignment="1">
      <alignment vertical="top" wrapText="1"/>
    </xf>
    <xf numFmtId="0" fontId="21" fillId="34" borderId="17" xfId="0" applyFont="1" applyFill="1" applyBorder="1" applyAlignment="1">
      <alignment horizontal="center" vertical="center" wrapText="1"/>
    </xf>
    <xf numFmtId="0" fontId="21" fillId="34" borderId="0" xfId="0" applyFont="1" applyFill="1" applyAlignment="1">
      <alignment horizontal="center" vertical="center" wrapText="1"/>
    </xf>
    <xf numFmtId="0" fontId="22" fillId="36" borderId="122" xfId="0" applyFont="1" applyFill="1" applyBorder="1" applyAlignment="1">
      <alignment horizontal="center" vertical="center" wrapText="1"/>
    </xf>
    <xf numFmtId="0" fontId="22" fillId="36" borderId="122" xfId="0" applyFont="1" applyFill="1" applyBorder="1" applyAlignment="1">
      <alignment horizontal="left" vertical="center" wrapText="1"/>
    </xf>
    <xf numFmtId="43" fontId="22" fillId="36" borderId="122" xfId="0" applyNumberFormat="1" applyFont="1" applyFill="1" applyBorder="1" applyAlignment="1">
      <alignment horizontal="right" vertical="center" wrapText="1"/>
    </xf>
    <xf numFmtId="0" fontId="22" fillId="36" borderId="122" xfId="0" applyFont="1" applyFill="1" applyBorder="1" applyAlignment="1">
      <alignment horizontal="right" vertical="center" wrapText="1"/>
    </xf>
    <xf numFmtId="165" fontId="22" fillId="36" borderId="122" xfId="0" applyNumberFormat="1" applyFont="1" applyFill="1" applyBorder="1" applyAlignment="1">
      <alignment horizontal="right" vertical="center" wrapText="1"/>
    </xf>
    <xf numFmtId="1" fontId="22" fillId="36" borderId="122" xfId="0" applyNumberFormat="1" applyFont="1" applyFill="1" applyBorder="1" applyAlignment="1">
      <alignment horizontal="right" vertical="center" wrapText="1"/>
    </xf>
    <xf numFmtId="164" fontId="22" fillId="36" borderId="16" xfId="0" applyNumberFormat="1" applyFont="1" applyFill="1" applyBorder="1" applyAlignment="1">
      <alignment horizontal="right" vertical="center" wrapText="1"/>
    </xf>
    <xf numFmtId="0" fontId="22" fillId="35" borderId="0" xfId="42" applyNumberFormat="1" applyFont="1" applyFill="1" applyBorder="1" applyAlignment="1">
      <alignment horizontal="right" vertical="top" wrapText="1"/>
    </xf>
    <xf numFmtId="166" fontId="24" fillId="36" borderId="0" xfId="42" applyNumberFormat="1" applyFont="1" applyFill="1" applyBorder="1"/>
    <xf numFmtId="0" fontId="22" fillId="36" borderId="50" xfId="0" applyFont="1" applyFill="1" applyBorder="1" applyAlignment="1">
      <alignment horizontal="center" vertical="center" wrapText="1"/>
    </xf>
    <xf numFmtId="49" fontId="22" fillId="36" borderId="50" xfId="0" applyNumberFormat="1" applyFont="1" applyFill="1" applyBorder="1" applyAlignment="1">
      <alignment horizontal="left" vertical="center" wrapText="1"/>
    </xf>
    <xf numFmtId="0" fontId="22" fillId="36" borderId="124" xfId="0" applyFont="1" applyFill="1" applyBorder="1" applyAlignment="1">
      <alignment horizontal="left" vertical="center" wrapText="1"/>
    </xf>
    <xf numFmtId="41" fontId="22" fillId="36" borderId="125" xfId="0" applyNumberFormat="1" applyFont="1" applyFill="1" applyBorder="1" applyAlignment="1">
      <alignment horizontal="right" vertical="center" wrapText="1"/>
    </xf>
    <xf numFmtId="41" fontId="22" fillId="36" borderId="126" xfId="0" applyNumberFormat="1" applyFont="1" applyFill="1" applyBorder="1" applyAlignment="1">
      <alignment horizontal="right" vertical="center" wrapText="1"/>
    </xf>
    <xf numFmtId="41" fontId="22" fillId="36" borderId="127" xfId="0" applyNumberFormat="1" applyFont="1" applyFill="1" applyBorder="1" applyAlignment="1">
      <alignment horizontal="right" vertical="center" wrapText="1"/>
    </xf>
    <xf numFmtId="41" fontId="22" fillId="36" borderId="123" xfId="0" applyNumberFormat="1" applyFont="1" applyFill="1" applyBorder="1" applyAlignment="1">
      <alignment horizontal="right" vertical="center" wrapText="1"/>
    </xf>
    <xf numFmtId="165" fontId="22" fillId="36" borderId="127" xfId="0" applyNumberFormat="1" applyFont="1" applyFill="1" applyBorder="1" applyAlignment="1">
      <alignment horizontal="right" vertical="center" wrapText="1"/>
    </xf>
    <xf numFmtId="0" fontId="22" fillId="36" borderId="125" xfId="0" applyFont="1" applyFill="1" applyBorder="1" applyAlignment="1">
      <alignment horizontal="right" vertical="center" wrapText="1"/>
    </xf>
    <xf numFmtId="165" fontId="22" fillId="36" borderId="126" xfId="0" applyNumberFormat="1" applyFont="1" applyFill="1" applyBorder="1" applyAlignment="1">
      <alignment horizontal="right" vertical="center" wrapText="1"/>
    </xf>
    <xf numFmtId="0" fontId="22" fillId="36" borderId="126" xfId="0" applyFont="1" applyFill="1" applyBorder="1" applyAlignment="1">
      <alignment horizontal="right" vertical="center" wrapText="1"/>
    </xf>
    <xf numFmtId="41" fontId="18" fillId="33" borderId="0" xfId="0" applyNumberFormat="1" applyFont="1" applyFill="1" applyAlignment="1">
      <alignment horizontal="center"/>
    </xf>
    <xf numFmtId="10" fontId="18" fillId="33" borderId="0" xfId="0" applyNumberFormat="1" applyFont="1" applyFill="1" applyAlignment="1">
      <alignment horizontal="center"/>
    </xf>
    <xf numFmtId="1" fontId="19" fillId="39" borderId="23" xfId="0" applyNumberFormat="1" applyFont="1" applyFill="1" applyBorder="1" applyAlignment="1">
      <alignment horizontal="right" vertical="center" wrapText="1"/>
    </xf>
    <xf numFmtId="166" fontId="19" fillId="39" borderId="23" xfId="0" applyNumberFormat="1" applyFont="1" applyFill="1" applyBorder="1" applyAlignment="1">
      <alignment horizontal="right" vertical="center" wrapText="1"/>
    </xf>
    <xf numFmtId="166" fontId="38" fillId="33" borderId="0" xfId="0" applyNumberFormat="1" applyFont="1" applyFill="1" applyAlignment="1">
      <alignment horizontal="center" vertical="center"/>
    </xf>
    <xf numFmtId="0" fontId="43" fillId="36" borderId="0" xfId="0" applyFont="1" applyFill="1" applyBorder="1" applyAlignment="1">
      <alignment horizontal="center" vertical="top" wrapText="1"/>
    </xf>
    <xf numFmtId="0" fontId="43" fillId="0" borderId="47" xfId="0" applyFont="1" applyBorder="1" applyAlignment="1">
      <alignment horizontal="center" vertical="top" wrapText="1"/>
    </xf>
    <xf numFmtId="0" fontId="43" fillId="0" borderId="48" xfId="0" applyFont="1" applyBorder="1" applyAlignment="1">
      <alignment horizontal="center" vertical="top" wrapText="1"/>
    </xf>
    <xf numFmtId="0" fontId="21" fillId="34" borderId="0" xfId="0" applyFont="1" applyFill="1" applyAlignment="1">
      <alignment horizontal="center" wrapText="1"/>
    </xf>
    <xf numFmtId="0" fontId="21" fillId="34" borderId="17" xfId="0" applyFont="1" applyFill="1" applyBorder="1" applyAlignment="1">
      <alignment horizontal="center" wrapText="1"/>
    </xf>
    <xf numFmtId="0" fontId="24" fillId="36" borderId="0" xfId="45" applyFill="1" applyAlignment="1">
      <alignment wrapText="1"/>
    </xf>
    <xf numFmtId="166" fontId="19" fillId="39" borderId="41" xfId="0" applyNumberFormat="1" applyFont="1" applyFill="1" applyBorder="1" applyAlignment="1">
      <alignment horizontal="right" vertical="center" wrapText="1"/>
    </xf>
    <xf numFmtId="3" fontId="19" fillId="39" borderId="128" xfId="0" applyNumberFormat="1" applyFont="1" applyFill="1" applyBorder="1" applyAlignment="1">
      <alignment horizontal="right" vertical="center" wrapText="1"/>
    </xf>
    <xf numFmtId="166" fontId="19" fillId="39" borderId="128" xfId="0" applyNumberFormat="1" applyFont="1" applyFill="1" applyBorder="1" applyAlignment="1">
      <alignment horizontal="right" vertical="center" wrapText="1"/>
    </xf>
    <xf numFmtId="166" fontId="19" fillId="39" borderId="19" xfId="0" applyNumberFormat="1" applyFont="1" applyFill="1" applyBorder="1" applyAlignment="1">
      <alignment horizontal="right" vertical="center" wrapText="1"/>
    </xf>
    <xf numFmtId="3" fontId="19" fillId="39" borderId="129" xfId="0" applyNumberFormat="1" applyFont="1" applyFill="1" applyBorder="1" applyAlignment="1">
      <alignment horizontal="right" vertical="center" wrapText="1"/>
    </xf>
    <xf numFmtId="166" fontId="19" fillId="39" borderId="129" xfId="0" applyNumberFormat="1" applyFont="1" applyFill="1" applyBorder="1" applyAlignment="1">
      <alignment horizontal="right" vertical="center" wrapText="1"/>
    </xf>
    <xf numFmtId="166" fontId="19" fillId="39" borderId="43" xfId="0" applyNumberFormat="1" applyFont="1" applyFill="1" applyBorder="1" applyAlignment="1">
      <alignment horizontal="right" vertical="center" wrapText="1"/>
    </xf>
    <xf numFmtId="166" fontId="44" fillId="36" borderId="0" xfId="0" applyNumberFormat="1" applyFont="1" applyFill="1" applyAlignment="1">
      <alignment horizontal="center" vertical="center"/>
    </xf>
    <xf numFmtId="0" fontId="44" fillId="36" borderId="0" xfId="0" applyFont="1" applyFill="1" applyAlignment="1">
      <alignment horizontal="center" vertical="center"/>
    </xf>
    <xf numFmtId="41" fontId="22" fillId="36" borderId="11" xfId="0" applyNumberFormat="1" applyFont="1" applyFill="1" applyBorder="1" applyAlignment="1">
      <alignment horizontal="right" vertical="center" wrapText="1"/>
    </xf>
    <xf numFmtId="0" fontId="21" fillId="34" borderId="0" xfId="0" applyFont="1" applyFill="1" applyAlignment="1">
      <alignment horizontal="center" vertical="center" wrapText="1"/>
    </xf>
    <xf numFmtId="0" fontId="21" fillId="34" borderId="29" xfId="0" applyFont="1" applyFill="1" applyBorder="1" applyAlignment="1">
      <alignment horizontal="center" vertical="center" wrapText="1"/>
    </xf>
    <xf numFmtId="41" fontId="22" fillId="36" borderId="73" xfId="0" applyNumberFormat="1" applyFont="1" applyFill="1" applyBorder="1" applyAlignment="1">
      <alignment horizontal="right" vertical="center" wrapText="1"/>
    </xf>
    <xf numFmtId="1" fontId="18" fillId="36" borderId="0" xfId="0" applyNumberFormat="1" applyFont="1" applyFill="1" applyAlignment="1">
      <alignment horizontal="center" vertical="top"/>
    </xf>
    <xf numFmtId="167" fontId="18" fillId="33" borderId="0" xfId="46" applyNumberFormat="1" applyFont="1" applyFill="1" applyAlignment="1">
      <alignment horizontal="center"/>
    </xf>
    <xf numFmtId="0" fontId="24" fillId="36" borderId="0" xfId="45" applyFill="1" applyAlignment="1">
      <alignment horizontal="center"/>
    </xf>
    <xf numFmtId="0" fontId="43" fillId="0" borderId="47" xfId="0" applyFont="1" applyBorder="1" applyAlignment="1">
      <alignment horizontal="center" vertical="top" wrapText="1"/>
    </xf>
    <xf numFmtId="0" fontId="43" fillId="0" borderId="48" xfId="0" applyFont="1" applyBorder="1" applyAlignment="1">
      <alignment horizontal="center" vertical="top" wrapText="1"/>
    </xf>
    <xf numFmtId="172" fontId="22" fillId="36" borderId="16" xfId="0" applyNumberFormat="1" applyFont="1" applyFill="1" applyBorder="1" applyAlignment="1">
      <alignment horizontal="right" vertical="center" wrapText="1"/>
    </xf>
    <xf numFmtId="49" fontId="22" fillId="35" borderId="16" xfId="0" applyNumberFormat="1" applyFont="1" applyFill="1" applyBorder="1" applyAlignment="1">
      <alignment horizontal="left" vertical="center" wrapText="1"/>
    </xf>
    <xf numFmtId="41" fontId="22" fillId="36" borderId="23" xfId="42" applyNumberFormat="1" applyFont="1" applyFill="1" applyBorder="1" applyAlignment="1">
      <alignment horizontal="right" vertical="center" wrapText="1"/>
    </xf>
    <xf numFmtId="41" fontId="22" fillId="36" borderId="32" xfId="42" applyNumberFormat="1" applyFont="1" applyFill="1" applyBorder="1" applyAlignment="1">
      <alignment horizontal="right" vertical="center" wrapText="1"/>
    </xf>
    <xf numFmtId="166" fontId="22" fillId="36" borderId="31" xfId="0" applyNumberFormat="1" applyFont="1" applyFill="1" applyBorder="1" applyAlignment="1">
      <alignment horizontal="right" vertical="center" wrapText="1"/>
    </xf>
    <xf numFmtId="164" fontId="22" fillId="36" borderId="23" xfId="0" applyNumberFormat="1" applyFont="1" applyFill="1" applyBorder="1" applyAlignment="1">
      <alignment horizontal="right" vertical="center" wrapText="1"/>
    </xf>
    <xf numFmtId="166" fontId="22" fillId="36" borderId="23" xfId="0" applyNumberFormat="1" applyFont="1" applyFill="1" applyBorder="1" applyAlignment="1">
      <alignment horizontal="right" vertical="center" wrapText="1"/>
    </xf>
    <xf numFmtId="0" fontId="43" fillId="0" borderId="49" xfId="0" applyFont="1" applyBorder="1" applyAlignment="1">
      <alignment horizontal="center" vertical="top" wrapText="1"/>
    </xf>
    <xf numFmtId="0" fontId="43" fillId="0" borderId="48" xfId="0" applyFont="1" applyBorder="1" applyAlignment="1">
      <alignment horizontal="center" vertical="top" wrapText="1"/>
    </xf>
    <xf numFmtId="0" fontId="43" fillId="0" borderId="0" xfId="0" applyFont="1" applyAlignment="1">
      <alignment horizontal="center" vertical="top" wrapText="1"/>
    </xf>
    <xf numFmtId="0" fontId="43" fillId="36" borderId="0" xfId="0" applyFont="1" applyFill="1" applyBorder="1" applyAlignment="1">
      <alignment horizontal="center" vertical="top" wrapText="1"/>
    </xf>
    <xf numFmtId="43" fontId="0" fillId="36" borderId="0" xfId="42" applyNumberFormat="1" applyFont="1" applyFill="1" applyAlignment="1">
      <alignment vertical="center"/>
    </xf>
    <xf numFmtId="43" fontId="52" fillId="36" borderId="0" xfId="47" applyNumberFormat="1" applyFont="1" applyFill="1" applyBorder="1" applyAlignment="1">
      <alignment horizontal="right" vertical="center" wrapText="1"/>
    </xf>
    <xf numFmtId="43" fontId="0" fillId="36" borderId="25" xfId="42" applyNumberFormat="1" applyFont="1" applyFill="1" applyBorder="1" applyAlignment="1">
      <alignment vertical="center"/>
    </xf>
    <xf numFmtId="43" fontId="0" fillId="36" borderId="0" xfId="42" applyNumberFormat="1" applyFont="1" applyFill="1" applyBorder="1" applyAlignment="1">
      <alignment vertical="center"/>
    </xf>
    <xf numFmtId="43" fontId="0" fillId="36" borderId="44" xfId="42" applyNumberFormat="1" applyFont="1" applyFill="1" applyBorder="1" applyAlignment="1">
      <alignment vertical="center"/>
    </xf>
    <xf numFmtId="43" fontId="0" fillId="36" borderId="25" xfId="47" applyNumberFormat="1" applyFont="1" applyFill="1" applyBorder="1" applyAlignment="1">
      <alignment vertical="center"/>
    </xf>
    <xf numFmtId="43" fontId="0" fillId="36" borderId="0" xfId="47" applyNumberFormat="1" applyFont="1" applyFill="1" applyBorder="1" applyAlignment="1">
      <alignment vertical="center"/>
    </xf>
    <xf numFmtId="166" fontId="0" fillId="36" borderId="25" xfId="47" applyNumberFormat="1" applyFont="1" applyFill="1" applyBorder="1" applyAlignment="1">
      <alignment vertical="center"/>
    </xf>
    <xf numFmtId="166" fontId="0" fillId="36" borderId="0" xfId="47" applyNumberFormat="1" applyFont="1" applyFill="1" applyBorder="1" applyAlignment="1">
      <alignment vertical="center"/>
    </xf>
    <xf numFmtId="166" fontId="52" fillId="36" borderId="0" xfId="47" applyNumberFormat="1" applyFont="1" applyFill="1" applyBorder="1" applyAlignment="1">
      <alignment horizontal="right" vertical="center" wrapText="1"/>
    </xf>
    <xf numFmtId="166" fontId="85" fillId="33" borderId="0" xfId="0" applyNumberFormat="1" applyFont="1" applyFill="1" applyAlignment="1">
      <alignment horizontal="right"/>
    </xf>
    <xf numFmtId="166" fontId="52" fillId="36" borderId="0" xfId="0" applyNumberFormat="1" applyFont="1" applyFill="1" applyBorder="1" applyAlignment="1">
      <alignment vertical="top" wrapText="1"/>
    </xf>
    <xf numFmtId="43" fontId="22" fillId="36" borderId="12" xfId="42" applyFont="1" applyFill="1" applyBorder="1" applyAlignment="1">
      <alignment horizontal="center" vertical="center" wrapText="1"/>
    </xf>
    <xf numFmtId="43" fontId="46" fillId="39" borderId="12" xfId="42" applyFont="1" applyFill="1" applyBorder="1" applyAlignment="1">
      <alignment horizontal="left" vertical="center"/>
    </xf>
    <xf numFmtId="166" fontId="46" fillId="39" borderId="12" xfId="42" applyNumberFormat="1" applyFont="1" applyFill="1" applyBorder="1" applyAlignment="1">
      <alignment horizontal="left" vertical="center"/>
    </xf>
    <xf numFmtId="43" fontId="22" fillId="36" borderId="130" xfId="42" applyFont="1" applyFill="1" applyBorder="1" applyAlignment="1">
      <alignment horizontal="center" vertical="center" wrapText="1"/>
    </xf>
    <xf numFmtId="0" fontId="44" fillId="36" borderId="0" xfId="0" applyFont="1" applyFill="1" applyBorder="1" applyAlignment="1">
      <alignment horizontal="center"/>
    </xf>
    <xf numFmtId="43" fontId="18" fillId="36" borderId="0" xfId="0" applyNumberFormat="1" applyFont="1" applyFill="1" applyBorder="1" applyAlignment="1">
      <alignment horizontal="center"/>
    </xf>
    <xf numFmtId="0" fontId="44" fillId="36" borderId="0" xfId="0" applyFont="1" applyFill="1" applyBorder="1" applyAlignment="1">
      <alignment horizontal="center" vertical="center"/>
    </xf>
    <xf numFmtId="0" fontId="22" fillId="36" borderId="131" xfId="0" applyFont="1" applyFill="1" applyBorder="1" applyAlignment="1">
      <alignment horizontal="left" vertical="center" wrapText="1"/>
    </xf>
    <xf numFmtId="0" fontId="24" fillId="36" borderId="0" xfId="45" applyFill="1" applyBorder="1" applyAlignment="1">
      <alignment horizontal="center"/>
    </xf>
    <xf numFmtId="0" fontId="91" fillId="36" borderId="0" xfId="45" applyFont="1" applyFill="1" applyBorder="1" applyAlignment="1">
      <alignment horizontal="center"/>
    </xf>
    <xf numFmtId="0" fontId="17" fillId="36" borderId="0" xfId="0" applyFont="1" applyFill="1"/>
    <xf numFmtId="0" fontId="93" fillId="36" borderId="0" xfId="0" applyFont="1" applyFill="1"/>
    <xf numFmtId="0" fontId="29" fillId="36" borderId="0" xfId="0" applyFont="1" applyFill="1"/>
    <xf numFmtId="0" fontId="92" fillId="36" borderId="116" xfId="0" applyFont="1" applyFill="1" applyBorder="1"/>
    <xf numFmtId="0" fontId="17" fillId="36" borderId="116" xfId="0" applyFont="1" applyFill="1" applyBorder="1"/>
    <xf numFmtId="0" fontId="29" fillId="36" borderId="117" xfId="0" applyFont="1" applyFill="1" applyBorder="1" applyAlignment="1">
      <alignment horizontal="center" vertical="center"/>
    </xf>
    <xf numFmtId="0" fontId="56" fillId="36" borderId="83" xfId="0" applyFont="1" applyFill="1" applyBorder="1" applyAlignment="1">
      <alignment vertical="center"/>
    </xf>
    <xf numFmtId="0" fontId="33" fillId="33" borderId="0" xfId="0" applyFont="1" applyFill="1" applyAlignment="1">
      <alignment horizontal="left" vertical="center" wrapText="1"/>
    </xf>
    <xf numFmtId="0" fontId="33" fillId="33" borderId="0" xfId="0" applyFont="1" applyFill="1" applyAlignment="1">
      <alignment wrapText="1"/>
    </xf>
    <xf numFmtId="0" fontId="54" fillId="36" borderId="0" xfId="0" applyFont="1" applyFill="1" applyAlignment="1">
      <alignment wrapText="1"/>
    </xf>
    <xf numFmtId="0" fontId="55" fillId="36" borderId="0" xfId="0" applyFont="1" applyFill="1"/>
    <xf numFmtId="0" fontId="56" fillId="36" borderId="0" xfId="0" applyFont="1" applyFill="1" applyBorder="1" applyAlignment="1">
      <alignment vertical="center"/>
    </xf>
    <xf numFmtId="0" fontId="33" fillId="36" borderId="0" xfId="0" applyFont="1" applyFill="1" applyAlignment="1">
      <alignment vertical="top"/>
    </xf>
    <xf numFmtId="0" fontId="22" fillId="35" borderId="0" xfId="42" applyNumberFormat="1" applyFont="1" applyFill="1" applyBorder="1" applyAlignment="1">
      <alignment horizontal="left" vertical="center" wrapText="1"/>
    </xf>
    <xf numFmtId="0" fontId="22" fillId="33" borderId="0" xfId="42" applyNumberFormat="1" applyFont="1" applyFill="1" applyBorder="1" applyAlignment="1">
      <alignment horizontal="left" vertical="center" wrapText="1"/>
    </xf>
    <xf numFmtId="169" fontId="22" fillId="33" borderId="23" xfId="0" applyNumberFormat="1" applyFont="1" applyFill="1" applyBorder="1" applyAlignment="1">
      <alignment horizontal="right" vertical="center" wrapText="1"/>
    </xf>
    <xf numFmtId="166" fontId="33" fillId="36" borderId="0" xfId="45" applyNumberFormat="1" applyFont="1" applyFill="1" applyAlignment="1">
      <alignment horizontal="left" vertical="center" wrapText="1"/>
    </xf>
    <xf numFmtId="166" fontId="43" fillId="36" borderId="0" xfId="0" applyNumberFormat="1" applyFont="1" applyFill="1" applyBorder="1" applyAlignment="1">
      <alignment horizontal="center" vertical="top" wrapText="1"/>
    </xf>
    <xf numFmtId="166" fontId="16" fillId="36" borderId="0" xfId="0" applyNumberFormat="1" applyFont="1" applyFill="1" applyBorder="1" applyAlignment="1">
      <alignment horizontal="center" vertical="top" wrapText="1"/>
    </xf>
    <xf numFmtId="0" fontId="41" fillId="36" borderId="0" xfId="0" applyFont="1" applyFill="1" applyAlignment="1">
      <alignment vertical="top" wrapText="1"/>
    </xf>
    <xf numFmtId="0" fontId="32" fillId="36" borderId="0" xfId="0" applyFont="1" applyFill="1" applyAlignment="1">
      <alignment vertical="top" wrapText="1"/>
    </xf>
    <xf numFmtId="0" fontId="41" fillId="36" borderId="0" xfId="0" applyFont="1" applyFill="1" applyAlignment="1">
      <alignment horizontal="left" vertical="top" wrapText="1"/>
    </xf>
    <xf numFmtId="0" fontId="24" fillId="36" borderId="0" xfId="45" applyFill="1" applyAlignment="1">
      <alignment horizontal="right"/>
    </xf>
    <xf numFmtId="0" fontId="24" fillId="36" borderId="0" xfId="45" applyFill="1" applyAlignment="1">
      <alignment horizontal="left"/>
    </xf>
    <xf numFmtId="0" fontId="0" fillId="36" borderId="0" xfId="0" applyFill="1" applyAlignment="1">
      <alignment horizontal="center"/>
    </xf>
    <xf numFmtId="0" fontId="41" fillId="36" borderId="0" xfId="0" applyFont="1" applyFill="1" applyAlignment="1">
      <alignment horizontal="left" vertical="top" wrapText="1"/>
    </xf>
    <xf numFmtId="0" fontId="54" fillId="36" borderId="0" xfId="0" applyFont="1" applyFill="1" applyAlignment="1">
      <alignment horizontal="left" wrapText="1"/>
    </xf>
    <xf numFmtId="0" fontId="31" fillId="0" borderId="0" xfId="43" applyAlignment="1">
      <alignment horizontal="left" vertical="center"/>
    </xf>
    <xf numFmtId="0" fontId="66" fillId="36" borderId="0" xfId="43" applyFont="1" applyFill="1" applyAlignment="1">
      <alignment horizontal="left"/>
    </xf>
    <xf numFmtId="0" fontId="43" fillId="0" borderId="47" xfId="0" applyFont="1" applyBorder="1" applyAlignment="1">
      <alignment horizontal="center" vertical="top" wrapText="1"/>
    </xf>
    <xf numFmtId="0" fontId="43" fillId="0" borderId="49" xfId="0" applyFont="1" applyBorder="1" applyAlignment="1">
      <alignment horizontal="center" vertical="top" wrapText="1"/>
    </xf>
    <xf numFmtId="0" fontId="43" fillId="0" borderId="48" xfId="0" applyFont="1" applyBorder="1" applyAlignment="1">
      <alignment horizontal="center" vertical="top" wrapText="1"/>
    </xf>
    <xf numFmtId="0" fontId="43" fillId="0" borderId="0" xfId="0" applyFont="1" applyAlignment="1">
      <alignment horizontal="center" vertical="top" wrapText="1"/>
    </xf>
    <xf numFmtId="0" fontId="33" fillId="36" borderId="0" xfId="0" applyFont="1" applyFill="1" applyAlignment="1">
      <alignment horizontal="left" vertical="center" wrapText="1"/>
    </xf>
    <xf numFmtId="0" fontId="43" fillId="0" borderId="0" xfId="0" applyFont="1" applyBorder="1" applyAlignment="1">
      <alignment horizontal="center" vertical="top" wrapText="1"/>
    </xf>
    <xf numFmtId="0" fontId="33" fillId="33" borderId="0" xfId="0" applyFont="1" applyFill="1" applyAlignment="1">
      <alignment horizontal="left" wrapText="1"/>
    </xf>
    <xf numFmtId="0" fontId="31" fillId="33" borderId="0" xfId="43" applyFill="1" applyAlignment="1">
      <alignment horizontal="left" vertical="center"/>
    </xf>
    <xf numFmtId="0" fontId="33" fillId="33" borderId="0" xfId="0" applyFont="1" applyFill="1" applyAlignment="1">
      <alignment horizontal="left" vertical="center" wrapText="1"/>
    </xf>
    <xf numFmtId="0" fontId="19" fillId="33" borderId="0" xfId="0" applyFont="1" applyFill="1" applyAlignment="1">
      <alignment horizontal="left" wrapText="1"/>
    </xf>
    <xf numFmtId="0" fontId="19" fillId="33" borderId="0" xfId="0" applyFont="1" applyFill="1" applyAlignment="1">
      <alignment horizontal="left" vertical="center" wrapText="1"/>
    </xf>
    <xf numFmtId="0" fontId="31" fillId="0" borderId="0" xfId="43" applyBorder="1" applyAlignment="1">
      <alignment vertical="center"/>
    </xf>
    <xf numFmtId="0" fontId="33" fillId="36" borderId="0" xfId="45" applyFont="1" applyFill="1" applyAlignment="1">
      <alignment horizontal="left" vertical="center" wrapText="1"/>
    </xf>
    <xf numFmtId="0" fontId="33" fillId="36" borderId="0" xfId="45" applyFont="1" applyFill="1" applyAlignment="1">
      <alignment horizontal="left" wrapText="1"/>
    </xf>
    <xf numFmtId="0" fontId="21" fillId="34" borderId="17" xfId="0" applyFont="1" applyFill="1" applyBorder="1" applyAlignment="1">
      <alignment horizontal="center" vertical="center" wrapText="1"/>
    </xf>
    <xf numFmtId="0" fontId="21" fillId="34" borderId="0" xfId="0" applyFont="1" applyFill="1" applyAlignment="1">
      <alignment horizontal="center" vertical="center" wrapText="1"/>
    </xf>
    <xf numFmtId="0" fontId="20" fillId="34" borderId="0" xfId="0" applyFont="1" applyFill="1" applyAlignment="1">
      <alignment horizontal="center" vertical="center" wrapText="1"/>
    </xf>
    <xf numFmtId="0" fontId="33" fillId="33" borderId="0" xfId="0" applyFont="1" applyFill="1" applyAlignment="1">
      <alignment horizontal="left" vertical="top" wrapText="1"/>
    </xf>
    <xf numFmtId="0" fontId="65" fillId="34" borderId="54" xfId="0" applyFont="1" applyFill="1" applyBorder="1" applyAlignment="1">
      <alignment horizontal="left" vertical="center" wrapText="1"/>
    </xf>
    <xf numFmtId="0" fontId="74" fillId="33" borderId="39" xfId="50" applyFill="1" applyBorder="1" applyAlignment="1">
      <alignment horizontal="left" vertical="center"/>
    </xf>
    <xf numFmtId="0" fontId="21" fillId="34" borderId="33" xfId="0" applyFont="1" applyFill="1" applyBorder="1" applyAlignment="1">
      <alignment horizontal="center" wrapText="1"/>
    </xf>
    <xf numFmtId="0" fontId="21" fillId="34" borderId="34" xfId="0" applyFont="1" applyFill="1" applyBorder="1" applyAlignment="1">
      <alignment horizontal="center" wrapText="1"/>
    </xf>
    <xf numFmtId="0" fontId="21" fillId="34" borderId="34" xfId="0" applyFont="1" applyFill="1" applyBorder="1" applyAlignment="1">
      <alignment horizontal="center" vertical="center" wrapText="1"/>
    </xf>
    <xf numFmtId="0" fontId="21" fillId="34" borderId="77" xfId="0" applyFont="1" applyFill="1" applyBorder="1" applyAlignment="1">
      <alignment horizontal="center" vertical="center" wrapText="1"/>
    </xf>
    <xf numFmtId="0" fontId="21" fillId="34" borderId="67" xfId="0" applyFont="1" applyFill="1" applyBorder="1" applyAlignment="1">
      <alignment horizontal="center" vertical="center" wrapText="1"/>
    </xf>
    <xf numFmtId="0" fontId="21" fillId="34" borderId="78" xfId="0" applyFont="1" applyFill="1" applyBorder="1" applyAlignment="1">
      <alignment horizontal="center" vertical="center" wrapText="1"/>
    </xf>
    <xf numFmtId="0" fontId="56" fillId="36" borderId="0" xfId="0" applyFont="1" applyFill="1" applyAlignment="1">
      <alignment horizontal="left" vertical="center"/>
    </xf>
    <xf numFmtId="0" fontId="31" fillId="36" borderId="0" xfId="43" applyFill="1" applyAlignment="1">
      <alignment horizontal="left" vertical="center"/>
    </xf>
    <xf numFmtId="0" fontId="40" fillId="34" borderId="0" xfId="0" applyFont="1" applyFill="1" applyAlignment="1">
      <alignment horizontal="center" vertical="center" wrapText="1"/>
    </xf>
    <xf numFmtId="0" fontId="21" fillId="34" borderId="0" xfId="0" applyFont="1" applyFill="1" applyAlignment="1">
      <alignment horizontal="center" wrapText="1"/>
    </xf>
    <xf numFmtId="0" fontId="21" fillId="34" borderId="0" xfId="0" applyFont="1" applyFill="1" applyAlignment="1">
      <alignment horizontal="left" wrapText="1"/>
    </xf>
    <xf numFmtId="0" fontId="21" fillId="34" borderId="23" xfId="0" applyFont="1" applyFill="1" applyBorder="1" applyAlignment="1">
      <alignment horizontal="center" vertical="center" wrapText="1"/>
    </xf>
    <xf numFmtId="0" fontId="21" fillId="34" borderId="24" xfId="0" applyFont="1" applyFill="1" applyBorder="1" applyAlignment="1">
      <alignment horizontal="center" vertical="center" wrapText="1"/>
    </xf>
    <xf numFmtId="0" fontId="21" fillId="34" borderId="26" xfId="0" applyFont="1" applyFill="1" applyBorder="1" applyAlignment="1">
      <alignment horizontal="center" vertical="center" wrapText="1"/>
    </xf>
    <xf numFmtId="0" fontId="31" fillId="36" borderId="0" xfId="43" applyFill="1" applyAlignment="1">
      <alignment horizontal="left"/>
    </xf>
    <xf numFmtId="0" fontId="54" fillId="0" borderId="0" xfId="0" applyFont="1" applyAlignment="1"/>
    <xf numFmtId="166" fontId="40" fillId="34" borderId="11" xfId="42" applyNumberFormat="1" applyFont="1" applyFill="1" applyBorder="1" applyAlignment="1">
      <alignment horizontal="center" vertical="center" wrapText="1"/>
    </xf>
    <xf numFmtId="166" fontId="40" fillId="34" borderId="28" xfId="42" applyNumberFormat="1" applyFont="1" applyFill="1" applyBorder="1" applyAlignment="1">
      <alignment horizontal="center" vertical="center" wrapText="1"/>
    </xf>
    <xf numFmtId="0" fontId="31" fillId="33" borderId="0" xfId="43" applyFill="1" applyBorder="1" applyAlignment="1">
      <alignment horizontal="left" vertical="center"/>
    </xf>
    <xf numFmtId="0" fontId="31" fillId="0" borderId="0" xfId="43" applyAlignment="1">
      <alignment horizontal="center" vertical="top"/>
    </xf>
    <xf numFmtId="0" fontId="21" fillId="34" borderId="30" xfId="0" applyFont="1" applyFill="1" applyBorder="1" applyAlignment="1">
      <alignment horizontal="center" vertical="center" wrapText="1"/>
    </xf>
    <xf numFmtId="0" fontId="21" fillId="34" borderId="29" xfId="0" applyFont="1" applyFill="1" applyBorder="1" applyAlignment="1">
      <alignment horizontal="center" vertical="center" wrapText="1"/>
    </xf>
    <xf numFmtId="0" fontId="31" fillId="33" borderId="0" xfId="51" applyFont="1" applyFill="1" applyBorder="1" applyAlignment="1">
      <alignment horizontal="left" vertical="center"/>
    </xf>
    <xf numFmtId="0" fontId="21" fillId="34" borderId="17" xfId="0" applyFont="1" applyFill="1" applyBorder="1" applyAlignment="1">
      <alignment horizontal="center" wrapText="1"/>
    </xf>
    <xf numFmtId="0" fontId="21" fillId="34" borderId="18" xfId="0" applyFont="1" applyFill="1" applyBorder="1" applyAlignment="1">
      <alignment horizontal="center" wrapText="1"/>
    </xf>
    <xf numFmtId="0" fontId="31" fillId="0" borderId="0" xfId="43" applyFill="1" applyAlignment="1">
      <alignment vertical="center"/>
    </xf>
    <xf numFmtId="0" fontId="21" fillId="34" borderId="33" xfId="0" applyFont="1" applyFill="1" applyBorder="1" applyAlignment="1">
      <alignment horizontal="center" vertical="center" wrapText="1"/>
    </xf>
    <xf numFmtId="0" fontId="56" fillId="36" borderId="67" xfId="0" applyFont="1" applyFill="1" applyBorder="1" applyAlignment="1">
      <alignment horizontal="left" vertical="center" wrapText="1"/>
    </xf>
    <xf numFmtId="0" fontId="65" fillId="36" borderId="0" xfId="0" applyFont="1" applyFill="1" applyAlignment="1">
      <alignment horizontal="center" vertical="center"/>
    </xf>
    <xf numFmtId="0" fontId="54" fillId="33" borderId="0" xfId="0" applyFont="1" applyFill="1" applyAlignment="1">
      <alignment horizontal="left" vertical="top" wrapText="1"/>
    </xf>
    <xf numFmtId="0" fontId="31" fillId="0" borderId="0" xfId="43" applyAlignment="1"/>
    <xf numFmtId="49" fontId="33" fillId="36" borderId="0" xfId="45" applyNumberFormat="1" applyFont="1" applyFill="1" applyAlignment="1">
      <alignment horizontal="left" wrapText="1"/>
    </xf>
    <xf numFmtId="0" fontId="33" fillId="33" borderId="0" xfId="0" applyFont="1" applyFill="1" applyAlignment="1">
      <alignment wrapText="1"/>
    </xf>
    <xf numFmtId="0" fontId="21" fillId="34" borderId="41" xfId="0" applyFont="1" applyFill="1" applyBorder="1" applyAlignment="1">
      <alignment horizontal="center" vertical="center" wrapText="1"/>
    </xf>
    <xf numFmtId="0" fontId="21" fillId="34" borderId="42" xfId="0" applyFont="1" applyFill="1" applyBorder="1" applyAlignment="1">
      <alignment horizontal="center" vertical="center" wrapText="1"/>
    </xf>
    <xf numFmtId="0" fontId="21" fillId="34" borderId="90" xfId="0" applyFont="1" applyFill="1" applyBorder="1" applyAlignment="1">
      <alignment horizontal="center" vertical="center" wrapText="1"/>
    </xf>
    <xf numFmtId="0" fontId="21" fillId="34" borderId="43" xfId="0" applyFont="1" applyFill="1" applyBorder="1" applyAlignment="1">
      <alignment horizontal="center" vertical="center" wrapText="1"/>
    </xf>
    <xf numFmtId="0" fontId="21" fillId="34" borderId="16" xfId="0" applyFont="1" applyFill="1" applyBorder="1" applyAlignment="1">
      <alignment horizontal="left" wrapText="1"/>
    </xf>
    <xf numFmtId="0" fontId="33" fillId="36" borderId="0" xfId="0" applyFont="1" applyFill="1" applyAlignment="1">
      <alignment horizontal="left" wrapText="1"/>
    </xf>
    <xf numFmtId="0" fontId="21" fillId="34" borderId="18" xfId="0" applyFont="1" applyFill="1" applyBorder="1" applyAlignment="1">
      <alignment horizontal="center" vertical="center" wrapText="1"/>
    </xf>
    <xf numFmtId="0" fontId="88" fillId="34" borderId="0" xfId="0" applyFont="1" applyFill="1" applyAlignment="1">
      <alignment horizontal="center" wrapText="1"/>
    </xf>
    <xf numFmtId="0" fontId="21" fillId="36" borderId="0" xfId="0" applyFont="1" applyFill="1" applyAlignment="1">
      <alignment horizontal="center" vertical="center" wrapText="1"/>
    </xf>
    <xf numFmtId="0" fontId="56" fillId="36" borderId="0" xfId="0" applyFont="1" applyFill="1" applyAlignment="1">
      <alignment horizontal="left" vertical="center" wrapText="1"/>
    </xf>
    <xf numFmtId="0" fontId="74" fillId="33" borderId="0" xfId="50" applyFill="1" applyAlignment="1">
      <alignment horizontal="left" vertical="center"/>
    </xf>
    <xf numFmtId="0" fontId="21" fillId="34" borderId="30" xfId="0" applyFont="1" applyFill="1" applyBorder="1" applyAlignment="1">
      <alignment horizontal="left" wrapText="1"/>
    </xf>
    <xf numFmtId="0" fontId="56" fillId="36" borderId="0" xfId="0" applyFont="1" applyFill="1" applyBorder="1" applyAlignment="1">
      <alignment horizontal="left" vertical="center" wrapText="1"/>
    </xf>
    <xf numFmtId="0" fontId="21" fillId="34" borderId="27" xfId="0" applyFont="1" applyFill="1" applyBorder="1" applyAlignment="1">
      <alignment horizontal="center" wrapText="1"/>
    </xf>
    <xf numFmtId="0" fontId="21" fillId="34" borderId="34" xfId="0" applyFont="1" applyFill="1" applyBorder="1" applyAlignment="1">
      <alignment horizontal="left" wrapText="1"/>
    </xf>
    <xf numFmtId="0" fontId="21" fillId="34" borderId="11" xfId="0" applyFont="1" applyFill="1" applyBorder="1" applyAlignment="1">
      <alignment horizontal="left" wrapText="1"/>
    </xf>
    <xf numFmtId="0" fontId="54" fillId="36" borderId="0" xfId="0" applyFont="1" applyFill="1" applyAlignment="1">
      <alignment horizontal="left" vertical="center" wrapText="1"/>
    </xf>
    <xf numFmtId="0" fontId="41" fillId="36" borderId="0" xfId="0" applyFont="1" applyFill="1" applyAlignment="1">
      <alignment horizontal="left" wrapText="1"/>
    </xf>
    <xf numFmtId="0" fontId="86" fillId="34" borderId="0" xfId="0" applyFont="1" applyFill="1" applyAlignment="1">
      <alignment horizontal="center"/>
    </xf>
    <xf numFmtId="0" fontId="86" fillId="34" borderId="25" xfId="0" applyFont="1" applyFill="1" applyBorder="1" applyAlignment="1">
      <alignment horizontal="center"/>
    </xf>
    <xf numFmtId="0" fontId="86" fillId="34" borderId="44" xfId="0" applyFont="1" applyFill="1" applyBorder="1" applyAlignment="1">
      <alignment horizontal="center"/>
    </xf>
    <xf numFmtId="0" fontId="87" fillId="34" borderId="25" xfId="0" applyFont="1" applyFill="1" applyBorder="1" applyAlignment="1">
      <alignment horizontal="center" vertical="center" wrapText="1"/>
    </xf>
    <xf numFmtId="0" fontId="87" fillId="34" borderId="0" xfId="0" applyFont="1" applyFill="1" applyAlignment="1">
      <alignment horizontal="center" vertical="center" wrapText="1"/>
    </xf>
    <xf numFmtId="0" fontId="88" fillId="34" borderId="99" xfId="0" applyFont="1" applyFill="1" applyBorder="1" applyAlignment="1">
      <alignment horizontal="center" wrapText="1"/>
    </xf>
    <xf numFmtId="0" fontId="20" fillId="34" borderId="0" xfId="0" applyFont="1" applyFill="1" applyAlignment="1">
      <alignment horizontal="center" wrapText="1"/>
    </xf>
    <xf numFmtId="0" fontId="13" fillId="34" borderId="25" xfId="0" applyFont="1" applyFill="1" applyBorder="1" applyAlignment="1">
      <alignment horizontal="center"/>
    </xf>
    <xf numFmtId="0" fontId="0" fillId="34" borderId="0" xfId="0" applyFill="1" applyAlignment="1">
      <alignment horizontal="center"/>
    </xf>
    <xf numFmtId="0" fontId="0" fillId="34" borderId="44" xfId="0" applyFill="1" applyBorder="1" applyAlignment="1">
      <alignment horizontal="center"/>
    </xf>
    <xf numFmtId="0" fontId="20" fillId="34" borderId="25" xfId="0" applyFont="1" applyFill="1" applyBorder="1" applyAlignment="1">
      <alignment horizontal="center" wrapText="1"/>
    </xf>
    <xf numFmtId="0" fontId="20" fillId="34" borderId="44" xfId="0" applyFont="1" applyFill="1" applyBorder="1" applyAlignment="1">
      <alignment horizontal="center" wrapText="1"/>
    </xf>
    <xf numFmtId="0" fontId="13" fillId="34" borderId="0" xfId="0" applyFont="1" applyFill="1" applyAlignment="1">
      <alignment horizontal="center"/>
    </xf>
    <xf numFmtId="0" fontId="88" fillId="34" borderId="0" xfId="0" applyFont="1" applyFill="1" applyAlignment="1">
      <alignment horizontal="center" vertical="center" wrapText="1"/>
    </xf>
    <xf numFmtId="0" fontId="87" fillId="34" borderId="25" xfId="0" applyFont="1" applyFill="1" applyBorder="1" applyAlignment="1">
      <alignment horizontal="center"/>
    </xf>
    <xf numFmtId="0" fontId="87" fillId="34" borderId="0" xfId="0" applyFont="1" applyFill="1" applyAlignment="1">
      <alignment horizontal="center"/>
    </xf>
    <xf numFmtId="0" fontId="87" fillId="34" borderId="44" xfId="0" applyFont="1" applyFill="1" applyBorder="1" applyAlignment="1">
      <alignment horizontal="center"/>
    </xf>
    <xf numFmtId="0" fontId="88" fillId="34" borderId="25" xfId="0" applyFont="1" applyFill="1" applyBorder="1" applyAlignment="1">
      <alignment horizontal="center" vertical="center" wrapText="1"/>
    </xf>
    <xf numFmtId="0" fontId="88" fillId="34" borderId="44" xfId="0" applyFont="1" applyFill="1" applyBorder="1" applyAlignment="1">
      <alignment horizontal="center" vertical="center" wrapText="1"/>
    </xf>
    <xf numFmtId="0" fontId="86" fillId="34" borderId="25" xfId="0" applyFont="1" applyFill="1" applyBorder="1" applyAlignment="1">
      <alignment horizontal="center" vertical="center" wrapText="1"/>
    </xf>
    <xf numFmtId="0" fontId="86" fillId="34" borderId="0" xfId="0" applyFont="1" applyFill="1" applyBorder="1" applyAlignment="1">
      <alignment horizontal="center" vertical="center" wrapText="1"/>
    </xf>
    <xf numFmtId="0" fontId="88" fillId="34" borderId="0" xfId="0" applyFont="1" applyFill="1" applyBorder="1" applyAlignment="1">
      <alignment horizontal="center" vertical="center" wrapText="1"/>
    </xf>
    <xf numFmtId="0" fontId="20" fillId="34" borderId="100" xfId="0" applyFont="1" applyFill="1" applyBorder="1" applyAlignment="1">
      <alignment horizontal="center" wrapText="1"/>
    </xf>
    <xf numFmtId="0" fontId="20" fillId="34" borderId="0" xfId="0" applyFont="1" applyFill="1" applyAlignment="1">
      <alignment horizontal="left" wrapText="1"/>
    </xf>
    <xf numFmtId="0" fontId="20" fillId="34" borderId="75" xfId="0" applyFont="1" applyFill="1" applyBorder="1" applyAlignment="1">
      <alignment horizontal="left" wrapText="1"/>
    </xf>
    <xf numFmtId="0" fontId="33" fillId="36" borderId="0" xfId="0" applyFont="1" applyFill="1" applyAlignment="1">
      <alignment horizontal="left" vertical="center"/>
    </xf>
    <xf numFmtId="0" fontId="88" fillId="34" borderId="25" xfId="0" applyFont="1" applyFill="1" applyBorder="1" applyAlignment="1">
      <alignment horizontal="center" wrapText="1"/>
    </xf>
    <xf numFmtId="0" fontId="48" fillId="34" borderId="44" xfId="0" applyFont="1" applyFill="1" applyBorder="1" applyAlignment="1">
      <alignment horizontal="center" wrapText="1"/>
    </xf>
    <xf numFmtId="0" fontId="21" fillId="34" borderId="25" xfId="0" applyFont="1" applyFill="1" applyBorder="1" applyAlignment="1">
      <alignment horizontal="center" wrapText="1"/>
    </xf>
    <xf numFmtId="0" fontId="21" fillId="34" borderId="44" xfId="0" applyFont="1" applyFill="1" applyBorder="1" applyAlignment="1">
      <alignment horizontal="center" wrapText="1"/>
    </xf>
    <xf numFmtId="0" fontId="48" fillId="34" borderId="25" xfId="0" applyFont="1" applyFill="1" applyBorder="1" applyAlignment="1">
      <alignment horizontal="center" wrapText="1"/>
    </xf>
    <xf numFmtId="0" fontId="48" fillId="34" borderId="0" xfId="0" applyFont="1" applyFill="1" applyAlignment="1">
      <alignment horizontal="center" wrapText="1"/>
    </xf>
    <xf numFmtId="0" fontId="21" fillId="34" borderId="75" xfId="0" applyFont="1" applyFill="1" applyBorder="1" applyAlignment="1">
      <alignment horizontal="left" wrapText="1"/>
    </xf>
    <xf numFmtId="0" fontId="21" fillId="34" borderId="25" xfId="0" applyFont="1" applyFill="1" applyBorder="1" applyAlignment="1">
      <alignment horizontal="center" vertical="center" wrapText="1"/>
    </xf>
    <xf numFmtId="0" fontId="21" fillId="34" borderId="44" xfId="0" applyFont="1" applyFill="1" applyBorder="1" applyAlignment="1">
      <alignment horizontal="center" vertical="center" wrapText="1"/>
    </xf>
    <xf numFmtId="0" fontId="54" fillId="36" borderId="0" xfId="0" applyFont="1" applyFill="1" applyAlignment="1"/>
    <xf numFmtId="0" fontId="20" fillId="36" borderId="0" xfId="0" applyFont="1" applyFill="1" applyAlignment="1">
      <alignment horizontal="center" wrapText="1"/>
    </xf>
    <xf numFmtId="0" fontId="41" fillId="36" borderId="0" xfId="0" applyFont="1" applyFill="1" applyAlignment="1">
      <alignment horizontal="left" vertical="center" wrapText="1"/>
    </xf>
    <xf numFmtId="0" fontId="31" fillId="36" borderId="0" xfId="43" applyFill="1" applyBorder="1" applyAlignment="1">
      <alignment horizontal="left" vertical="center"/>
    </xf>
    <xf numFmtId="0" fontId="43" fillId="36" borderId="0" xfId="0" applyFont="1" applyFill="1" applyBorder="1" applyAlignment="1">
      <alignment horizontal="center" vertical="top" wrapText="1"/>
    </xf>
    <xf numFmtId="0" fontId="31" fillId="36" borderId="0" xfId="43" applyFill="1" applyBorder="1" applyAlignment="1">
      <alignment horizontal="left"/>
    </xf>
  </cellXfs>
  <cellStyles count="5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omma 2" xfId="49" xr:uid="{00000000-0005-0000-0000-00001C000000}"/>
    <cellStyle name="Currency" xfId="47"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ustomBuiltin="1"/>
    <cellStyle name="Hyperlink 2" xfId="44" xr:uid="{00000000-0005-0000-0000-000025000000}"/>
    <cellStyle name="Hyperlink 3" xfId="50" xr:uid="{28DA2ED3-92B3-4DA9-B5EF-45846CA09F10}"/>
    <cellStyle name="Hyperlink 4" xfId="51" xr:uid="{2BC95111-C79E-4FEA-8758-1D82E9CF6282}"/>
    <cellStyle name="Input" xfId="9" builtinId="20" customBuiltin="1"/>
    <cellStyle name="Linked Cell" xfId="12" builtinId="24" customBuiltin="1"/>
    <cellStyle name="Neutral" xfId="8" builtinId="28" customBuiltin="1"/>
    <cellStyle name="Normal" xfId="0" builtinId="0"/>
    <cellStyle name="Normal 2" xfId="45" xr:uid="{00000000-0005-0000-0000-00002A000000}"/>
    <cellStyle name="Note" xfId="15" builtinId="10" customBuiltin="1"/>
    <cellStyle name="Output" xfId="10" builtinId="21" customBuiltin="1"/>
    <cellStyle name="Percent" xfId="46" builtinId="5"/>
    <cellStyle name="Percent 2" xfId="48" xr:uid="{00000000-0005-0000-0000-00002E000000}"/>
    <cellStyle name="Title" xfId="1" builtinId="15" customBuiltin="1"/>
    <cellStyle name="Total" xfId="17" builtinId="25" customBuiltin="1"/>
    <cellStyle name="Warning Text" xfId="14" builtinId="11" customBuiltin="1"/>
  </cellStyles>
  <dxfs count="64">
    <dxf>
      <fill>
        <patternFill>
          <bgColor rgb="FFD9D9D9"/>
        </patternFill>
      </fill>
    </dxf>
    <dxf>
      <fill>
        <patternFill>
          <bgColor rgb="FFD9D9D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9D9D9"/>
        </patternFill>
      </fill>
    </dxf>
    <dxf>
      <fill>
        <patternFill>
          <bgColor theme="0" tint="-0.14996795556505021"/>
        </patternFill>
      </fill>
    </dxf>
    <dxf>
      <fill>
        <patternFill>
          <bgColor theme="0" tint="-0.14996795556505021"/>
        </patternFill>
      </fill>
    </dxf>
    <dxf>
      <fill>
        <patternFill>
          <bgColor rgb="FFD9D9D9"/>
        </patternFill>
      </fill>
    </dxf>
    <dxf>
      <fill>
        <patternFill>
          <bgColor rgb="FFD9D9D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9D9D9"/>
        </patternFill>
      </fill>
    </dxf>
    <dxf>
      <fill>
        <patternFill>
          <bgColor rgb="FFD9D9D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9D9D9"/>
        </patternFill>
      </fill>
    </dxf>
    <dxf>
      <fill>
        <patternFill>
          <bgColor theme="0" tint="-0.14996795556505021"/>
        </patternFill>
      </fill>
    </dxf>
    <dxf>
      <fill>
        <patternFill>
          <bgColor rgb="FFD9D9D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9D9D9"/>
        </patternFill>
      </fill>
    </dxf>
    <dxf>
      <fill>
        <patternFill>
          <bgColor rgb="FFD9D9D9"/>
        </patternFill>
      </fill>
    </dxf>
    <dxf>
      <fill>
        <patternFill>
          <bgColor theme="0" tint="-0.14996795556505021"/>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theme="0" tint="-0.14996795556505021"/>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CCCCCC"/>
        </patternFill>
      </fill>
    </dxf>
    <dxf>
      <fill>
        <patternFill>
          <bgColor rgb="FFCCCCCC"/>
        </patternFill>
      </fill>
    </dxf>
  </dxfs>
  <tableStyles count="0" defaultTableStyle="TableStyleMedium2" defaultPivotStyle="PivotStyleLight16"/>
  <colors>
    <mruColors>
      <color rgb="FF993365"/>
      <color rgb="FF030687"/>
      <color rgb="FF009999"/>
      <color rgb="FFFFFFFF"/>
      <color rgb="FF0070C0"/>
      <color rgb="FF4F81BD"/>
      <color rgb="FFF2F2F2"/>
      <color rgb="FFD9D9D9"/>
      <color rgb="FFCBA9E5"/>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0.xml"/><Relationship Id="rId1" Type="http://schemas.microsoft.com/office/2011/relationships/chartStyle" Target="style10.xml"/><Relationship Id="rId4"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7.xml"/><Relationship Id="rId1" Type="http://schemas.microsoft.com/office/2011/relationships/chartStyle" Target="style7.xml"/><Relationship Id="rId4"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91437393484927"/>
          <c:y val="0.11862232401227706"/>
          <c:w val="0.55643831014273226"/>
          <c:h val="0.71879547534107924"/>
        </c:manualLayout>
      </c:layout>
      <c:doughnutChart>
        <c:varyColors val="1"/>
        <c:ser>
          <c:idx val="0"/>
          <c:order val="0"/>
          <c:dPt>
            <c:idx val="0"/>
            <c:bubble3D val="0"/>
            <c:spPr>
              <a:solidFill>
                <a:srgbClr val="009999"/>
              </a:solidFill>
              <a:ln w="19050">
                <a:solidFill>
                  <a:schemeClr val="lt1"/>
                </a:solidFill>
              </a:ln>
              <a:effectLst/>
            </c:spPr>
            <c:extLst>
              <c:ext xmlns:c16="http://schemas.microsoft.com/office/drawing/2014/chart" uri="{C3380CC4-5D6E-409C-BE32-E72D297353CC}">
                <c16:uniqueId val="{00000001-7C14-44E9-9FEE-C192137DA971}"/>
              </c:ext>
            </c:extLst>
          </c:dPt>
          <c:dPt>
            <c:idx val="1"/>
            <c:bubble3D val="0"/>
            <c:spPr>
              <a:solidFill>
                <a:srgbClr val="993365"/>
              </a:solidFill>
              <a:ln w="19050">
                <a:solidFill>
                  <a:schemeClr val="lt1"/>
                </a:solidFill>
              </a:ln>
              <a:effectLst/>
            </c:spPr>
            <c:extLst>
              <c:ext xmlns:c16="http://schemas.microsoft.com/office/drawing/2014/chart" uri="{C3380CC4-5D6E-409C-BE32-E72D297353CC}">
                <c16:uniqueId val="{00000003-7C14-44E9-9FEE-C192137DA971}"/>
              </c:ext>
            </c:extLst>
          </c:dPt>
          <c:dPt>
            <c:idx val="2"/>
            <c:bubble3D val="0"/>
            <c:spPr>
              <a:solidFill>
                <a:srgbClr val="AEAAAA"/>
              </a:solidFill>
              <a:ln w="19050">
                <a:solidFill>
                  <a:schemeClr val="lt1"/>
                </a:solidFill>
              </a:ln>
              <a:effectLst/>
            </c:spPr>
            <c:extLst>
              <c:ext xmlns:c16="http://schemas.microsoft.com/office/drawing/2014/chart" uri="{C3380CC4-5D6E-409C-BE32-E72D297353CC}">
                <c16:uniqueId val="{00000005-7C14-44E9-9FEE-C192137DA97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C14-44E9-9FEE-C192137DA971}"/>
              </c:ext>
            </c:extLst>
          </c:dPt>
          <c:dLbls>
            <c:dLbl>
              <c:idx val="0"/>
              <c:layout>
                <c:manualLayout>
                  <c:x val="-9.7202803868324902E-2"/>
                  <c:y val="-0.3599416241025778"/>
                </c:manualLayout>
              </c:layout>
              <c:tx>
                <c:rich>
                  <a:bodyPr/>
                  <a:lstStyle/>
                  <a:p>
                    <a:fld id="{7EE49153-62F2-4BAB-9AD4-2FA6D5CB677C}" type="CATEGORYNAME">
                      <a:rPr lang="en-US" sz="1000" b="1">
                        <a:latin typeface="Arial" panose="020B0604020202020204" pitchFamily="34" charset="0"/>
                        <a:cs typeface="Arial" panose="020B0604020202020204" pitchFamily="34" charset="0"/>
                      </a:rPr>
                      <a:pPr/>
                      <a:t>[CATEGORY NAME]</a:t>
                    </a:fld>
                    <a:endParaRPr lang="en-US" sz="1000" b="1" baseline="0">
                      <a:latin typeface="Arial" panose="020B0604020202020204" pitchFamily="34" charset="0"/>
                      <a:cs typeface="Arial" panose="020B0604020202020204" pitchFamily="34" charset="0"/>
                    </a:endParaRPr>
                  </a:p>
                  <a:p>
                    <a:r>
                      <a:rPr lang="en-US" sz="1000" b="1" baseline="0">
                        <a:latin typeface="Arial" panose="020B0604020202020204" pitchFamily="34" charset="0"/>
                        <a:cs typeface="Arial" panose="020B0604020202020204" pitchFamily="34" charset="0"/>
                      </a:rPr>
                      <a:t>N=</a:t>
                    </a:r>
                    <a:fld id="{43D6113E-DE56-49F5-8B69-14BE748B6914}" type="VALUE">
                      <a:rPr lang="en-US" sz="1000" b="1" baseline="0">
                        <a:latin typeface="Arial" panose="020B0604020202020204" pitchFamily="34" charset="0"/>
                        <a:cs typeface="Arial" panose="020B0604020202020204" pitchFamily="34" charset="0"/>
                      </a:rPr>
                      <a:pPr/>
                      <a:t>[VALUE]</a:t>
                    </a:fld>
                    <a:r>
                      <a:rPr lang="en-US" sz="1000" b="1" baseline="0">
                        <a:latin typeface="Arial" panose="020B0604020202020204" pitchFamily="34" charset="0"/>
                        <a:cs typeface="Arial" panose="020B0604020202020204" pitchFamily="34" charset="0"/>
                      </a:rPr>
                      <a:t> </a:t>
                    </a:r>
                  </a:p>
                  <a:p>
                    <a:r>
                      <a:rPr lang="en-US" sz="1000" b="1" baseline="0">
                        <a:latin typeface="Arial" panose="020B0604020202020204" pitchFamily="34" charset="0"/>
                        <a:cs typeface="Arial" panose="020B0604020202020204" pitchFamily="34" charset="0"/>
                      </a:rPr>
                      <a:t>53.2%</a:t>
                    </a:r>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C14-44E9-9FEE-C192137DA971}"/>
                </c:ext>
              </c:extLst>
            </c:dLbl>
            <c:dLbl>
              <c:idx val="1"/>
              <c:layout>
                <c:manualLayout>
                  <c:x val="8.6756337352603921E-2"/>
                  <c:y val="-0.12309229402011404"/>
                </c:manualLayout>
              </c:layout>
              <c:tx>
                <c:rich>
                  <a:bodyPr rot="0" spcFirstLastPara="1" vertOverflow="ellipsis" vert="horz" wrap="square" lIns="38100" tIns="19050" rIns="38100" bIns="19050" anchor="ctr" anchorCtr="1">
                    <a:noAutofit/>
                  </a:bodyPr>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881883D8-5944-48F6-93E2-07420F2C3E10}" type="CATEGORYNAME">
                      <a:rPr lang="en-US" sz="1000" b="1">
                        <a:latin typeface="Arial" panose="020B0604020202020204" pitchFamily="34" charset="0"/>
                        <a:cs typeface="Arial" panose="020B0604020202020204" pitchFamily="34" charset="0"/>
                      </a:rPr>
                      <a:pPr>
                        <a:defRPr sz="1000" b="1">
                          <a:latin typeface="Arial" panose="020B0604020202020204" pitchFamily="34" charset="0"/>
                          <a:cs typeface="Arial" panose="020B0604020202020204" pitchFamily="34" charset="0"/>
                        </a:defRPr>
                      </a:pPr>
                      <a:t>[CATEGORY NAME]</a:t>
                    </a:fld>
                    <a:r>
                      <a:rPr lang="en-US" sz="1000" b="1" baseline="0">
                        <a:latin typeface="Arial" panose="020B0604020202020204" pitchFamily="34" charset="0"/>
                        <a:cs typeface="Arial" panose="020B0604020202020204" pitchFamily="34" charset="0"/>
                      </a:rPr>
                      <a:t> </a:t>
                    </a:r>
                  </a:p>
                  <a:p>
                    <a:pPr>
                      <a:defRPr sz="1000" b="1">
                        <a:latin typeface="Arial" panose="020B0604020202020204" pitchFamily="34" charset="0"/>
                        <a:cs typeface="Arial" panose="020B0604020202020204" pitchFamily="34" charset="0"/>
                      </a:defRPr>
                    </a:pPr>
                    <a:r>
                      <a:rPr lang="en-US" sz="1000" b="1" baseline="0">
                        <a:latin typeface="Arial" panose="020B0604020202020204" pitchFamily="34" charset="0"/>
                        <a:cs typeface="Arial" panose="020B0604020202020204" pitchFamily="34" charset="0"/>
                      </a:rPr>
                      <a:t>N=</a:t>
                    </a:r>
                    <a:fld id="{8BDC9208-ED9C-4066-9E16-A5A8D75EACBB}" type="VALUE">
                      <a:rPr lang="en-US" sz="1000" b="1" baseline="0">
                        <a:latin typeface="Arial" panose="020B0604020202020204" pitchFamily="34" charset="0"/>
                        <a:cs typeface="Arial" panose="020B0604020202020204" pitchFamily="34" charset="0"/>
                      </a:rPr>
                      <a:pPr>
                        <a:defRPr sz="1000" b="1">
                          <a:latin typeface="Arial" panose="020B0604020202020204" pitchFamily="34" charset="0"/>
                          <a:cs typeface="Arial" panose="020B0604020202020204" pitchFamily="34" charset="0"/>
                        </a:defRPr>
                      </a:pPr>
                      <a:t>[VALUE]</a:t>
                    </a:fld>
                    <a:endParaRPr lang="en-US" sz="1000" b="1" baseline="0">
                      <a:latin typeface="Arial" panose="020B0604020202020204" pitchFamily="34" charset="0"/>
                      <a:cs typeface="Arial" panose="020B0604020202020204" pitchFamily="34" charset="0"/>
                    </a:endParaRPr>
                  </a:p>
                  <a:p>
                    <a:pPr>
                      <a:defRPr sz="1000" b="1">
                        <a:latin typeface="Arial" panose="020B0604020202020204" pitchFamily="34" charset="0"/>
                        <a:cs typeface="Arial" panose="020B0604020202020204" pitchFamily="34" charset="0"/>
                      </a:defRPr>
                    </a:pPr>
                    <a:r>
                      <a:rPr lang="en-US" sz="1000" b="1" baseline="0">
                        <a:latin typeface="Arial" panose="020B0604020202020204" pitchFamily="34" charset="0"/>
                        <a:cs typeface="Arial" panose="020B0604020202020204" pitchFamily="34" charset="0"/>
                      </a:rPr>
                      <a:t> 41.6</a:t>
                    </a:r>
                    <a:r>
                      <a:rPr lang="en-US" sz="1000" b="1">
                        <a:latin typeface="Arial" panose="020B0604020202020204" pitchFamily="34" charset="0"/>
                        <a:cs typeface="Arial" panose="020B0604020202020204" pitchFamily="34" charset="0"/>
                      </a:rPr>
                      <a:t>%</a:t>
                    </a:r>
                  </a:p>
                </c:rich>
              </c:tx>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5284212637686509"/>
                      <c:h val="0.15776078264094434"/>
                    </c:manualLayout>
                  </c15:layout>
                  <c15:dlblFieldTable/>
                  <c15:showDataLabelsRange val="0"/>
                </c:ext>
                <c:ext xmlns:c16="http://schemas.microsoft.com/office/drawing/2014/chart" uri="{C3380CC4-5D6E-409C-BE32-E72D297353CC}">
                  <c16:uniqueId val="{00000003-7C14-44E9-9FEE-C192137DA971}"/>
                </c:ext>
              </c:extLst>
            </c:dLbl>
            <c:dLbl>
              <c:idx val="2"/>
              <c:layout>
                <c:manualLayout>
                  <c:x val="0.16772180794609862"/>
                  <c:y val="9.7873595425137655E-2"/>
                </c:manualLayout>
              </c:layout>
              <c:tx>
                <c:rich>
                  <a:bodyPr/>
                  <a:lstStyle/>
                  <a:p>
                    <a:fld id="{76792C39-8843-46F1-8370-524C026EB42F}" type="CATEGORYNAME">
                      <a:rPr lang="en-US" sz="1000" b="1">
                        <a:latin typeface="Arial" panose="020B0604020202020204" pitchFamily="34" charset="0"/>
                        <a:cs typeface="Arial" panose="020B0604020202020204" pitchFamily="34" charset="0"/>
                      </a:rPr>
                      <a:pPr/>
                      <a:t>[CATEGORY NAME]</a:t>
                    </a:fld>
                    <a:endParaRPr lang="en-US" sz="1000" b="1" baseline="0">
                      <a:latin typeface="Arial" panose="020B0604020202020204" pitchFamily="34" charset="0"/>
                      <a:cs typeface="Arial" panose="020B0604020202020204" pitchFamily="34" charset="0"/>
                    </a:endParaRPr>
                  </a:p>
                  <a:p>
                    <a:r>
                      <a:rPr lang="en-US" sz="1000" b="1" baseline="0">
                        <a:latin typeface="Arial" panose="020B0604020202020204" pitchFamily="34" charset="0"/>
                        <a:cs typeface="Arial" panose="020B0604020202020204" pitchFamily="34" charset="0"/>
                      </a:rPr>
                      <a:t>N=</a:t>
                    </a:r>
                    <a:fld id="{16265721-C41F-4708-A7FE-79EE35E81E3C}" type="VALUE">
                      <a:rPr lang="en-US" sz="1000" b="1" baseline="0">
                        <a:latin typeface="Arial" panose="020B0604020202020204" pitchFamily="34" charset="0"/>
                        <a:cs typeface="Arial" panose="020B0604020202020204" pitchFamily="34" charset="0"/>
                      </a:rPr>
                      <a:pPr/>
                      <a:t>[VALUE]</a:t>
                    </a:fld>
                    <a:r>
                      <a:rPr lang="en-US" sz="1000" b="1" baseline="0">
                        <a:latin typeface="Arial" panose="020B0604020202020204" pitchFamily="34" charset="0"/>
                        <a:cs typeface="Arial" panose="020B0604020202020204" pitchFamily="34" charset="0"/>
                      </a:rPr>
                      <a:t> </a:t>
                    </a:r>
                  </a:p>
                  <a:p>
                    <a:r>
                      <a:rPr lang="en-US" sz="1000" b="1" baseline="0">
                        <a:latin typeface="Arial" panose="020B0604020202020204" pitchFamily="34" charset="0"/>
                        <a:cs typeface="Arial" panose="020B0604020202020204" pitchFamily="34" charset="0"/>
                      </a:rPr>
                      <a:t>2.6%</a:t>
                    </a:r>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C14-44E9-9FEE-C192137DA971}"/>
                </c:ext>
              </c:extLst>
            </c:dLbl>
            <c:dLbl>
              <c:idx val="3"/>
              <c:layout>
                <c:manualLayout>
                  <c:x val="5.7017482665766291E-2"/>
                  <c:y val="0.18066164158970127"/>
                </c:manualLayout>
              </c:layout>
              <c:tx>
                <c:rich>
                  <a:bodyPr rot="0" spcFirstLastPara="1" vertOverflow="ellipsis" vert="horz" wrap="square" lIns="38100" tIns="19050" rIns="38100" bIns="19050" anchor="ctr" anchorCtr="1">
                    <a:noAutofit/>
                  </a:bodyPr>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D5B19A46-7266-4BD8-AA08-E3EFEA442B5C}" type="CATEGORYNAME">
                      <a:rPr lang="en-US" sz="1000" b="1">
                        <a:latin typeface="Arial" panose="020B0604020202020204" pitchFamily="34" charset="0"/>
                        <a:cs typeface="Arial" panose="020B0604020202020204" pitchFamily="34" charset="0"/>
                      </a:rPr>
                      <a:pPr>
                        <a:defRPr sz="1000" b="1">
                          <a:latin typeface="Arial" panose="020B0604020202020204" pitchFamily="34" charset="0"/>
                          <a:cs typeface="Arial" panose="020B0604020202020204" pitchFamily="34" charset="0"/>
                        </a:defRPr>
                      </a:pPr>
                      <a:t>[CATEGORY NAME]</a:t>
                    </a:fld>
                    <a:r>
                      <a:rPr lang="en-US" sz="1000" b="1" baseline="0">
                        <a:latin typeface="Arial" panose="020B0604020202020204" pitchFamily="34" charset="0"/>
                        <a:cs typeface="Arial" panose="020B0604020202020204" pitchFamily="34" charset="0"/>
                      </a:rPr>
                      <a:t> </a:t>
                    </a:r>
                  </a:p>
                  <a:p>
                    <a:pPr>
                      <a:defRPr sz="1000" b="1">
                        <a:latin typeface="Arial" panose="020B0604020202020204" pitchFamily="34" charset="0"/>
                        <a:cs typeface="Arial" panose="020B0604020202020204" pitchFamily="34" charset="0"/>
                      </a:defRPr>
                    </a:pPr>
                    <a:r>
                      <a:rPr lang="en-US" sz="1000" b="1" baseline="0">
                        <a:latin typeface="Arial" panose="020B0604020202020204" pitchFamily="34" charset="0"/>
                        <a:cs typeface="Arial" panose="020B0604020202020204" pitchFamily="34" charset="0"/>
                      </a:rPr>
                      <a:t>N=</a:t>
                    </a:r>
                    <a:fld id="{E8096F46-D856-4BCC-81EB-41CE9F16CCC0}" type="VALUE">
                      <a:rPr lang="en-US" sz="1000" b="1" baseline="0">
                        <a:latin typeface="Arial" panose="020B0604020202020204" pitchFamily="34" charset="0"/>
                        <a:cs typeface="Arial" panose="020B0604020202020204" pitchFamily="34" charset="0"/>
                      </a:rPr>
                      <a:pPr>
                        <a:defRPr sz="1000" b="1">
                          <a:latin typeface="Arial" panose="020B0604020202020204" pitchFamily="34" charset="0"/>
                          <a:cs typeface="Arial" panose="020B0604020202020204" pitchFamily="34" charset="0"/>
                        </a:defRPr>
                      </a:pPr>
                      <a:t>[VALUE]</a:t>
                    </a:fld>
                    <a:r>
                      <a:rPr lang="en-US" sz="1000" b="1" baseline="0">
                        <a:latin typeface="Arial" panose="020B0604020202020204" pitchFamily="34" charset="0"/>
                        <a:cs typeface="Arial" panose="020B0604020202020204" pitchFamily="34" charset="0"/>
                      </a:rPr>
                      <a:t> </a:t>
                    </a:r>
                  </a:p>
                  <a:p>
                    <a:pPr>
                      <a:defRPr sz="1000" b="1">
                        <a:latin typeface="Arial" panose="020B0604020202020204" pitchFamily="34" charset="0"/>
                        <a:cs typeface="Arial" panose="020B0604020202020204" pitchFamily="34" charset="0"/>
                      </a:defRPr>
                    </a:pPr>
                    <a:r>
                      <a:rPr lang="en-US" sz="1000" b="1" baseline="0">
                        <a:latin typeface="Arial" panose="020B0604020202020204" pitchFamily="34" charset="0"/>
                        <a:cs typeface="Arial" panose="020B0604020202020204" pitchFamily="34" charset="0"/>
                      </a:rPr>
                      <a:t>2.6%</a:t>
                    </a:r>
                  </a:p>
                </c:rich>
              </c:tx>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1185096171445802"/>
                      <c:h val="0.16273543652993597"/>
                    </c:manualLayout>
                  </c15:layout>
                  <c15:dlblFieldTable/>
                  <c15:showDataLabelsRange val="0"/>
                </c:ext>
                <c:ext xmlns:c16="http://schemas.microsoft.com/office/drawing/2014/chart" uri="{C3380CC4-5D6E-409C-BE32-E72D297353CC}">
                  <c16:uniqueId val="{00000007-7C14-44E9-9FEE-C192137DA97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0"/>
            <c:showPercent val="1"/>
            <c:showBubbleSize val="0"/>
            <c:showLeaderLines val="0"/>
            <c:extLst>
              <c:ext xmlns:c15="http://schemas.microsoft.com/office/drawing/2012/chart" uri="{CE6537A1-D6FC-4f65-9D91-7224C49458BB}"/>
            </c:extLst>
          </c:dLbls>
          <c:cat>
            <c:strRef>
              <c:f>'Fig1'!$A$7:$A$10</c:f>
              <c:strCache>
                <c:ptCount val="4"/>
                <c:pt idx="0">
                  <c:v>Public Schools</c:v>
                </c:pt>
                <c:pt idx="1">
                  <c:v>Private Non-Profit Schools</c:v>
                </c:pt>
                <c:pt idx="2">
                  <c:v>Private/State-Related Schools</c:v>
                </c:pt>
                <c:pt idx="3">
                  <c:v>Private For-Profit Schools</c:v>
                </c:pt>
              </c:strCache>
            </c:strRef>
          </c:cat>
          <c:val>
            <c:numRef>
              <c:f>'Fig1'!$B$7:$B$10</c:f>
              <c:numCache>
                <c:formatCode>General</c:formatCode>
                <c:ptCount val="4"/>
                <c:pt idx="0">
                  <c:v>41</c:v>
                </c:pt>
                <c:pt idx="1">
                  <c:v>32</c:v>
                </c:pt>
                <c:pt idx="2">
                  <c:v>2</c:v>
                </c:pt>
                <c:pt idx="3">
                  <c:v>2</c:v>
                </c:pt>
              </c:numCache>
            </c:numRef>
          </c:val>
          <c:extLst>
            <c:ext xmlns:c16="http://schemas.microsoft.com/office/drawing/2014/chart" uri="{C3380CC4-5D6E-409C-BE32-E72D297353CC}">
              <c16:uniqueId val="{00000008-7C14-44E9-9FEE-C192137DA971}"/>
            </c:ext>
          </c:extLst>
        </c:ser>
        <c:dLbls>
          <c:showLegendKey val="0"/>
          <c:showVal val="0"/>
          <c:showCatName val="0"/>
          <c:showSerName val="0"/>
          <c:showPercent val="0"/>
          <c:showBubbleSize val="0"/>
          <c:showLeaderLines val="0"/>
        </c:dLbls>
        <c:firstSliceAng val="148"/>
        <c:holeSize val="47"/>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2960444200459E-2"/>
          <c:y val="7.6584864391951016E-2"/>
          <c:w val="0.8870298556430446"/>
          <c:h val="0.761755485893434"/>
        </c:manualLayout>
      </c:layout>
      <c:barChart>
        <c:barDir val="col"/>
        <c:grouping val="clustered"/>
        <c:varyColors val="0"/>
        <c:ser>
          <c:idx val="0"/>
          <c:order val="0"/>
          <c:tx>
            <c:strRef>
              <c:f>'Fig10'!$A$5</c:f>
              <c:strCache>
                <c:ptCount val="1"/>
                <c:pt idx="0">
                  <c:v>Patient visits</c:v>
                </c:pt>
              </c:strCache>
            </c:strRef>
          </c:tx>
          <c:spPr>
            <a:solidFill>
              <a:srgbClr val="009999"/>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'Fig10'!$B$4:$L$4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'Fig10'!$B$5:$L$5</c:f>
              <c:numCache>
                <c:formatCode>0</c:formatCode>
                <c:ptCount val="11"/>
                <c:pt idx="0" formatCode="General">
                  <c:v>47813</c:v>
                </c:pt>
                <c:pt idx="1">
                  <c:v>48069.23</c:v>
                </c:pt>
                <c:pt idx="2" formatCode="General">
                  <c:v>45427.55</c:v>
                </c:pt>
                <c:pt idx="3" formatCode="General">
                  <c:v>44263</c:v>
                </c:pt>
                <c:pt idx="4" formatCode="General">
                  <c:v>48903</c:v>
                </c:pt>
                <c:pt idx="5" formatCode="General">
                  <c:v>35604</c:v>
                </c:pt>
                <c:pt idx="6" formatCode="General">
                  <c:v>33346</c:v>
                </c:pt>
                <c:pt idx="7" formatCode="General">
                  <c:v>38527</c:v>
                </c:pt>
                <c:pt idx="8" formatCode="General">
                  <c:v>39871</c:v>
                </c:pt>
                <c:pt idx="9" formatCode="General">
                  <c:v>39832</c:v>
                </c:pt>
                <c:pt idx="10" formatCode="General">
                  <c:v>40649</c:v>
                </c:pt>
              </c:numCache>
            </c:numRef>
          </c:val>
          <c:extLst>
            <c:ext xmlns:c16="http://schemas.microsoft.com/office/drawing/2014/chart" uri="{C3380CC4-5D6E-409C-BE32-E72D297353CC}">
              <c16:uniqueId val="{00000000-7BB7-4A50-A235-C0B9AB674D01}"/>
            </c:ext>
          </c:extLst>
        </c:ser>
        <c:dLbls>
          <c:showLegendKey val="0"/>
          <c:showVal val="1"/>
          <c:showCatName val="0"/>
          <c:showSerName val="0"/>
          <c:showPercent val="0"/>
          <c:showBubbleSize val="0"/>
        </c:dLbls>
        <c:gapWidth val="60"/>
        <c:axId val="565571040"/>
        <c:axId val="565567512"/>
      </c:barChart>
      <c:lineChart>
        <c:grouping val="standard"/>
        <c:varyColors val="0"/>
        <c:ser>
          <c:idx val="1"/>
          <c:order val="1"/>
          <c:tx>
            <c:strRef>
              <c:f>'Fig10'!$A$6</c:f>
              <c:strCache>
                <c:ptCount val="1"/>
                <c:pt idx="0">
                  <c:v>Patients screened</c:v>
                </c:pt>
              </c:strCache>
            </c:strRef>
          </c:tx>
          <c:spPr>
            <a:ln w="85725" cap="rnd">
              <a:solidFill>
                <a:srgbClr val="993365"/>
              </a:solidFill>
              <a:round/>
            </a:ln>
            <a:effectLst/>
          </c:spPr>
          <c:marker>
            <c:symbol val="none"/>
          </c:marker>
          <c:dLbls>
            <c:dLbl>
              <c:idx val="0"/>
              <c:layout>
                <c:manualLayout>
                  <c:x val="-2.8486111111111111E-2"/>
                  <c:y val="-2.8472222222222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B7-4A50-A235-C0B9AB674D01}"/>
                </c:ext>
              </c:extLst>
            </c:dLbl>
            <c:dLbl>
              <c:idx val="1"/>
              <c:layout>
                <c:manualLayout>
                  <c:x val="-2.6361429066944154E-2"/>
                  <c:y val="-3.33333333333334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B7-4A50-A235-C0B9AB674D01}"/>
                </c:ext>
              </c:extLst>
            </c:dLbl>
            <c:dLbl>
              <c:idx val="2"/>
              <c:layout>
                <c:manualLayout>
                  <c:x val="-2.9874999999999999E-2"/>
                  <c:y val="-3.12500000000001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B7-4A50-A235-C0B9AB674D01}"/>
                </c:ext>
              </c:extLst>
            </c:dLbl>
            <c:dLbl>
              <c:idx val="3"/>
              <c:layout>
                <c:manualLayout>
                  <c:x val="-2.8486111111111111E-2"/>
                  <c:y val="-2.8472222222222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B7-4A50-A235-C0B9AB674D01}"/>
                </c:ext>
              </c:extLst>
            </c:dLbl>
            <c:dLbl>
              <c:idx val="4"/>
              <c:layout>
                <c:manualLayout>
                  <c:x val="-2.6361429066944206E-2"/>
                  <c:y val="-3.33333333333334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B7-4A50-A235-C0B9AB674D01}"/>
                </c:ext>
              </c:extLst>
            </c:dLbl>
            <c:dLbl>
              <c:idx val="5"/>
              <c:layout>
                <c:manualLayout>
                  <c:x val="-2.9136316337148804E-2"/>
                  <c:y val="-2.500000000000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B7-4A50-A235-C0B9AB674D01}"/>
                </c:ext>
              </c:extLst>
            </c:dLbl>
            <c:dLbl>
              <c:idx val="6"/>
              <c:layout>
                <c:manualLayout>
                  <c:x val="-2.6361429066944258E-2"/>
                  <c:y val="-3.6111111111111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B7-4A50-A235-C0B9AB674D01}"/>
                </c:ext>
              </c:extLst>
            </c:dLbl>
            <c:dLbl>
              <c:idx val="7"/>
              <c:layout>
                <c:manualLayout>
                  <c:x val="-2.9136316337148804E-2"/>
                  <c:y val="-4.1666666666666664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9569892473118283E-2"/>
                      <c:h val="5.0958442694663167E-2"/>
                    </c:manualLayout>
                  </c15:layout>
                </c:ext>
                <c:ext xmlns:c16="http://schemas.microsoft.com/office/drawing/2014/chart" uri="{C3380CC4-5D6E-409C-BE32-E72D297353CC}">
                  <c16:uniqueId val="{00000008-7BB7-4A50-A235-C0B9AB674D01}"/>
                </c:ext>
              </c:extLst>
            </c:dLbl>
            <c:dLbl>
              <c:idx val="8"/>
              <c:layout>
                <c:manualLayout>
                  <c:x val="-2.913631633714880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B7-4A50-A235-C0B9AB674D01}"/>
                </c:ext>
              </c:extLst>
            </c:dLbl>
            <c:dLbl>
              <c:idx val="9"/>
              <c:layout>
                <c:manualLayout>
                  <c:x val="-2.7748872702046581E-2"/>
                  <c:y val="-3.33333333333334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B7-4A50-A235-C0B9AB674D01}"/>
                </c:ext>
              </c:extLst>
            </c:dLbl>
            <c:dLbl>
              <c:idx val="10"/>
              <c:layout>
                <c:manualLayout>
                  <c:x val="-2.6361429066944258E-2"/>
                  <c:y val="-3.05555555555555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BB7-4A50-A235-C0B9AB674D0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'Fig10'!$B$4:$L$4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'Fig10'!$B$6:$L$6</c:f>
              <c:numCache>
                <c:formatCode>0</c:formatCode>
                <c:ptCount val="11"/>
                <c:pt idx="0" formatCode="General">
                  <c:v>5096</c:v>
                </c:pt>
                <c:pt idx="1">
                  <c:v>5084.18</c:v>
                </c:pt>
                <c:pt idx="2" formatCode="General">
                  <c:v>4724</c:v>
                </c:pt>
                <c:pt idx="3" formatCode="General">
                  <c:v>4502</c:v>
                </c:pt>
                <c:pt idx="4" formatCode="General">
                  <c:v>4570</c:v>
                </c:pt>
                <c:pt idx="5" formatCode="General">
                  <c:v>3516</c:v>
                </c:pt>
                <c:pt idx="6" formatCode="General">
                  <c:v>2905</c:v>
                </c:pt>
                <c:pt idx="7" formatCode="General">
                  <c:v>3431</c:v>
                </c:pt>
                <c:pt idx="8" formatCode="General">
                  <c:v>3624</c:v>
                </c:pt>
                <c:pt idx="9" formatCode="General">
                  <c:v>3920</c:v>
                </c:pt>
                <c:pt idx="10" formatCode="General">
                  <c:v>3695</c:v>
                </c:pt>
              </c:numCache>
            </c:numRef>
          </c:val>
          <c:smooth val="0"/>
          <c:extLst>
            <c:ext xmlns:c16="http://schemas.microsoft.com/office/drawing/2014/chart" uri="{C3380CC4-5D6E-409C-BE32-E72D297353CC}">
              <c16:uniqueId val="{0000000C-7BB7-4A50-A235-C0B9AB674D01}"/>
            </c:ext>
          </c:extLst>
        </c:ser>
        <c:dLbls>
          <c:showLegendKey val="0"/>
          <c:showVal val="0"/>
          <c:showCatName val="0"/>
          <c:showSerName val="0"/>
          <c:showPercent val="0"/>
          <c:showBubbleSize val="0"/>
        </c:dLbls>
        <c:marker val="1"/>
        <c:smooth val="0"/>
        <c:axId val="565571040"/>
        <c:axId val="565567512"/>
      </c:lineChart>
      <c:catAx>
        <c:axId val="565571040"/>
        <c:scaling>
          <c:orientation val="minMax"/>
        </c:scaling>
        <c:delete val="0"/>
        <c:axPos val="b"/>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b="1">
                    <a:latin typeface="Arial" panose="020B0604020202020204" pitchFamily="34" charset="0"/>
                    <a:cs typeface="Arial" panose="020B0604020202020204" pitchFamily="34" charset="0"/>
                  </a:rPr>
                  <a:t>Survey Year</a:t>
                </a:r>
              </a:p>
            </c:rich>
          </c:tx>
          <c:layout>
            <c:manualLayout>
              <c:xMode val="edge"/>
              <c:yMode val="edge"/>
              <c:x val="0.45749260530779123"/>
              <c:y val="0.92682874015748029"/>
            </c:manualLayout>
          </c:layout>
          <c:overlay val="0"/>
          <c:spPr>
            <a:noFill/>
            <a:ln>
              <a:noFill/>
            </a:ln>
            <a:effectLst/>
          </c:sp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65567512"/>
        <c:crosses val="autoZero"/>
        <c:auto val="1"/>
        <c:lblAlgn val="ctr"/>
        <c:lblOffset val="100"/>
        <c:noMultiLvlLbl val="0"/>
      </c:catAx>
      <c:valAx>
        <c:axId val="565567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65571040"/>
        <c:crosses val="autoZero"/>
        <c:crossBetween val="between"/>
      </c:valAx>
      <c:spPr>
        <a:gradFill>
          <a:gsLst>
            <a:gs pos="0">
              <a:schemeClr val="accent3">
                <a:lumMod val="0"/>
                <a:lumOff val="100000"/>
              </a:schemeClr>
            </a:gs>
            <a:gs pos="35000">
              <a:schemeClr val="accent3">
                <a:lumMod val="0"/>
                <a:lumOff val="100000"/>
              </a:schemeClr>
            </a:gs>
            <a:gs pos="100000">
              <a:schemeClr val="accent3">
                <a:lumMod val="100000"/>
              </a:schemeClr>
            </a:gs>
          </a:gsLst>
          <a:path path="circle">
            <a:fillToRect l="50000" t="-80000" r="50000" b="180000"/>
          </a:path>
        </a:gradFill>
        <a:ln>
          <a:noFill/>
        </a:ln>
        <a:effectLst/>
      </c:spPr>
    </c:plotArea>
    <c:legend>
      <c:legendPos val="b"/>
      <c:layout>
        <c:manualLayout>
          <c:xMode val="edge"/>
          <c:yMode val="edge"/>
          <c:x val="0.56854752677247289"/>
          <c:y val="1.774256342957127E-2"/>
          <c:w val="0.31798634952108612"/>
          <c:h val="4.8924103237095361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6475886318406"/>
          <c:y val="2.2361881954214295E-2"/>
          <c:w val="0.55785033863774025"/>
          <c:h val="0.88081597745113838"/>
        </c:manualLayout>
      </c:layout>
      <c:barChart>
        <c:barDir val="bar"/>
        <c:grouping val="stacked"/>
        <c:varyColors val="0"/>
        <c:ser>
          <c:idx val="0"/>
          <c:order val="0"/>
          <c:tx>
            <c:strRef>
              <c:f>'Fig11'!$D$4</c:f>
              <c:strCache>
                <c:ptCount val="1"/>
                <c:pt idx="0">
                  <c:v>Basic Science</c:v>
                </c:pt>
              </c:strCache>
            </c:strRef>
          </c:tx>
          <c:spPr>
            <a:solidFill>
              <a:srgbClr val="F26522"/>
            </a:solidFill>
            <a:ln>
              <a:noFill/>
            </a:ln>
            <a:effectLst/>
          </c:spPr>
          <c:invertIfNegative val="0"/>
          <c:cat>
            <c:strRef>
              <c:f>'Fig11'!$C$5:$C$18</c:f>
              <c:strCache>
                <c:ptCount val="14"/>
                <c:pt idx="0">
                  <c:v>Nurse</c:v>
                </c:pt>
                <c:pt idx="1">
                  <c:v>Medical/pathology lab tech</c:v>
                </c:pt>
                <c:pt idx="2">
                  <c:v>Radiology tech</c:v>
                </c:pt>
                <c:pt idx="3">
                  <c:v>Dental lab tech</c:v>
                </c:pt>
                <c:pt idx="4">
                  <c:v>Expanded function dental assistant</c:v>
                </c:pt>
                <c:pt idx="5">
                  <c:v>Dental hygienist</c:v>
                </c:pt>
                <c:pt idx="6">
                  <c:v>Computer/IT personnel</c:v>
                </c:pt>
                <c:pt idx="7">
                  <c:v>Sterilization personnel</c:v>
                </c:pt>
                <c:pt idx="8">
                  <c:v>Other support personnel</c:v>
                </c:pt>
                <c:pt idx="9">
                  <c:v>Team/Patient care coordinator</c:v>
                </c:pt>
                <c:pt idx="10">
                  <c:v>Admin Assistants/Clerical Support</c:v>
                </c:pt>
                <c:pt idx="11">
                  <c:v>Professional staff</c:v>
                </c:pt>
                <c:pt idx="12">
                  <c:v>Clincial clerk</c:v>
                </c:pt>
                <c:pt idx="13">
                  <c:v>Dental assistant</c:v>
                </c:pt>
              </c:strCache>
            </c:strRef>
          </c:cat>
          <c:val>
            <c:numRef>
              <c:f>'Fig11'!$D$5:$D$18</c:f>
              <c:numCache>
                <c:formatCode>General</c:formatCode>
                <c:ptCount val="14"/>
                <c:pt idx="0">
                  <c:v>0</c:v>
                </c:pt>
                <c:pt idx="1">
                  <c:v>13</c:v>
                </c:pt>
                <c:pt idx="2">
                  <c:v>2</c:v>
                </c:pt>
                <c:pt idx="3">
                  <c:v>4</c:v>
                </c:pt>
                <c:pt idx="4">
                  <c:v>3</c:v>
                </c:pt>
                <c:pt idx="5">
                  <c:v>2</c:v>
                </c:pt>
                <c:pt idx="6">
                  <c:v>3</c:v>
                </c:pt>
                <c:pt idx="7">
                  <c:v>3</c:v>
                </c:pt>
                <c:pt idx="8">
                  <c:v>5</c:v>
                </c:pt>
                <c:pt idx="9">
                  <c:v>0</c:v>
                </c:pt>
                <c:pt idx="10">
                  <c:v>45.4</c:v>
                </c:pt>
                <c:pt idx="11">
                  <c:v>29.99</c:v>
                </c:pt>
                <c:pt idx="12">
                  <c:v>10</c:v>
                </c:pt>
                <c:pt idx="13">
                  <c:v>5</c:v>
                </c:pt>
              </c:numCache>
            </c:numRef>
          </c:val>
          <c:extLst>
            <c:ext xmlns:c16="http://schemas.microsoft.com/office/drawing/2014/chart" uri="{C3380CC4-5D6E-409C-BE32-E72D297353CC}">
              <c16:uniqueId val="{00000000-CA0A-4865-A018-3DD4091DD2FA}"/>
            </c:ext>
          </c:extLst>
        </c:ser>
        <c:ser>
          <c:idx val="1"/>
          <c:order val="1"/>
          <c:tx>
            <c:strRef>
              <c:f>'Fig11'!$E$4</c:f>
              <c:strCache>
                <c:ptCount val="1"/>
                <c:pt idx="0">
                  <c:v>Clinical Science</c:v>
                </c:pt>
              </c:strCache>
            </c:strRef>
          </c:tx>
          <c:spPr>
            <a:solidFill>
              <a:srgbClr val="0076BE"/>
            </a:solidFill>
            <a:ln>
              <a:noFill/>
            </a:ln>
            <a:effectLst/>
          </c:spPr>
          <c:invertIfNegative val="0"/>
          <c:cat>
            <c:strRef>
              <c:f>'Fig11'!$C$5:$C$18</c:f>
              <c:strCache>
                <c:ptCount val="14"/>
                <c:pt idx="0">
                  <c:v>Nurse</c:v>
                </c:pt>
                <c:pt idx="1">
                  <c:v>Medical/pathology lab tech</c:v>
                </c:pt>
                <c:pt idx="2">
                  <c:v>Radiology tech</c:v>
                </c:pt>
                <c:pt idx="3">
                  <c:v>Dental lab tech</c:v>
                </c:pt>
                <c:pt idx="4">
                  <c:v>Expanded function dental assistant</c:v>
                </c:pt>
                <c:pt idx="5">
                  <c:v>Dental hygienist</c:v>
                </c:pt>
                <c:pt idx="6">
                  <c:v>Computer/IT personnel</c:v>
                </c:pt>
                <c:pt idx="7">
                  <c:v>Sterilization personnel</c:v>
                </c:pt>
                <c:pt idx="8">
                  <c:v>Other support personnel</c:v>
                </c:pt>
                <c:pt idx="9">
                  <c:v>Team/Patient care coordinator</c:v>
                </c:pt>
                <c:pt idx="10">
                  <c:v>Admin Assistants/Clerical Support</c:v>
                </c:pt>
                <c:pt idx="11">
                  <c:v>Professional staff</c:v>
                </c:pt>
                <c:pt idx="12">
                  <c:v>Clincial clerk</c:v>
                </c:pt>
                <c:pt idx="13">
                  <c:v>Dental assistant</c:v>
                </c:pt>
              </c:strCache>
            </c:strRef>
          </c:cat>
          <c:val>
            <c:numRef>
              <c:f>'Fig11'!$E$5:$E$18</c:f>
              <c:numCache>
                <c:formatCode>General</c:formatCode>
                <c:ptCount val="14"/>
                <c:pt idx="0">
                  <c:v>71.63</c:v>
                </c:pt>
                <c:pt idx="1">
                  <c:v>42.1</c:v>
                </c:pt>
                <c:pt idx="2">
                  <c:v>110.7</c:v>
                </c:pt>
                <c:pt idx="3">
                  <c:v>210.89</c:v>
                </c:pt>
                <c:pt idx="4">
                  <c:v>308.13</c:v>
                </c:pt>
                <c:pt idx="5">
                  <c:v>394.39</c:v>
                </c:pt>
                <c:pt idx="6">
                  <c:v>182.01</c:v>
                </c:pt>
                <c:pt idx="7">
                  <c:v>665.07</c:v>
                </c:pt>
                <c:pt idx="8">
                  <c:v>233.67</c:v>
                </c:pt>
                <c:pt idx="9">
                  <c:v>958.34</c:v>
                </c:pt>
                <c:pt idx="10">
                  <c:v>715</c:v>
                </c:pt>
                <c:pt idx="11">
                  <c:v>609.12</c:v>
                </c:pt>
                <c:pt idx="12">
                  <c:v>1760.77</c:v>
                </c:pt>
                <c:pt idx="13">
                  <c:v>2066.64</c:v>
                </c:pt>
              </c:numCache>
            </c:numRef>
          </c:val>
          <c:extLst>
            <c:ext xmlns:c16="http://schemas.microsoft.com/office/drawing/2014/chart" uri="{C3380CC4-5D6E-409C-BE32-E72D297353CC}">
              <c16:uniqueId val="{00000001-CA0A-4865-A018-3DD4091DD2FA}"/>
            </c:ext>
          </c:extLst>
        </c:ser>
        <c:ser>
          <c:idx val="2"/>
          <c:order val="2"/>
          <c:tx>
            <c:strRef>
              <c:f>'Fig11'!$F$4</c:f>
              <c:strCache>
                <c:ptCount val="1"/>
                <c:pt idx="0">
                  <c:v>Research Support</c:v>
                </c:pt>
              </c:strCache>
            </c:strRef>
          </c:tx>
          <c:spPr>
            <a:solidFill>
              <a:srgbClr val="F0B323"/>
            </a:solidFill>
            <a:ln>
              <a:noFill/>
            </a:ln>
            <a:effectLst/>
          </c:spPr>
          <c:invertIfNegative val="0"/>
          <c:cat>
            <c:strRef>
              <c:f>'Fig11'!$C$5:$C$18</c:f>
              <c:strCache>
                <c:ptCount val="14"/>
                <c:pt idx="0">
                  <c:v>Nurse</c:v>
                </c:pt>
                <c:pt idx="1">
                  <c:v>Medical/pathology lab tech</c:v>
                </c:pt>
                <c:pt idx="2">
                  <c:v>Radiology tech</c:v>
                </c:pt>
                <c:pt idx="3">
                  <c:v>Dental lab tech</c:v>
                </c:pt>
                <c:pt idx="4">
                  <c:v>Expanded function dental assistant</c:v>
                </c:pt>
                <c:pt idx="5">
                  <c:v>Dental hygienist</c:v>
                </c:pt>
                <c:pt idx="6">
                  <c:v>Computer/IT personnel</c:v>
                </c:pt>
                <c:pt idx="7">
                  <c:v>Sterilization personnel</c:v>
                </c:pt>
                <c:pt idx="8">
                  <c:v>Other support personnel</c:v>
                </c:pt>
                <c:pt idx="9">
                  <c:v>Team/Patient care coordinator</c:v>
                </c:pt>
                <c:pt idx="10">
                  <c:v>Admin Assistants/Clerical Support</c:v>
                </c:pt>
                <c:pt idx="11">
                  <c:v>Professional staff</c:v>
                </c:pt>
                <c:pt idx="12">
                  <c:v>Clincial clerk</c:v>
                </c:pt>
                <c:pt idx="13">
                  <c:v>Dental assistant</c:v>
                </c:pt>
              </c:strCache>
            </c:strRef>
          </c:cat>
          <c:val>
            <c:numRef>
              <c:f>'Fig11'!$F$5:$F$18</c:f>
              <c:numCache>
                <c:formatCode>General</c:formatCode>
                <c:ptCount val="14"/>
                <c:pt idx="0">
                  <c:v>1.2</c:v>
                </c:pt>
                <c:pt idx="1">
                  <c:v>28.82</c:v>
                </c:pt>
                <c:pt idx="2">
                  <c:v>0</c:v>
                </c:pt>
                <c:pt idx="3">
                  <c:v>23.19</c:v>
                </c:pt>
                <c:pt idx="4">
                  <c:v>0</c:v>
                </c:pt>
                <c:pt idx="5">
                  <c:v>6.6</c:v>
                </c:pt>
                <c:pt idx="6">
                  <c:v>9.6999999999999993</c:v>
                </c:pt>
                <c:pt idx="7">
                  <c:v>1</c:v>
                </c:pt>
                <c:pt idx="8">
                  <c:v>154.26</c:v>
                </c:pt>
                <c:pt idx="9">
                  <c:v>4.8</c:v>
                </c:pt>
                <c:pt idx="10">
                  <c:v>103.88</c:v>
                </c:pt>
                <c:pt idx="11">
                  <c:v>231.3</c:v>
                </c:pt>
                <c:pt idx="12">
                  <c:v>10</c:v>
                </c:pt>
                <c:pt idx="13">
                  <c:v>8</c:v>
                </c:pt>
              </c:numCache>
            </c:numRef>
          </c:val>
          <c:extLst>
            <c:ext xmlns:c16="http://schemas.microsoft.com/office/drawing/2014/chart" uri="{C3380CC4-5D6E-409C-BE32-E72D297353CC}">
              <c16:uniqueId val="{00000002-CA0A-4865-A018-3DD4091DD2FA}"/>
            </c:ext>
          </c:extLst>
        </c:ser>
        <c:ser>
          <c:idx val="3"/>
          <c:order val="3"/>
          <c:tx>
            <c:strRef>
              <c:f>'Fig11'!$G$4</c:f>
              <c:strCache>
                <c:ptCount val="1"/>
                <c:pt idx="0">
                  <c:v>All Other Support</c:v>
                </c:pt>
              </c:strCache>
            </c:strRef>
          </c:tx>
          <c:spPr>
            <a:solidFill>
              <a:schemeClr val="bg1">
                <a:lumMod val="50000"/>
              </a:schemeClr>
            </a:solidFill>
            <a:ln>
              <a:noFill/>
            </a:ln>
            <a:effectLst/>
          </c:spPr>
          <c:invertIfNegative val="0"/>
          <c:cat>
            <c:strRef>
              <c:f>'Fig11'!$C$5:$C$18</c:f>
              <c:strCache>
                <c:ptCount val="14"/>
                <c:pt idx="0">
                  <c:v>Nurse</c:v>
                </c:pt>
                <c:pt idx="1">
                  <c:v>Medical/pathology lab tech</c:v>
                </c:pt>
                <c:pt idx="2">
                  <c:v>Radiology tech</c:v>
                </c:pt>
                <c:pt idx="3">
                  <c:v>Dental lab tech</c:v>
                </c:pt>
                <c:pt idx="4">
                  <c:v>Expanded function dental assistant</c:v>
                </c:pt>
                <c:pt idx="5">
                  <c:v>Dental hygienist</c:v>
                </c:pt>
                <c:pt idx="6">
                  <c:v>Computer/IT personnel</c:v>
                </c:pt>
                <c:pt idx="7">
                  <c:v>Sterilization personnel</c:v>
                </c:pt>
                <c:pt idx="8">
                  <c:v>Other support personnel</c:v>
                </c:pt>
                <c:pt idx="9">
                  <c:v>Team/Patient care coordinator</c:v>
                </c:pt>
                <c:pt idx="10">
                  <c:v>Admin Assistants/Clerical Support</c:v>
                </c:pt>
                <c:pt idx="11">
                  <c:v>Professional staff</c:v>
                </c:pt>
                <c:pt idx="12">
                  <c:v>Clincial clerk</c:v>
                </c:pt>
                <c:pt idx="13">
                  <c:v>Dental assistant</c:v>
                </c:pt>
              </c:strCache>
            </c:strRef>
          </c:cat>
          <c:val>
            <c:numRef>
              <c:f>'Fig11'!$G$5:$G$18</c:f>
              <c:numCache>
                <c:formatCode>General</c:formatCode>
                <c:ptCount val="14"/>
                <c:pt idx="0">
                  <c:v>7</c:v>
                </c:pt>
                <c:pt idx="1">
                  <c:v>2.25</c:v>
                </c:pt>
                <c:pt idx="2">
                  <c:v>1</c:v>
                </c:pt>
                <c:pt idx="3">
                  <c:v>11.19</c:v>
                </c:pt>
                <c:pt idx="4">
                  <c:v>9.1</c:v>
                </c:pt>
                <c:pt idx="5">
                  <c:v>40.6</c:v>
                </c:pt>
                <c:pt idx="6">
                  <c:v>288.63</c:v>
                </c:pt>
                <c:pt idx="7">
                  <c:v>44</c:v>
                </c:pt>
                <c:pt idx="8">
                  <c:v>322.92</c:v>
                </c:pt>
                <c:pt idx="9">
                  <c:v>25.6</c:v>
                </c:pt>
                <c:pt idx="10">
                  <c:v>716.04</c:v>
                </c:pt>
                <c:pt idx="11">
                  <c:v>992.29</c:v>
                </c:pt>
                <c:pt idx="12">
                  <c:v>139.69999999999999</c:v>
                </c:pt>
                <c:pt idx="13">
                  <c:v>99.6</c:v>
                </c:pt>
              </c:numCache>
            </c:numRef>
          </c:val>
          <c:extLst>
            <c:ext xmlns:c16="http://schemas.microsoft.com/office/drawing/2014/chart" uri="{C3380CC4-5D6E-409C-BE32-E72D297353CC}">
              <c16:uniqueId val="{00000003-CA0A-4865-A018-3DD4091DD2FA}"/>
            </c:ext>
          </c:extLst>
        </c:ser>
        <c:ser>
          <c:idx val="4"/>
          <c:order val="4"/>
          <c:tx>
            <c:strRef>
              <c:f>'Fig11'!$H$4</c:f>
              <c:strCache>
                <c:ptCount val="1"/>
                <c:pt idx="0">
                  <c:v>TOTAL FTE</c:v>
                </c:pt>
              </c:strCache>
            </c:strRef>
          </c:tx>
          <c:spPr>
            <a:no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'Fig11'!$C$5:$C$18</c:f>
              <c:strCache>
                <c:ptCount val="14"/>
                <c:pt idx="0">
                  <c:v>Nurse</c:v>
                </c:pt>
                <c:pt idx="1">
                  <c:v>Medical/pathology lab tech</c:v>
                </c:pt>
                <c:pt idx="2">
                  <c:v>Radiology tech</c:v>
                </c:pt>
                <c:pt idx="3">
                  <c:v>Dental lab tech</c:v>
                </c:pt>
                <c:pt idx="4">
                  <c:v>Expanded function dental assistant</c:v>
                </c:pt>
                <c:pt idx="5">
                  <c:v>Dental hygienist</c:v>
                </c:pt>
                <c:pt idx="6">
                  <c:v>Computer/IT personnel</c:v>
                </c:pt>
                <c:pt idx="7">
                  <c:v>Sterilization personnel</c:v>
                </c:pt>
                <c:pt idx="8">
                  <c:v>Other support personnel</c:v>
                </c:pt>
                <c:pt idx="9">
                  <c:v>Team/Patient care coordinator</c:v>
                </c:pt>
                <c:pt idx="10">
                  <c:v>Admin Assistants/Clerical Support</c:v>
                </c:pt>
                <c:pt idx="11">
                  <c:v>Professional staff</c:v>
                </c:pt>
                <c:pt idx="12">
                  <c:v>Clincial clerk</c:v>
                </c:pt>
                <c:pt idx="13">
                  <c:v>Dental assistant</c:v>
                </c:pt>
              </c:strCache>
            </c:strRef>
          </c:cat>
          <c:val>
            <c:numRef>
              <c:f>'Fig11'!$H$5:$H$18</c:f>
              <c:numCache>
                <c:formatCode>General</c:formatCode>
                <c:ptCount val="14"/>
                <c:pt idx="0">
                  <c:v>79.83</c:v>
                </c:pt>
                <c:pt idx="1">
                  <c:v>86.17</c:v>
                </c:pt>
                <c:pt idx="2">
                  <c:v>113.7</c:v>
                </c:pt>
                <c:pt idx="3">
                  <c:v>249.27</c:v>
                </c:pt>
                <c:pt idx="4">
                  <c:v>320.23</c:v>
                </c:pt>
                <c:pt idx="5">
                  <c:v>443.59</c:v>
                </c:pt>
                <c:pt idx="6">
                  <c:v>483.34</c:v>
                </c:pt>
                <c:pt idx="7">
                  <c:v>713.07</c:v>
                </c:pt>
                <c:pt idx="8">
                  <c:v>715.85</c:v>
                </c:pt>
                <c:pt idx="9">
                  <c:v>988.74</c:v>
                </c:pt>
                <c:pt idx="10">
                  <c:v>1580.32</c:v>
                </c:pt>
                <c:pt idx="11">
                  <c:v>1862.7</c:v>
                </c:pt>
                <c:pt idx="12">
                  <c:v>1920.47</c:v>
                </c:pt>
                <c:pt idx="13">
                  <c:v>2179.2399999999998</c:v>
                </c:pt>
              </c:numCache>
            </c:numRef>
          </c:val>
          <c:extLst>
            <c:ext xmlns:c16="http://schemas.microsoft.com/office/drawing/2014/chart" uri="{C3380CC4-5D6E-409C-BE32-E72D297353CC}">
              <c16:uniqueId val="{00000004-CA0A-4865-A018-3DD4091DD2FA}"/>
            </c:ext>
          </c:extLst>
        </c:ser>
        <c:dLbls>
          <c:showLegendKey val="0"/>
          <c:showVal val="0"/>
          <c:showCatName val="0"/>
          <c:showSerName val="0"/>
          <c:showPercent val="0"/>
          <c:showBubbleSize val="0"/>
        </c:dLbls>
        <c:gapWidth val="23"/>
        <c:overlap val="100"/>
        <c:axId val="565571432"/>
        <c:axId val="565569864"/>
      </c:barChart>
      <c:catAx>
        <c:axId val="565571432"/>
        <c:scaling>
          <c:orientation val="minMax"/>
        </c:scaling>
        <c:delete val="0"/>
        <c:axPos val="l"/>
        <c:title>
          <c:tx>
            <c:rich>
              <a:bodyPr rot="-54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b="1">
                    <a:solidFill>
                      <a:sysClr val="windowText" lastClr="000000"/>
                    </a:solidFill>
                    <a:latin typeface="Arial" panose="020B0604020202020204" pitchFamily="34" charset="0"/>
                    <a:cs typeface="Arial" panose="020B0604020202020204" pitchFamily="34" charset="0"/>
                  </a:rPr>
                  <a:t>Position</a:t>
                </a:r>
              </a:p>
            </c:rich>
          </c:tx>
          <c:layout>
            <c:manualLayout>
              <c:xMode val="edge"/>
              <c:yMode val="edge"/>
              <c:x val="2.6329233170178053E-2"/>
              <c:y val="0.44837647183137302"/>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569864"/>
        <c:crosses val="autoZero"/>
        <c:auto val="1"/>
        <c:lblAlgn val="ctr"/>
        <c:lblOffset val="100"/>
        <c:noMultiLvlLbl val="0"/>
      </c:catAx>
      <c:valAx>
        <c:axId val="565569864"/>
        <c:scaling>
          <c:orientation val="minMax"/>
          <c:max val="25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b"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b="1">
                    <a:solidFill>
                      <a:sysClr val="windowText" lastClr="000000"/>
                    </a:solidFill>
                    <a:latin typeface="Arial" panose="020B0604020202020204" pitchFamily="34" charset="0"/>
                    <a:cs typeface="Arial" panose="020B0604020202020204" pitchFamily="34" charset="0"/>
                  </a:rPr>
                  <a:t>Number of Personnel</a:t>
                </a:r>
              </a:p>
            </c:rich>
          </c:tx>
          <c:layout>
            <c:manualLayout>
              <c:xMode val="edge"/>
              <c:yMode val="edge"/>
              <c:x val="0.4940174621029515"/>
              <c:y val="0.95819156509751358"/>
            </c:manualLayout>
          </c:layout>
          <c:overlay val="0"/>
          <c:spPr>
            <a:noFill/>
            <a:ln>
              <a:noFill/>
            </a:ln>
            <a:effectLst/>
          </c:spPr>
          <c:txPr>
            <a:bodyPr rot="0" spcFirstLastPara="1" vertOverflow="ellipsis" vert="horz" wrap="square" anchor="b"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65571432"/>
        <c:crosses val="autoZero"/>
        <c:crossBetween val="between"/>
      </c:valAx>
      <c:spPr>
        <a:noFill/>
        <a:ln>
          <a:noFill/>
        </a:ln>
        <a:effectLst/>
      </c:spPr>
    </c:plotArea>
    <c:legend>
      <c:legendPos val="r"/>
      <c:legendEntry>
        <c:idx val="4"/>
        <c:delete val="1"/>
      </c:legendEntry>
      <c:layout>
        <c:manualLayout>
          <c:xMode val="edge"/>
          <c:yMode val="edge"/>
          <c:x val="0.77340127338046583"/>
          <c:y val="0.42425068801097943"/>
          <c:w val="0.18519023786838884"/>
          <c:h val="0.18922665468185113"/>
        </c:manualLayout>
      </c:layout>
      <c:overlay val="0"/>
      <c:spPr>
        <a:solidFill>
          <a:schemeClr val="bg1"/>
        </a:solidFill>
        <a:ln w="41275">
          <a:solidFill>
            <a:schemeClr val="accent1"/>
          </a:solid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tileRect/>
    </a:gra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662409885171781E-2"/>
          <c:y val="0.19197181007901004"/>
          <c:w val="0.8060263515936712"/>
          <c:h val="0.69103495739125154"/>
        </c:manualLayout>
      </c:layout>
      <c:doughnutChart>
        <c:varyColors val="1"/>
        <c:ser>
          <c:idx val="0"/>
          <c:order val="0"/>
          <c:tx>
            <c:strRef>
              <c:f>'Fig12'!$D$4</c:f>
              <c:strCache>
                <c:ptCount val="1"/>
              </c:strCache>
            </c:strRef>
          </c:tx>
          <c:dPt>
            <c:idx val="0"/>
            <c:bubble3D val="0"/>
            <c:spPr>
              <a:solidFill>
                <a:srgbClr val="0076BE"/>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9D8-4990-B406-9BF08F26C5D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9D8-4990-B406-9BF08F26C5D7}"/>
              </c:ext>
            </c:extLst>
          </c:dPt>
          <c:dPt>
            <c:idx val="2"/>
            <c:bubble3D val="0"/>
            <c:spPr>
              <a:solidFill>
                <a:srgbClr val="7F777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9D8-4990-B406-9BF08F26C5D7}"/>
              </c:ext>
            </c:extLst>
          </c:dPt>
          <c:dPt>
            <c:idx val="3"/>
            <c:bubble3D val="0"/>
            <c:spPr>
              <a:solidFill>
                <a:srgbClr val="F0B32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09D8-4990-B406-9BF08F26C5D7}"/>
              </c:ext>
            </c:extLst>
          </c:dPt>
          <c:dLbls>
            <c:dLbl>
              <c:idx val="0"/>
              <c:layout>
                <c:manualLayout>
                  <c:x val="0.1538935541644551"/>
                  <c:y val="-2.0292648223900246E-2"/>
                </c:manualLayout>
              </c:layout>
              <c:tx>
                <c:rich>
                  <a:bodyPr/>
                  <a:lstStyle/>
                  <a:p>
                    <a:fld id="{F5277BFF-DA8D-4D61-A718-DA76CB9133AC}" type="CATEGORYNAME">
                      <a:rPr lang="en-US" sz="1100" baseline="0"/>
                      <a:pPr/>
                      <a:t>[CATEGORY NAME]</a:t>
                    </a:fld>
                    <a:r>
                      <a:rPr lang="en-US" sz="1100" baseline="0"/>
                      <a:t> (27.6%)
N=21</a:t>
                    </a:r>
                  </a:p>
                </c:rich>
              </c:tx>
              <c:showLegendKey val="0"/>
              <c:showVal val="1"/>
              <c:showCatName val="1"/>
              <c:showSerName val="1"/>
              <c:showPercent val="1"/>
              <c:showBubbleSize val="0"/>
              <c:separator>
</c:separator>
              <c:extLst>
                <c:ext xmlns:c15="http://schemas.microsoft.com/office/drawing/2012/chart" uri="{CE6537A1-D6FC-4f65-9D91-7224C49458BB}">
                  <c15:layout>
                    <c:manualLayout>
                      <c:w val="0.28011080332409966"/>
                      <c:h val="0.12333371059623707"/>
                    </c:manualLayout>
                  </c15:layout>
                  <c15:dlblFieldTable/>
                  <c15:showDataLabelsRange val="0"/>
                </c:ext>
                <c:ext xmlns:c16="http://schemas.microsoft.com/office/drawing/2014/chart" uri="{C3380CC4-5D6E-409C-BE32-E72D297353CC}">
                  <c16:uniqueId val="{00000001-09D8-4990-B406-9BF08F26C5D7}"/>
                </c:ext>
              </c:extLst>
            </c:dLbl>
            <c:dLbl>
              <c:idx val="1"/>
              <c:layout>
                <c:manualLayout>
                  <c:x val="0.18836565096952909"/>
                  <c:y val="-0.58960284995176426"/>
                </c:manualLayout>
              </c:layout>
              <c:tx>
                <c:rich>
                  <a:bodyPr/>
                  <a:lstStyle/>
                  <a:p>
                    <a:r>
                      <a:rPr lang="en-US" sz="1100" baseline="0"/>
                      <a:t>Faculty from independent basic science division (10.5%)</a:t>
                    </a:r>
                  </a:p>
                  <a:p>
                    <a:r>
                      <a:rPr lang="en-US" sz="1100" baseline="0"/>
                      <a:t>N=8</a:t>
                    </a:r>
                  </a:p>
                </c:rich>
              </c:tx>
              <c:showLegendKey val="0"/>
              <c:showVal val="1"/>
              <c:showCatName val="0"/>
              <c:showSerName val="1"/>
              <c:showPercent val="0"/>
              <c:showBubbleSize val="0"/>
              <c:extLst>
                <c:ext xmlns:c15="http://schemas.microsoft.com/office/drawing/2012/chart" uri="{CE6537A1-D6FC-4f65-9D91-7224C49458BB}">
                  <c15:layout>
                    <c:manualLayout>
                      <c:w val="0.27704524469067404"/>
                      <c:h val="0.1591450144707271"/>
                    </c:manualLayout>
                  </c15:layout>
                  <c15:showDataLabelsRange val="0"/>
                </c:ext>
                <c:ext xmlns:c16="http://schemas.microsoft.com/office/drawing/2014/chart" uri="{C3380CC4-5D6E-409C-BE32-E72D297353CC}">
                  <c16:uniqueId val="{00000003-09D8-4990-B406-9BF08F26C5D7}"/>
                </c:ext>
              </c:extLst>
            </c:dLbl>
            <c:dLbl>
              <c:idx val="2"/>
              <c:layout>
                <c:manualLayout>
                  <c:x val="-0.15450907971683595"/>
                  <c:y val="-9.8034029113917232E-2"/>
                </c:manualLayout>
              </c:layout>
              <c:tx>
                <c:rich>
                  <a:bodyPr/>
                  <a:lstStyle/>
                  <a:p>
                    <a:fld id="{6559DE51-121D-4BAB-AB98-62F0A85847D8}" type="CATEGORYNAME">
                      <a:rPr lang="en-US" sz="1100" baseline="0"/>
                      <a:pPr/>
                      <a:t>[CATEGORY NAME]</a:t>
                    </a:fld>
                    <a:r>
                      <a:rPr lang="en-US" sz="1100" baseline="0"/>
                      <a:t> (55.3%)
N=42</a:t>
                    </a:r>
                  </a:p>
                </c:rich>
              </c:tx>
              <c:showLegendKey val="0"/>
              <c:showVal val="1"/>
              <c:showCatName val="1"/>
              <c:showSerName val="1"/>
              <c:showPercent val="1"/>
              <c:showBubbleSize val="0"/>
              <c:separator>
</c:separator>
              <c:extLst>
                <c:ext xmlns:c15="http://schemas.microsoft.com/office/drawing/2012/chart" uri="{CE6537A1-D6FC-4f65-9D91-7224C49458BB}">
                  <c15:layout>
                    <c:manualLayout>
                      <c:w val="0.28603262542320712"/>
                      <c:h val="0.15807164761489004"/>
                    </c:manualLayout>
                  </c15:layout>
                  <c15:dlblFieldTable/>
                  <c15:showDataLabelsRange val="0"/>
                </c:ext>
                <c:ext xmlns:c16="http://schemas.microsoft.com/office/drawing/2014/chart" uri="{C3380CC4-5D6E-409C-BE32-E72D297353CC}">
                  <c16:uniqueId val="{00000005-09D8-4990-B406-9BF08F26C5D7}"/>
                </c:ext>
              </c:extLst>
            </c:dLbl>
            <c:dLbl>
              <c:idx val="3"/>
              <c:layout>
                <c:manualLayout>
                  <c:x val="8.8642707750173799E-2"/>
                  <c:y val="0.56071184120465423"/>
                </c:manualLayout>
              </c:layout>
              <c:tx>
                <c:rich>
                  <a:bodyPr/>
                  <a:lstStyle/>
                  <a:p>
                    <a:r>
                      <a:rPr lang="en-US" baseline="0"/>
                      <a:t>Medical school faculty only (6.6%)
N=5</a:t>
                    </a:r>
                  </a:p>
                </c:rich>
              </c:tx>
              <c:showLegendKey val="0"/>
              <c:showVal val="1"/>
              <c:showCatName val="1"/>
              <c:showSerName val="1"/>
              <c:showPercent val="1"/>
              <c:showBubbleSize val="0"/>
              <c:separator>
</c:separator>
              <c:extLst>
                <c:ext xmlns:c15="http://schemas.microsoft.com/office/drawing/2012/chart" uri="{CE6537A1-D6FC-4f65-9D91-7224C49458BB}">
                  <c15:layout>
                    <c:manualLayout>
                      <c:w val="0.27399199753770387"/>
                      <c:h val="0.12355295423800977"/>
                    </c:manualLayout>
                  </c15:layout>
                  <c15:showDataLabelsRange val="0"/>
                </c:ext>
                <c:ext xmlns:c16="http://schemas.microsoft.com/office/drawing/2014/chart" uri="{C3380CC4-5D6E-409C-BE32-E72D297353CC}">
                  <c16:uniqueId val="{00000007-09D8-4990-B406-9BF08F26C5D7}"/>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6576" tIns="18288" rIns="36576" bIns="18288" anchor="ctr" anchorCtr="1">
                <a:spAutoFit/>
              </a:bodyPr>
              <a:lstStyle/>
              <a:p>
                <a:pPr>
                  <a:defRPr sz="1100" b="1" i="0" u="none" strike="noStrike" kern="1200" baseline="0">
                    <a:solidFill>
                      <a:schemeClr val="lt1"/>
                    </a:solidFill>
                    <a:latin typeface="Arial" panose="020B0604020202020204" pitchFamily="34" charset="0"/>
                    <a:ea typeface="+mn-ea"/>
                    <a:cs typeface="Arial" panose="020B0604020202020204" pitchFamily="34" charset="0"/>
                  </a:defRPr>
                </a:pPr>
                <a:endParaRPr lang="en-US"/>
              </a:p>
            </c:txPr>
            <c:showLegendKey val="0"/>
            <c:showVal val="1"/>
            <c:showCatName val="1"/>
            <c:showSerName val="1"/>
            <c:showPercent val="1"/>
            <c:showBubbleSize val="0"/>
            <c:separator>
</c:separator>
            <c:showLeaderLines val="0"/>
            <c:extLst>
              <c:ext xmlns:c15="http://schemas.microsoft.com/office/drawing/2012/chart" uri="{CE6537A1-D6FC-4f65-9D91-7224C49458BB}">
                <c15:spPr xmlns:c15="http://schemas.microsoft.com/office/drawing/2012/chart">
                  <a:prstGeom prst="roundRect">
                    <a:avLst/>
                  </a:prstGeom>
                  <a:pattFill prst="pct75">
                    <a:fgClr>
                      <a:schemeClr val="dk1">
                        <a:lumMod val="75000"/>
                        <a:lumOff val="25000"/>
                      </a:schemeClr>
                    </a:fgClr>
                    <a:bgClr>
                      <a:schemeClr val="dk1">
                        <a:lumMod val="65000"/>
                        <a:lumOff val="35000"/>
                      </a:schemeClr>
                    </a:bgClr>
                  </a:pattFill>
                  <a:ln>
                    <a:noFill/>
                  </a:ln>
                </c15:spPr>
              </c:ext>
            </c:extLst>
          </c:dLbls>
          <c:cat>
            <c:strRef>
              <c:f>'Fig12'!$C$7:$C$10</c:f>
              <c:strCache>
                <c:ptCount val="4"/>
                <c:pt idx="0">
                  <c:v>Dental school faculty only</c:v>
                </c:pt>
                <c:pt idx="1">
                  <c:v>medical school faculty only</c:v>
                </c:pt>
                <c:pt idx="2">
                  <c:v>Medical and dental school faculty share instruction</c:v>
                </c:pt>
                <c:pt idx="3">
                  <c:v>Faculty from independent basic science division of university</c:v>
                </c:pt>
              </c:strCache>
            </c:strRef>
          </c:cat>
          <c:val>
            <c:numRef>
              <c:f>'Fig12'!$D$7:$D$10</c:f>
              <c:numCache>
                <c:formatCode>General</c:formatCode>
                <c:ptCount val="4"/>
                <c:pt idx="0">
                  <c:v>21</c:v>
                </c:pt>
                <c:pt idx="1">
                  <c:v>5</c:v>
                </c:pt>
                <c:pt idx="2">
                  <c:v>42</c:v>
                </c:pt>
                <c:pt idx="3">
                  <c:v>8</c:v>
                </c:pt>
              </c:numCache>
            </c:numRef>
          </c:val>
          <c:extLst>
            <c:ext xmlns:c16="http://schemas.microsoft.com/office/drawing/2014/chart" uri="{C3380CC4-5D6E-409C-BE32-E72D297353CC}">
              <c16:uniqueId val="{00000008-09D8-4990-B406-9BF08F26C5D7}"/>
            </c:ext>
          </c:extLst>
        </c:ser>
        <c:dLbls>
          <c:showLegendKey val="0"/>
          <c:showVal val="0"/>
          <c:showCatName val="0"/>
          <c:showSerName val="0"/>
          <c:showPercent val="1"/>
          <c:showBubbleSize val="0"/>
          <c:showLeaderLines val="0"/>
        </c:dLbls>
        <c:firstSliceAng val="60"/>
        <c:holeSize val="50"/>
      </c:doughnutChart>
      <c:spPr>
        <a:noFill/>
        <a:ln>
          <a:noFill/>
        </a:ln>
        <a:effectLst/>
      </c:spPr>
    </c:plotArea>
    <c:plotVisOnly val="1"/>
    <c:dispBlanksAs val="zero"/>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167" l="0.70000000000000062" r="0.70000000000000062" t="0.75000000000000167" header="0.30000000000000032" footer="0.30000000000000032"/>
    <c:pageSetup orientation="landscape"/>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025528941972494E-2"/>
          <c:y val="5.0867563925462288E-2"/>
          <c:w val="0.89385389326334208"/>
          <c:h val="0.84575349956255463"/>
        </c:manualLayout>
      </c:layout>
      <c:barChart>
        <c:barDir val="col"/>
        <c:grouping val="stacked"/>
        <c:varyColors val="0"/>
        <c:ser>
          <c:idx val="0"/>
          <c:order val="0"/>
          <c:tx>
            <c:strRef>
              <c:f>'Fig2'!$A$5</c:f>
              <c:strCache>
                <c:ptCount val="1"/>
                <c:pt idx="0">
                  <c:v>Female</c:v>
                </c:pt>
              </c:strCache>
            </c:strRef>
          </c:tx>
          <c:spPr>
            <a:solidFill>
              <a:srgbClr val="009999"/>
            </a:solidFill>
            <a:ln>
              <a:noFill/>
            </a:ln>
            <a:effectLst/>
          </c:spPr>
          <c:invertIfNegative val="0"/>
          <c:dLbls>
            <c:numFmt formatCode="_(* #,##0_);_(* \(#,##0\);_(* &quot;-&quot;_);_(@_)"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'Fig2'!$C$4:$M$4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extLst/>
            </c:strRef>
          </c:cat>
          <c:val>
            <c:numRef>
              <c:f>'Fig2'!$C$5:$M$5</c:f>
              <c:numCache>
                <c:formatCode>General</c:formatCode>
                <c:ptCount val="11"/>
                <c:pt idx="0">
                  <c:v>34341</c:v>
                </c:pt>
                <c:pt idx="1">
                  <c:v>38546</c:v>
                </c:pt>
                <c:pt idx="2">
                  <c:v>35013</c:v>
                </c:pt>
                <c:pt idx="3">
                  <c:v>33169</c:v>
                </c:pt>
                <c:pt idx="4">
                  <c:v>37729</c:v>
                </c:pt>
                <c:pt idx="5" formatCode="_(* #,##0_);_(* \(#,##0\);_(* &quot;-&quot;??_);_(@_)">
                  <c:v>36260</c:v>
                </c:pt>
                <c:pt idx="6" formatCode="_(* #,##0_);_(* \(#,##0\);_(* &quot;-&quot;??_);_(@_)">
                  <c:v>41052</c:v>
                </c:pt>
                <c:pt idx="7" formatCode="_(* #,##0_);_(* \(#,##0\);_(* &quot;-&quot;??_);_(@_)">
                  <c:v>40997</c:v>
                </c:pt>
                <c:pt idx="8">
                  <c:v>40832</c:v>
                </c:pt>
                <c:pt idx="9">
                  <c:v>43389</c:v>
                </c:pt>
                <c:pt idx="10">
                  <c:v>46975</c:v>
                </c:pt>
              </c:numCache>
              <c:extLst/>
            </c:numRef>
          </c:val>
          <c:extLst>
            <c:ext xmlns:c16="http://schemas.microsoft.com/office/drawing/2014/chart" uri="{C3380CC4-5D6E-409C-BE32-E72D297353CC}">
              <c16:uniqueId val="{00000000-FB66-4393-8DC8-8E10713BDCC2}"/>
            </c:ext>
          </c:extLst>
        </c:ser>
        <c:ser>
          <c:idx val="1"/>
          <c:order val="1"/>
          <c:tx>
            <c:strRef>
              <c:f>'Fig2'!$A$6</c:f>
              <c:strCache>
                <c:ptCount val="1"/>
                <c:pt idx="0">
                  <c:v>Male</c:v>
                </c:pt>
              </c:strCache>
            </c:strRef>
          </c:tx>
          <c:spPr>
            <a:solidFill>
              <a:srgbClr val="99336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'Fig2'!$C$4:$M$4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extLst/>
            </c:strRef>
          </c:cat>
          <c:val>
            <c:numRef>
              <c:f>'Fig2'!$C$6:$M$6</c:f>
              <c:numCache>
                <c:formatCode>General</c:formatCode>
                <c:ptCount val="11"/>
                <c:pt idx="0">
                  <c:v>37722</c:v>
                </c:pt>
                <c:pt idx="1">
                  <c:v>40728</c:v>
                </c:pt>
                <c:pt idx="2">
                  <c:v>35618</c:v>
                </c:pt>
                <c:pt idx="3">
                  <c:v>32009</c:v>
                </c:pt>
                <c:pt idx="4">
                  <c:v>35301</c:v>
                </c:pt>
                <c:pt idx="5" formatCode="_(* #,##0_);_(* \(#,##0\);_(* &quot;-&quot;??_);_(@_)">
                  <c:v>32227</c:v>
                </c:pt>
                <c:pt idx="6" formatCode="_(* #,##0_);_(* \(#,##0\);_(* &quot;-&quot;??_);_(@_)">
                  <c:v>33075</c:v>
                </c:pt>
                <c:pt idx="7" formatCode="_(* #,##0_);_(* \(#,##0\);_(* &quot;-&quot;??_);_(@_)">
                  <c:v>32636</c:v>
                </c:pt>
                <c:pt idx="8">
                  <c:v>31709</c:v>
                </c:pt>
                <c:pt idx="9">
                  <c:v>31353</c:v>
                </c:pt>
                <c:pt idx="10">
                  <c:v>31527</c:v>
                </c:pt>
              </c:numCache>
              <c:extLst/>
            </c:numRef>
          </c:val>
          <c:extLst>
            <c:ext xmlns:c16="http://schemas.microsoft.com/office/drawing/2014/chart" uri="{C3380CC4-5D6E-409C-BE32-E72D297353CC}">
              <c16:uniqueId val="{00000001-FB66-4393-8DC8-8E10713BDCC2}"/>
            </c:ext>
          </c:extLst>
        </c:ser>
        <c:ser>
          <c:idx val="3"/>
          <c:order val="3"/>
          <c:tx>
            <c:strRef>
              <c:f>'Fig2'!$A$7</c:f>
              <c:strCache>
                <c:ptCount val="1"/>
                <c:pt idx="0">
                  <c:v>Total</c:v>
                </c:pt>
              </c:strCache>
            </c:strRef>
          </c:tx>
          <c:spPr>
            <a:solidFill>
              <a:schemeClr val="bg1">
                <a:alpha val="0"/>
              </a:schemeClr>
            </a:solidFill>
            <a:ln>
              <a:noFill/>
            </a:ln>
            <a:effectLst/>
          </c:spPr>
          <c:invertIfNegative val="0"/>
          <c:dLbls>
            <c:dLbl>
              <c:idx val="1"/>
              <c:layout>
                <c:manualLayout>
                  <c:x val="-1.3492692277996344E-3"/>
                  <c:y val="9.32337730183537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66-4393-8DC8-8E10713BDCC2}"/>
                </c:ext>
              </c:extLst>
            </c:dLbl>
            <c:dLbl>
              <c:idx val="8"/>
              <c:layout>
                <c:manualLayout>
                  <c:x val="-8.9436543872169205E-4"/>
                  <c:y val="0.151139871485905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66-4393-8DC8-8E10713BDCC2}"/>
                </c:ext>
              </c:extLst>
            </c:dLbl>
            <c:dLbl>
              <c:idx val="9"/>
              <c:layout>
                <c:manualLayout>
                  <c:x val="2.1943575209366396E-4"/>
                  <c:y val="0.134236745052036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66-4393-8DC8-8E10713BDCC2}"/>
                </c:ext>
              </c:extLst>
            </c:dLbl>
            <c:dLbl>
              <c:idx val="10"/>
              <c:layout>
                <c:manualLayout>
                  <c:x val="-1.3626417768373528E-3"/>
                  <c:y val="9.72787109488101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7E-409B-89B0-3CA64E5EA84F}"/>
                </c:ext>
              </c:extLst>
            </c:dLbl>
            <c:numFmt formatCode="#,##0" sourceLinked="0"/>
            <c:spPr>
              <a:solidFill>
                <a:schemeClr val="lt1"/>
              </a:solidFill>
              <a:ln>
                <a:solidFill>
                  <a:srgbClr val="E7E6E6">
                    <a:lumMod val="50000"/>
                  </a:srgbClr>
                </a:solidFill>
              </a:ln>
              <a:effectLst/>
            </c:spPr>
            <c:txPr>
              <a:bodyPr rot="0" spcFirstLastPara="1" vertOverflow="clip" horzOverflow="clip" vert="horz" wrap="square" lIns="36576" tIns="18288" rIns="36576" bIns="18288" anchor="ctr" anchorCtr="1">
                <a:spAutoFit/>
              </a:bodyPr>
              <a:lstStyle/>
              <a:p>
                <a:pPr>
                  <a:defRPr sz="1050" b="1"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0"/>
              </c:ext>
            </c:extLst>
          </c:dLbls>
          <c:cat>
            <c:strRef>
              <c:f>'Fig2'!$C$4:$M$4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extLst/>
            </c:strRef>
          </c:cat>
          <c:val>
            <c:numRef>
              <c:f>'Fig2'!$C$7:$M$7</c:f>
              <c:numCache>
                <c:formatCode>_(* #,##0_);_(* \(#,##0\);_(* "-"??_);_(@_)</c:formatCode>
                <c:ptCount val="11"/>
                <c:pt idx="0">
                  <c:v>72997</c:v>
                </c:pt>
                <c:pt idx="1">
                  <c:v>79953</c:v>
                </c:pt>
                <c:pt idx="2">
                  <c:v>70667</c:v>
                </c:pt>
                <c:pt idx="3">
                  <c:v>65363</c:v>
                </c:pt>
                <c:pt idx="4">
                  <c:v>73100</c:v>
                </c:pt>
                <c:pt idx="5">
                  <c:v>68588</c:v>
                </c:pt>
                <c:pt idx="6">
                  <c:v>74158</c:v>
                </c:pt>
                <c:pt idx="7">
                  <c:v>73815</c:v>
                </c:pt>
                <c:pt idx="8" formatCode="General">
                  <c:v>72757</c:v>
                </c:pt>
                <c:pt idx="9" formatCode="General">
                  <c:v>75035</c:v>
                </c:pt>
                <c:pt idx="10" formatCode="General">
                  <c:v>81124</c:v>
                </c:pt>
              </c:numCache>
              <c:extLst/>
            </c:numRef>
          </c:val>
          <c:extLst>
            <c:ext xmlns:c16="http://schemas.microsoft.com/office/drawing/2014/chart" uri="{C3380CC4-5D6E-409C-BE32-E72D297353CC}">
              <c16:uniqueId val="{00000006-FB66-4393-8DC8-8E10713BDCC2}"/>
            </c:ext>
          </c:extLst>
        </c:ser>
        <c:dLbls>
          <c:showLegendKey val="0"/>
          <c:showVal val="0"/>
          <c:showCatName val="0"/>
          <c:showSerName val="0"/>
          <c:showPercent val="0"/>
          <c:showBubbleSize val="0"/>
        </c:dLbls>
        <c:gapWidth val="58"/>
        <c:overlap val="100"/>
        <c:axId val="354482688"/>
        <c:axId val="354483080"/>
        <c:extLst>
          <c:ext xmlns:c15="http://schemas.microsoft.com/office/drawing/2012/chart" uri="{02D57815-91ED-43cb-92C2-25804820EDAC}">
            <c15:filteredBarSeries>
              <c15:ser>
                <c:idx val="2"/>
                <c:order val="2"/>
                <c:tx>
                  <c:strRef>
                    <c:extLst>
                      <c:ext uri="{02D57815-91ED-43cb-92C2-25804820EDAC}">
                        <c15:formulaRef>
                          <c15:sqref>'Fig2'!#REF!</c15:sqref>
                        </c15:formulaRef>
                      </c:ext>
                    </c:extLst>
                    <c:strCache>
                      <c:ptCount val="1"/>
                      <c:pt idx="0">
                        <c:v>#REF!</c:v>
                      </c:pt>
                    </c:strCache>
                  </c:strRef>
                </c:tx>
                <c:spPr>
                  <a:solidFill>
                    <a:srgbClr val="7F7770"/>
                  </a:solidFill>
                  <a:ln>
                    <a:noFill/>
                  </a:ln>
                  <a:effectLst/>
                </c:spPr>
                <c:invertIfNegative val="0"/>
                <c:cat>
                  <c:strRef>
                    <c:extLst>
                      <c:ext uri="{02D57815-91ED-43cb-92C2-25804820EDAC}">
                        <c15:formulaRef>
                          <c15:sqref>'Fig2'!$C$4:$M$4</c15:sqref>
                        </c15:formulaRef>
                      </c:ext>
                    </c:extLst>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extLst>
                      <c:ext uri="{02D57815-91ED-43cb-92C2-25804820EDAC}">
                        <c15:formulaRef>
                          <c15:sqref>'Fig2'!#REF!</c15:sqref>
                        </c15:formulaRef>
                      </c:ext>
                    </c:extLst>
                  </c:numRef>
                </c:val>
                <c:extLst>
                  <c:ext xmlns:c16="http://schemas.microsoft.com/office/drawing/2014/chart" uri="{C3380CC4-5D6E-409C-BE32-E72D297353CC}">
                    <c16:uniqueId val="{00000002-FB66-4393-8DC8-8E10713BDCC2}"/>
                  </c:ext>
                </c:extLst>
              </c15:ser>
            </c15:filteredBarSeries>
          </c:ext>
        </c:extLst>
      </c:barChart>
      <c:catAx>
        <c:axId val="354482688"/>
        <c:scaling>
          <c:orientation val="minMax"/>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Academic Year</a:t>
                </a:r>
              </a:p>
            </c:rich>
          </c:tx>
          <c:layout>
            <c:manualLayout>
              <c:xMode val="edge"/>
              <c:yMode val="edge"/>
              <c:x val="0.4750054096291399"/>
              <c:y val="0.95383199872923286"/>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4483080"/>
        <c:crosses val="autoZero"/>
        <c:auto val="1"/>
        <c:lblAlgn val="ctr"/>
        <c:lblOffset val="100"/>
        <c:noMultiLvlLbl val="0"/>
      </c:catAx>
      <c:valAx>
        <c:axId val="354483080"/>
        <c:scaling>
          <c:orientation val="minMax"/>
          <c:max val="9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Examined Applications</a:t>
                </a:r>
              </a:p>
            </c:rich>
          </c:tx>
          <c:layout>
            <c:manualLayout>
              <c:xMode val="edge"/>
              <c:yMode val="edge"/>
              <c:x val="8.130081300813009E-3"/>
              <c:y val="0.19058095638597661"/>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4482688"/>
        <c:crosses val="autoZero"/>
        <c:crossBetween val="between"/>
        <c:majorUnit val="10000"/>
      </c:valAx>
      <c:spPr>
        <a:noFill/>
        <a:ln>
          <a:noFill/>
        </a:ln>
        <a:effectLst/>
      </c:spPr>
    </c:plotArea>
    <c:legend>
      <c:legendPos val="b"/>
      <c:legendEntry>
        <c:idx val="2"/>
        <c:delete val="1"/>
      </c:legendEntry>
      <c:layout>
        <c:manualLayout>
          <c:xMode val="edge"/>
          <c:yMode val="edge"/>
          <c:x val="0.54194896520453217"/>
          <c:y val="4.9175681017063821E-2"/>
          <c:w val="0.19118942449267012"/>
          <c:h val="6.9653709956082652E-2"/>
        </c:manualLayout>
      </c:layout>
      <c:overlay val="0"/>
      <c:spPr>
        <a:noFill/>
        <a:ln w="19050" cap="rnd" cmpd="dbl">
          <a:solidFill>
            <a:sysClr val="windowText" lastClr="000000">
              <a:lumMod val="50000"/>
              <a:lumOff val="50000"/>
            </a:sysClr>
          </a:solidFill>
        </a:ln>
        <a:effectLst/>
      </c:spPr>
      <c:txPr>
        <a:bodyPr rot="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76560586176728"/>
          <c:y val="5.3937007874015758E-2"/>
          <c:w val="0.86925787401574794"/>
          <c:h val="0.77386024239133122"/>
        </c:manualLayout>
      </c:layout>
      <c:lineChart>
        <c:grouping val="standard"/>
        <c:varyColors val="0"/>
        <c:ser>
          <c:idx val="1"/>
          <c:order val="0"/>
          <c:spPr>
            <a:ln w="28575" cap="rnd">
              <a:solidFill>
                <a:srgbClr val="F26522"/>
              </a:solidFill>
              <a:round/>
            </a:ln>
            <a:effectLst/>
          </c:spPr>
          <c:marker>
            <c:symbol val="circle"/>
            <c:size val="13"/>
            <c:spPr>
              <a:solidFill>
                <a:schemeClr val="accent2"/>
              </a:solidFill>
              <a:ln w="9525">
                <a:solidFill>
                  <a:schemeClr val="accent2"/>
                </a:solidFill>
              </a:ln>
              <a:effectLst/>
            </c:spPr>
          </c:marker>
          <c:dLbls>
            <c:dLbl>
              <c:idx val="0"/>
              <c:layout>
                <c:manualLayout>
                  <c:x val="-2.3492560689115129E-2"/>
                  <c:y val="-6.89655172413793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D0-4C78-B865-C43955426F8A}"/>
                </c:ext>
              </c:extLst>
            </c:dLbl>
            <c:dLbl>
              <c:idx val="1"/>
              <c:layout>
                <c:manualLayout>
                  <c:x val="-3.303751093613301E-2"/>
                  <c:y val="-5.5076552930883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D0-4C78-B865-C43955426F8A}"/>
                </c:ext>
              </c:extLst>
            </c:dLbl>
            <c:dLbl>
              <c:idx val="2"/>
              <c:layout>
                <c:manualLayout>
                  <c:x val="-2.6624902114330461E-2"/>
                  <c:y val="-6.89655172413793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D0-4C78-B865-C43955426F8A}"/>
                </c:ext>
              </c:extLst>
            </c:dLbl>
            <c:dLbl>
              <c:idx val="3"/>
              <c:layout>
                <c:manualLayout>
                  <c:x val="-2.3492560689115115E-2"/>
                  <c:y val="-8.15051958630563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D0-4C78-B865-C43955426F8A}"/>
                </c:ext>
              </c:extLst>
            </c:dLbl>
            <c:dLbl>
              <c:idx val="4"/>
              <c:layout>
                <c:manualLayout>
                  <c:x val="-2.3492560689115115E-2"/>
                  <c:y val="-7.52351097178682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D0-4C78-B865-C43955426F8A}"/>
                </c:ext>
              </c:extLst>
            </c:dLbl>
            <c:dLbl>
              <c:idx val="5"/>
              <c:layout>
                <c:manualLayout>
                  <c:x val="-2.8191072826938137E-2"/>
                  <c:y val="-7.52351097178682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D0-4C78-B865-C43955426F8A}"/>
                </c:ext>
              </c:extLst>
            </c:dLbl>
            <c:dLbl>
              <c:idx val="6"/>
              <c:layout>
                <c:manualLayout>
                  <c:x val="-2.8191072826938137E-2"/>
                  <c:y val="-7.52351097178683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D0-4C78-B865-C43955426F8A}"/>
                </c:ext>
              </c:extLst>
            </c:dLbl>
            <c:dLbl>
              <c:idx val="7"/>
              <c:layout>
                <c:manualLayout>
                  <c:x val="-2.5058731401722788E-2"/>
                  <c:y val="-7.52351097178682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D0-4C78-B865-C43955426F8A}"/>
                </c:ext>
              </c:extLst>
            </c:dLbl>
            <c:dLbl>
              <c:idx val="8"/>
              <c:layout>
                <c:manualLayout>
                  <c:x val="-2.5058731401722788E-2"/>
                  <c:y val="-7.52351097178683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4D0-4C78-B865-C43955426F8A}"/>
                </c:ext>
              </c:extLst>
            </c:dLbl>
            <c:dLbl>
              <c:idx val="9"/>
              <c:layout>
                <c:manualLayout>
                  <c:x val="-2.6624902114330346E-2"/>
                  <c:y val="-7.52351097178683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4D0-4C78-B865-C43955426F8A}"/>
                </c:ext>
              </c:extLst>
            </c:dLbl>
            <c:dLbl>
              <c:idx val="10"/>
              <c:layout>
                <c:manualLayout>
                  <c:x val="-2.8191072826938023E-2"/>
                  <c:y val="-6.89655172413793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4D0-4C78-B865-C43955426F8A}"/>
                </c:ext>
              </c:extLst>
            </c:dLbl>
            <c:dLbl>
              <c:idx val="11"/>
              <c:layout>
                <c:manualLayout>
                  <c:x val="-2.9166666666666768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4D0-4C78-B865-C43955426F8A}"/>
                </c:ext>
              </c:extLst>
            </c:dLbl>
            <c:numFmt formatCode="0.00%" sourceLinked="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'Fig3'!$D$9:$N$9</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'Fig3'!$D$10:$N$10</c:f>
              <c:numCache>
                <c:formatCode>0.0%</c:formatCode>
                <c:ptCount val="11"/>
                <c:pt idx="0">
                  <c:v>9.4999999999999998E-3</c:v>
                </c:pt>
                <c:pt idx="1">
                  <c:v>9.7323600973236012E-3</c:v>
                </c:pt>
                <c:pt idx="2">
                  <c:v>8.0853816300129368E-3</c:v>
                </c:pt>
                <c:pt idx="3">
                  <c:v>1.072E-2</c:v>
                </c:pt>
                <c:pt idx="4">
                  <c:v>1.2999365884590995E-2</c:v>
                </c:pt>
                <c:pt idx="5">
                  <c:v>7.5985436124742754E-3</c:v>
                </c:pt>
                <c:pt idx="6">
                  <c:v>1.2106918238993711E-2</c:v>
                </c:pt>
                <c:pt idx="7">
                  <c:v>1.2590204206970674E-2</c:v>
                </c:pt>
                <c:pt idx="8">
                  <c:v>1.4311270125223614E-2</c:v>
                </c:pt>
                <c:pt idx="9">
                  <c:v>1.1264793954085269E-2</c:v>
                </c:pt>
                <c:pt idx="10">
                  <c:v>9.8684210526315784E-3</c:v>
                </c:pt>
              </c:numCache>
            </c:numRef>
          </c:val>
          <c:smooth val="0"/>
          <c:extLst>
            <c:ext xmlns:c16="http://schemas.microsoft.com/office/drawing/2014/chart" uri="{C3380CC4-5D6E-409C-BE32-E72D297353CC}">
              <c16:uniqueId val="{0000000C-E4D0-4C78-B865-C43955426F8A}"/>
            </c:ext>
          </c:extLst>
        </c:ser>
        <c:dLbls>
          <c:showLegendKey val="0"/>
          <c:showVal val="1"/>
          <c:showCatName val="0"/>
          <c:showSerName val="0"/>
          <c:showPercent val="0"/>
          <c:showBubbleSize val="0"/>
        </c:dLbls>
        <c:marker val="1"/>
        <c:smooth val="0"/>
        <c:axId val="354488960"/>
        <c:axId val="354486608"/>
      </c:lineChart>
      <c:catAx>
        <c:axId val="35448896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US"/>
                  <a:t>Academic Year</a:t>
                </a:r>
              </a:p>
            </c:rich>
          </c:tx>
          <c:layout>
            <c:manualLayout>
              <c:xMode val="edge"/>
              <c:yMode val="edge"/>
              <c:x val="0.46547925440408439"/>
              <c:y val="0.9257906485916064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4486608"/>
        <c:crosses val="autoZero"/>
        <c:auto val="1"/>
        <c:lblAlgn val="ctr"/>
        <c:lblOffset val="100"/>
        <c:tickLblSkip val="1"/>
        <c:tickMarkSkip val="1"/>
        <c:noMultiLvlLbl val="0"/>
      </c:catAx>
      <c:valAx>
        <c:axId val="354486608"/>
        <c:scaling>
          <c:orientation val="minMax"/>
          <c:max val="3.0000000000000006E-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US"/>
                  <a:t>Percentage</a:t>
                </a:r>
              </a:p>
            </c:rich>
          </c:tx>
          <c:layout>
            <c:manualLayout>
              <c:xMode val="edge"/>
              <c:yMode val="edge"/>
              <c:x val="3.0874343832020996E-2"/>
              <c:y val="0.32484361329833766"/>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4488960"/>
        <c:crosses val="autoZero"/>
        <c:crossBetween val="between"/>
        <c:majorUnit val="1.0000000000000005E-2"/>
      </c:valAx>
      <c:spPr>
        <a:gradFill>
          <a:gsLst>
            <a:gs pos="0">
              <a:schemeClr val="lt1"/>
            </a:gs>
            <a:gs pos="39000">
              <a:schemeClr val="lt1"/>
            </a:gs>
            <a:gs pos="100000">
              <a:schemeClr val="lt1">
                <a:lumMod val="83000"/>
              </a:schemeClr>
            </a:gs>
          </a:gsLst>
          <a:path path="circle">
            <a:fillToRect l="50000" t="-80000" r="50000" b="180000"/>
          </a:path>
        </a:grad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alignWithMargins="0"/>
    <c:pageMargins b="1" l="0.750000000000001" r="0.750000000000001"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242526527051612E-2"/>
          <c:y val="3.0995738086013174E-2"/>
          <c:w val="0.91448206917654484"/>
          <c:h val="0.78287383778693687"/>
        </c:manualLayout>
      </c:layout>
      <c:barChart>
        <c:barDir val="col"/>
        <c:grouping val="stacked"/>
        <c:varyColors val="0"/>
        <c:ser>
          <c:idx val="0"/>
          <c:order val="0"/>
          <c:tx>
            <c:strRef>
              <c:f>'Fig4'!$A$10</c:f>
              <c:strCache>
                <c:ptCount val="1"/>
                <c:pt idx="0">
                  <c:v>Female</c:v>
                </c:pt>
              </c:strCache>
            </c:strRef>
          </c:tx>
          <c:spPr>
            <a:solidFill>
              <a:srgbClr val="009999"/>
            </a:solidFill>
            <a:ln>
              <a:noFill/>
            </a:ln>
            <a:effectLst/>
          </c:spPr>
          <c:invertIfNegative val="0"/>
          <c:dLbls>
            <c:dLbl>
              <c:idx val="0"/>
              <c:tx>
                <c:rich>
                  <a:bodyPr/>
                  <a:lstStyle/>
                  <a:p>
                    <a:fld id="{87F0B95E-24D5-42EF-BCA5-D58B9503B49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00DD-4023-9B5F-612379486E79}"/>
                </c:ext>
              </c:extLst>
            </c:dLbl>
            <c:dLbl>
              <c:idx val="1"/>
              <c:tx>
                <c:rich>
                  <a:bodyPr/>
                  <a:lstStyle/>
                  <a:p>
                    <a:fld id="{9797C648-0580-4E7C-811E-E203845E17A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00DD-4023-9B5F-612379486E79}"/>
                </c:ext>
              </c:extLst>
            </c:dLbl>
            <c:dLbl>
              <c:idx val="2"/>
              <c:tx>
                <c:rich>
                  <a:bodyPr/>
                  <a:lstStyle/>
                  <a:p>
                    <a:fld id="{A1E5C260-272E-42FA-B9F3-2F180706D4B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00DD-4023-9B5F-612379486E79}"/>
                </c:ext>
              </c:extLst>
            </c:dLbl>
            <c:dLbl>
              <c:idx val="3"/>
              <c:tx>
                <c:rich>
                  <a:bodyPr/>
                  <a:lstStyle/>
                  <a:p>
                    <a:fld id="{FAEC0524-F20E-4DE7-A145-34DF0376CC6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00DD-4023-9B5F-612379486E79}"/>
                </c:ext>
              </c:extLst>
            </c:dLbl>
            <c:dLbl>
              <c:idx val="4"/>
              <c:tx>
                <c:rich>
                  <a:bodyPr/>
                  <a:lstStyle/>
                  <a:p>
                    <a:fld id="{EF41EE45-6B9A-4C0F-9713-6977155D73C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00DD-4023-9B5F-612379486E79}"/>
                </c:ext>
              </c:extLst>
            </c:dLbl>
            <c:dLbl>
              <c:idx val="5"/>
              <c:tx>
                <c:rich>
                  <a:bodyPr/>
                  <a:lstStyle/>
                  <a:p>
                    <a:fld id="{77F387F1-FF6F-4FE1-B51E-8C58E78E1A3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00DD-4023-9B5F-612379486E79}"/>
                </c:ext>
              </c:extLst>
            </c:dLbl>
            <c:dLbl>
              <c:idx val="6"/>
              <c:tx>
                <c:rich>
                  <a:bodyPr/>
                  <a:lstStyle/>
                  <a:p>
                    <a:fld id="{C811E69B-6008-4148-A04F-136C3FB8920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00DD-4023-9B5F-612379486E79}"/>
                </c:ext>
              </c:extLst>
            </c:dLbl>
            <c:dLbl>
              <c:idx val="7"/>
              <c:tx>
                <c:rich>
                  <a:bodyPr/>
                  <a:lstStyle/>
                  <a:p>
                    <a:fld id="{2A6C06C6-8077-429A-A0A6-99880602D964}"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00DD-4023-9B5F-612379486E79}"/>
                </c:ext>
              </c:extLst>
            </c:dLbl>
            <c:dLbl>
              <c:idx val="8"/>
              <c:tx>
                <c:rich>
                  <a:bodyPr/>
                  <a:lstStyle/>
                  <a:p>
                    <a:fld id="{49EAF68D-06E6-49EC-AC30-31861440DED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00DD-4023-9B5F-612379486E79}"/>
                </c:ext>
              </c:extLst>
            </c:dLbl>
            <c:dLbl>
              <c:idx val="9"/>
              <c:tx>
                <c:rich>
                  <a:bodyPr/>
                  <a:lstStyle/>
                  <a:p>
                    <a:fld id="{908CA9EB-E0B4-43F7-AF13-4FD7087EE4E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00DD-4023-9B5F-612379486E79}"/>
                </c:ext>
              </c:extLst>
            </c:dLbl>
            <c:dLbl>
              <c:idx val="10"/>
              <c:tx>
                <c:rich>
                  <a:bodyPr/>
                  <a:lstStyle/>
                  <a:p>
                    <a:fld id="{30671949-E537-441F-8C39-D05E29420BB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AEAB-4939-8A63-9C229B46771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'Fig4'!$B$9:$M$9</c15:sqref>
                  </c15:fullRef>
                </c:ext>
              </c:extLst>
              <c:f>'Fig4'!$C$9:$M$9</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extLst>
                <c:ext xmlns:c15="http://schemas.microsoft.com/office/drawing/2012/chart" uri="{02D57815-91ED-43cb-92C2-25804820EDAC}">
                  <c15:fullRef>
                    <c15:sqref>'Fig4'!$B$10:$M$10</c15:sqref>
                  </c15:fullRef>
                </c:ext>
              </c:extLst>
              <c:f>'Fig4'!$C$10:$M$10</c:f>
              <c:numCache>
                <c:formatCode>_(* #,##0_);_(* \(#,##0\);_(* "-"??_);_(@_)</c:formatCode>
                <c:ptCount val="11"/>
                <c:pt idx="0">
                  <c:v>2929</c:v>
                </c:pt>
                <c:pt idx="1" formatCode="General">
                  <c:v>3021</c:v>
                </c:pt>
                <c:pt idx="2" formatCode="General">
                  <c:v>3069</c:v>
                </c:pt>
                <c:pt idx="3" formatCode="General">
                  <c:v>3174</c:v>
                </c:pt>
                <c:pt idx="4" formatCode="General">
                  <c:v>3312</c:v>
                </c:pt>
                <c:pt idx="5" formatCode="General">
                  <c:v>3402</c:v>
                </c:pt>
                <c:pt idx="6" formatCode="General">
                  <c:v>3541</c:v>
                </c:pt>
                <c:pt idx="7" formatCode="General">
                  <c:v>3672</c:v>
                </c:pt>
                <c:pt idx="8" formatCode="General">
                  <c:v>3849</c:v>
                </c:pt>
                <c:pt idx="9" formatCode="0">
                  <c:v>4062</c:v>
                </c:pt>
                <c:pt idx="10">
                  <c:v>4341</c:v>
                </c:pt>
              </c:numCache>
            </c:numRef>
          </c:val>
          <c:extLst>
            <c:ext xmlns:c15="http://schemas.microsoft.com/office/drawing/2012/chart" uri="{02D57815-91ED-43cb-92C2-25804820EDAC}">
              <c15:datalabelsRange>
                <c15:f>'Fig4'!$B$18:$M$18</c15:f>
                <c15:dlblRangeCache>
                  <c:ptCount val="12"/>
                  <c:pt idx="0">
                    <c:v>2,847
 47.7%</c:v>
                  </c:pt>
                  <c:pt idx="1">
                    <c:v>2,929
 48.8%</c:v>
                  </c:pt>
                  <c:pt idx="2">
                    <c:v>3,021
 49.0%</c:v>
                  </c:pt>
                  <c:pt idx="3">
                    <c:v>3,069
 0.0%</c:v>
                  </c:pt>
                  <c:pt idx="4">
                    <c:v>3,174
 50.8%</c:v>
                  </c:pt>
                  <c:pt idx="5">
                    <c:v>3,312
 52.5%</c:v>
                  </c:pt>
                  <c:pt idx="6">
                    <c:v>3,402
 53.9%</c:v>
                  </c:pt>
                  <c:pt idx="7">
                    <c:v>3,541
 55.7%</c:v>
                  </c:pt>
                  <c:pt idx="8">
                    <c:v>3,672
 56.4%</c:v>
                  </c:pt>
                  <c:pt idx="9">
                    <c:v>3,849
 57.4%</c:v>
                  </c:pt>
                  <c:pt idx="10">
                    <c:v>4,062
 57.9%</c:v>
                  </c:pt>
                  <c:pt idx="11">
                    <c:v>4,341
 59.5%</c:v>
                  </c:pt>
                </c15:dlblRangeCache>
              </c15:datalabelsRange>
            </c:ext>
            <c:ext xmlns:c16="http://schemas.microsoft.com/office/drawing/2014/chart" uri="{C3380CC4-5D6E-409C-BE32-E72D297353CC}">
              <c16:uniqueId val="{00000000-00DD-4023-9B5F-612379486E79}"/>
            </c:ext>
          </c:extLst>
        </c:ser>
        <c:ser>
          <c:idx val="1"/>
          <c:order val="1"/>
          <c:tx>
            <c:strRef>
              <c:f>'Fig4'!$A$11</c:f>
              <c:strCache>
                <c:ptCount val="1"/>
                <c:pt idx="0">
                  <c:v>Male</c:v>
                </c:pt>
              </c:strCache>
            </c:strRef>
          </c:tx>
          <c:spPr>
            <a:solidFill>
              <a:srgbClr val="993365"/>
            </a:solidFill>
            <a:ln>
              <a:noFill/>
            </a:ln>
            <a:effectLst/>
          </c:spPr>
          <c:invertIfNegative val="0"/>
          <c:dLbls>
            <c:dLbl>
              <c:idx val="0"/>
              <c:tx>
                <c:rich>
                  <a:bodyPr/>
                  <a:lstStyle/>
                  <a:p>
                    <a:fld id="{3C775315-D368-41FC-93FA-69C38C4A806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0DD-4023-9B5F-612379486E79}"/>
                </c:ext>
              </c:extLst>
            </c:dLbl>
            <c:dLbl>
              <c:idx val="1"/>
              <c:tx>
                <c:rich>
                  <a:bodyPr/>
                  <a:lstStyle/>
                  <a:p>
                    <a:fld id="{D9C4ADEE-CB07-4473-B6F1-051DC07ADE0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0DD-4023-9B5F-612379486E79}"/>
                </c:ext>
              </c:extLst>
            </c:dLbl>
            <c:dLbl>
              <c:idx val="2"/>
              <c:tx>
                <c:rich>
                  <a:bodyPr/>
                  <a:lstStyle/>
                  <a:p>
                    <a:fld id="{1ADFB768-FB61-463B-A929-EAE23A4E38F4}"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0DD-4023-9B5F-612379486E79}"/>
                </c:ext>
              </c:extLst>
            </c:dLbl>
            <c:dLbl>
              <c:idx val="3"/>
              <c:tx>
                <c:rich>
                  <a:bodyPr/>
                  <a:lstStyle/>
                  <a:p>
                    <a:fld id="{159E0981-BD2B-4F4C-821A-CEFE3E3FF5F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0DD-4023-9B5F-612379486E79}"/>
                </c:ext>
              </c:extLst>
            </c:dLbl>
            <c:dLbl>
              <c:idx val="4"/>
              <c:tx>
                <c:rich>
                  <a:bodyPr/>
                  <a:lstStyle/>
                  <a:p>
                    <a:fld id="{04C71CCC-8D5C-4043-9C3F-F1C56355EE8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0DD-4023-9B5F-612379486E79}"/>
                </c:ext>
              </c:extLst>
            </c:dLbl>
            <c:dLbl>
              <c:idx val="5"/>
              <c:tx>
                <c:rich>
                  <a:bodyPr/>
                  <a:lstStyle/>
                  <a:p>
                    <a:fld id="{AD1006BF-4880-459D-84E8-D821D08A53E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00DD-4023-9B5F-612379486E79}"/>
                </c:ext>
              </c:extLst>
            </c:dLbl>
            <c:dLbl>
              <c:idx val="6"/>
              <c:tx>
                <c:rich>
                  <a:bodyPr/>
                  <a:lstStyle/>
                  <a:p>
                    <a:fld id="{242D5DDD-9962-429E-A7C8-20ACAAD2644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00DD-4023-9B5F-612379486E79}"/>
                </c:ext>
              </c:extLst>
            </c:dLbl>
            <c:dLbl>
              <c:idx val="7"/>
              <c:tx>
                <c:rich>
                  <a:bodyPr/>
                  <a:lstStyle/>
                  <a:p>
                    <a:fld id="{98C4CCC5-BDB9-4D11-8020-FF1CA46E3C9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00DD-4023-9B5F-612379486E79}"/>
                </c:ext>
              </c:extLst>
            </c:dLbl>
            <c:dLbl>
              <c:idx val="8"/>
              <c:tx>
                <c:rich>
                  <a:bodyPr/>
                  <a:lstStyle/>
                  <a:p>
                    <a:fld id="{20615578-8040-4CEE-813F-BE5ECA2EF05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00DD-4023-9B5F-612379486E79}"/>
                </c:ext>
              </c:extLst>
            </c:dLbl>
            <c:dLbl>
              <c:idx val="9"/>
              <c:tx>
                <c:rich>
                  <a:bodyPr/>
                  <a:lstStyle/>
                  <a:p>
                    <a:fld id="{84BE00F5-960F-4EFE-8762-C80FA08466F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00DD-4023-9B5F-612379486E79}"/>
                </c:ext>
              </c:extLst>
            </c:dLbl>
            <c:dLbl>
              <c:idx val="10"/>
              <c:tx>
                <c:rich>
                  <a:bodyPr/>
                  <a:lstStyle/>
                  <a:p>
                    <a:fld id="{85CFCE23-297B-4295-A649-F7F4A07F0C9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EAB-4939-8A63-9C229B46771B}"/>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'Fig4'!$B$9:$M$9</c15:sqref>
                  </c15:fullRef>
                </c:ext>
              </c:extLst>
              <c:f>'Fig4'!$C$9:$M$9</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extLst>
                <c:ext xmlns:c15="http://schemas.microsoft.com/office/drawing/2012/chart" uri="{02D57815-91ED-43cb-92C2-25804820EDAC}">
                  <c15:fullRef>
                    <c15:sqref>'Fig4'!$B$11:$M$11</c15:sqref>
                  </c15:fullRef>
                </c:ext>
              </c:extLst>
              <c:f>'Fig4'!$C$11:$M$11</c:f>
              <c:numCache>
                <c:formatCode>_(* #,##0_);_(* \(#,##0\);_(* "-"??_);_(@_)</c:formatCode>
                <c:ptCount val="11"/>
                <c:pt idx="0">
                  <c:v>3053</c:v>
                </c:pt>
                <c:pt idx="1">
                  <c:v>3119</c:v>
                </c:pt>
                <c:pt idx="2" formatCode="General">
                  <c:v>3112</c:v>
                </c:pt>
                <c:pt idx="3" formatCode="General">
                  <c:v>3061</c:v>
                </c:pt>
                <c:pt idx="4" formatCode="General">
                  <c:v>2987</c:v>
                </c:pt>
                <c:pt idx="5" formatCode="General">
                  <c:v>2909</c:v>
                </c:pt>
                <c:pt idx="6" formatCode="General">
                  <c:v>2817</c:v>
                </c:pt>
                <c:pt idx="7" formatCode="General">
                  <c:v>2829</c:v>
                </c:pt>
                <c:pt idx="8" formatCode="General">
                  <c:v>2846</c:v>
                </c:pt>
                <c:pt idx="9" formatCode="0">
                  <c:v>2940</c:v>
                </c:pt>
                <c:pt idx="10">
                  <c:v>2796</c:v>
                </c:pt>
              </c:numCache>
            </c:numRef>
          </c:val>
          <c:extLst>
            <c:ext xmlns:c15="http://schemas.microsoft.com/office/drawing/2012/chart" uri="{02D57815-91ED-43cb-92C2-25804820EDAC}">
              <c15:datalabelsRange>
                <c15:f>'Fig4'!$B$19:$M$19</c15:f>
                <c15:dlblRangeCache>
                  <c:ptCount val="12"/>
                  <c:pt idx="0">
                    <c:v>3,120
 52.3%</c:v>
                  </c:pt>
                  <c:pt idx="1">
                    <c:v>3,053
 50.9%</c:v>
                  </c:pt>
                  <c:pt idx="2">
                    <c:v>3,119
 50.6%</c:v>
                  </c:pt>
                  <c:pt idx="3">
                    <c:v>3,112
 50.3%</c:v>
                  </c:pt>
                  <c:pt idx="4">
                    <c:v>3,061
 49.0%</c:v>
                  </c:pt>
                  <c:pt idx="5">
                    <c:v>2,987
 47.4%</c:v>
                  </c:pt>
                  <c:pt idx="6">
                    <c:v>2,909
 46.1%</c:v>
                  </c:pt>
                  <c:pt idx="7">
                    <c:v>2,817
 44.3%</c:v>
                  </c:pt>
                  <c:pt idx="8">
                    <c:v>2,829
 43.4%</c:v>
                  </c:pt>
                  <c:pt idx="9">
                    <c:v>2,846
 42.4%</c:v>
                  </c:pt>
                  <c:pt idx="10">
                    <c:v>2,940
 41.9%</c:v>
                  </c:pt>
                  <c:pt idx="11">
                    <c:v>2,796
 38.3%</c:v>
                  </c:pt>
                </c15:dlblRangeCache>
              </c15:datalabelsRange>
            </c:ext>
            <c:ext xmlns:c16="http://schemas.microsoft.com/office/drawing/2014/chart" uri="{C3380CC4-5D6E-409C-BE32-E72D297353CC}">
              <c16:uniqueId val="{00000001-00DD-4023-9B5F-612379486E79}"/>
            </c:ext>
          </c:extLst>
        </c:ser>
        <c:dLbls>
          <c:showLegendKey val="0"/>
          <c:showVal val="0"/>
          <c:showCatName val="0"/>
          <c:showSerName val="0"/>
          <c:showPercent val="0"/>
          <c:showBubbleSize val="0"/>
        </c:dLbls>
        <c:gapWidth val="70"/>
        <c:overlap val="100"/>
        <c:axId val="58650895"/>
        <c:axId val="58660879"/>
      </c:barChart>
      <c:lineChart>
        <c:grouping val="standard"/>
        <c:varyColors val="0"/>
        <c:ser>
          <c:idx val="2"/>
          <c:order val="2"/>
          <c:tx>
            <c:strRef>
              <c:f>'Fig4'!$A$12</c:f>
              <c:strCache>
                <c:ptCount val="1"/>
                <c:pt idx="0">
                  <c:v>Total</c:v>
                </c:pt>
              </c:strCache>
            </c:strRef>
          </c:tx>
          <c:spPr>
            <a:ln w="28575" cap="rnd">
              <a:noFill/>
              <a:round/>
            </a:ln>
            <a:effectLst/>
          </c:spPr>
          <c:marker>
            <c:symbol val="circle"/>
            <c:size val="5"/>
            <c:spPr>
              <a:noFill/>
              <a:ln w="9525">
                <a:noFill/>
              </a:ln>
              <a:effectLst/>
            </c:spPr>
          </c:marker>
          <c:dLbls>
            <c:dLbl>
              <c:idx val="10"/>
              <c:layout>
                <c:manualLayout>
                  <c:x val="-3.0584997927890593E-2"/>
                  <c:y val="-2.25728033995750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AB-4939-8A63-9C229B46771B}"/>
                </c:ext>
              </c:extLst>
            </c:dLbl>
            <c:spPr>
              <a:solidFill>
                <a:schemeClr val="lt1"/>
              </a:solidFill>
              <a:ln>
                <a:solidFill>
                  <a:schemeClr val="dk1">
                    <a:lumMod val="25000"/>
                    <a:lumOff val="75000"/>
                  </a:schemeClr>
                </a:solidFill>
              </a:ln>
              <a:effectLst>
                <a:outerShdw blurRad="50800" dist="38100" dir="2700000" algn="tl" rotWithShape="0">
                  <a:prstClr val="black">
                    <a:alpha val="40000"/>
                  </a:prstClr>
                </a:outerShdw>
              </a:effectLst>
            </c:spPr>
            <c:txPr>
              <a:bodyPr rot="0" spcFirstLastPara="1" vertOverflow="clip" horzOverflow="clip" vert="horz" wrap="square" lIns="36576" tIns="18288" rIns="36576" bIns="18288" anchor="ctr" anchorCtr="1">
                <a:spAutoFit/>
              </a:bodyPr>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'Fig4'!$B$9:$M$9</c15:sqref>
                  </c15:fullRef>
                </c:ext>
              </c:extLst>
              <c:f>'Fig4'!$C$9:$M$9</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extLst>
                <c:ext xmlns:c15="http://schemas.microsoft.com/office/drawing/2012/chart" uri="{02D57815-91ED-43cb-92C2-25804820EDAC}">
                  <c15:fullRef>
                    <c15:sqref>'Fig4'!$B$12:$M$12</c15:sqref>
                  </c15:fullRef>
                </c:ext>
              </c:extLst>
              <c:f>'Fig4'!$C$12:$M$12</c:f>
              <c:numCache>
                <c:formatCode>#,##0</c:formatCode>
                <c:ptCount val="11"/>
                <c:pt idx="0">
                  <c:v>6000</c:v>
                </c:pt>
                <c:pt idx="1">
                  <c:v>6165</c:v>
                </c:pt>
                <c:pt idx="2">
                  <c:v>6184</c:v>
                </c:pt>
                <c:pt idx="3">
                  <c:v>6250</c:v>
                </c:pt>
                <c:pt idx="4">
                  <c:v>6308</c:v>
                </c:pt>
                <c:pt idx="5">
                  <c:v>6317</c:v>
                </c:pt>
                <c:pt idx="6">
                  <c:v>6360</c:v>
                </c:pt>
                <c:pt idx="7">
                  <c:v>6513</c:v>
                </c:pt>
                <c:pt idx="8">
                  <c:v>6708</c:v>
                </c:pt>
                <c:pt idx="9">
                  <c:v>7013</c:v>
                </c:pt>
                <c:pt idx="10">
                  <c:v>7296</c:v>
                </c:pt>
              </c:numCache>
            </c:numRef>
          </c:val>
          <c:smooth val="0"/>
          <c:extLst>
            <c:ext xmlns:c16="http://schemas.microsoft.com/office/drawing/2014/chart" uri="{C3380CC4-5D6E-409C-BE32-E72D297353CC}">
              <c16:uniqueId val="{00000002-00DD-4023-9B5F-612379486E79}"/>
            </c:ext>
          </c:extLst>
        </c:ser>
        <c:dLbls>
          <c:showLegendKey val="0"/>
          <c:showVal val="0"/>
          <c:showCatName val="0"/>
          <c:showSerName val="0"/>
          <c:showPercent val="0"/>
          <c:showBubbleSize val="0"/>
        </c:dLbls>
        <c:marker val="1"/>
        <c:smooth val="0"/>
        <c:axId val="58650895"/>
        <c:axId val="58660879"/>
      </c:lineChart>
      <c:catAx>
        <c:axId val="58650895"/>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100" b="1">
                    <a:latin typeface="Arial" panose="020B0604020202020204" pitchFamily="34" charset="0"/>
                    <a:cs typeface="Arial" panose="020B0604020202020204" pitchFamily="34" charset="0"/>
                  </a:rPr>
                  <a:t>Academic Year</a:t>
                </a:r>
              </a:p>
            </c:rich>
          </c:tx>
          <c:layout>
            <c:manualLayout>
              <c:xMode val="edge"/>
              <c:yMode val="edge"/>
              <c:x val="0.47681125658109302"/>
              <c:y val="0.91332785209077783"/>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8660879"/>
        <c:crosses val="autoZero"/>
        <c:auto val="1"/>
        <c:lblAlgn val="ctr"/>
        <c:lblOffset val="100"/>
        <c:noMultiLvlLbl val="0"/>
      </c:catAx>
      <c:valAx>
        <c:axId val="58660879"/>
        <c:scaling>
          <c:orientation val="minMax"/>
          <c:max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100" b="1">
                    <a:latin typeface="Arial" panose="020B0604020202020204" pitchFamily="34" charset="0"/>
                    <a:cs typeface="Arial" panose="020B0604020202020204" pitchFamily="34" charset="0"/>
                  </a:rPr>
                  <a:t>First-Year Enrollment</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8650895"/>
        <c:crosses val="autoZero"/>
        <c:crossBetween val="between"/>
        <c:majorUnit val="2000"/>
      </c:valAx>
      <c:spPr>
        <a:noFill/>
        <a:ln>
          <a:solidFill>
            <a:schemeClr val="bg2">
              <a:lumMod val="50000"/>
            </a:schemeClr>
          </a:solidFill>
        </a:ln>
        <a:effectLst/>
      </c:spPr>
    </c:plotArea>
    <c:legend>
      <c:legendPos val="b"/>
      <c:legendEntry>
        <c:idx val="2"/>
        <c:delete val="1"/>
      </c:legendEntry>
      <c:layout>
        <c:manualLayout>
          <c:xMode val="edge"/>
          <c:yMode val="edge"/>
          <c:x val="0.13795808857226183"/>
          <c:y val="6.7825949467160043E-2"/>
          <c:w val="0.14231070589860478"/>
          <c:h val="4.7125831061000635E-2"/>
        </c:manualLayout>
      </c:layout>
      <c:overlay val="0"/>
      <c:spPr>
        <a:noFill/>
        <a:ln w="12700">
          <a:solidFill>
            <a:schemeClr val="bg2">
              <a:lumMod val="50000"/>
            </a:schemeClr>
          </a:solidFill>
          <a:bevel/>
        </a:ln>
        <a:effectLst>
          <a:outerShdw blurRad="50800" dist="38100" dir="5400000" algn="t" rotWithShape="0">
            <a:prstClr val="black">
              <a:alpha val="40000"/>
            </a:prstClr>
          </a:outerShdw>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35126367631008E-2"/>
          <c:y val="8.61952861952862E-2"/>
          <c:w val="0.8637837742192338"/>
          <c:h val="0.70882769956785707"/>
        </c:manualLayout>
      </c:layout>
      <c:barChart>
        <c:barDir val="col"/>
        <c:grouping val="clustered"/>
        <c:varyColors val="0"/>
        <c:ser>
          <c:idx val="0"/>
          <c:order val="0"/>
          <c:tx>
            <c:strRef>
              <c:f>'Fig6'!$B$6</c:f>
              <c:strCache>
                <c:ptCount val="1"/>
                <c:pt idx="0">
                  <c:v>Female</c:v>
                </c:pt>
              </c:strCache>
            </c:strRef>
          </c:tx>
          <c:spPr>
            <a:solidFill>
              <a:srgbClr val="009999"/>
            </a:solidFill>
            <a:ln>
              <a:noFill/>
            </a:ln>
            <a:effectLst/>
          </c:spPr>
          <c:invertIfNegative val="0"/>
          <c:dLbls>
            <c:dLbl>
              <c:idx val="0"/>
              <c:tx>
                <c:rich>
                  <a:bodyPr/>
                  <a:lstStyle/>
                  <a:p>
                    <a:fld id="{797BF702-7A21-41A0-9B52-BDF15E07BCD7}" type="CELLRANGE">
                      <a:rPr lang="en-US"/>
                      <a:pPr/>
                      <a:t>[CELLRANGE]</a:t>
                    </a:fld>
                    <a:endParaRPr lang="en-US"/>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D1E-4F65-A62B-277DFBD5A8E1}"/>
                </c:ext>
              </c:extLst>
            </c:dLbl>
            <c:dLbl>
              <c:idx val="1"/>
              <c:tx>
                <c:rich>
                  <a:bodyPr/>
                  <a:lstStyle/>
                  <a:p>
                    <a:fld id="{A6F70439-298A-4D50-AA47-D2CFF22E515D}" type="CELLRANGE">
                      <a:rPr lang="en-US"/>
                      <a:pPr/>
                      <a:t>[CELLRANGE]</a:t>
                    </a:fld>
                    <a:endParaRPr lang="en-US"/>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D1E-4F65-A62B-277DFBD5A8E1}"/>
                </c:ext>
              </c:extLst>
            </c:dLbl>
            <c:dLbl>
              <c:idx val="2"/>
              <c:tx>
                <c:rich>
                  <a:bodyPr/>
                  <a:lstStyle/>
                  <a:p>
                    <a:fld id="{78927DEB-2A9A-448B-97C4-BF85E0501293}" type="CELLRANGE">
                      <a:rPr lang="en-US"/>
                      <a:pPr/>
                      <a:t>[CELLRANGE]</a:t>
                    </a:fld>
                    <a:endParaRPr lang="en-US"/>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D1E-4F65-A62B-277DFBD5A8E1}"/>
                </c:ext>
              </c:extLst>
            </c:dLbl>
            <c:dLbl>
              <c:idx val="3"/>
              <c:tx>
                <c:rich>
                  <a:bodyPr/>
                  <a:lstStyle/>
                  <a:p>
                    <a:fld id="{4404E570-4139-4809-B734-D71BFC78B6CA}" type="CELLRANGE">
                      <a:rPr lang="en-US"/>
                      <a:pPr/>
                      <a:t>[CELLRANGE]</a:t>
                    </a:fld>
                    <a:endParaRPr lang="en-US"/>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D1E-4F65-A62B-277DFBD5A8E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'Fig6'!$C$5:$F$5</c:f>
              <c:strCache>
                <c:ptCount val="4"/>
                <c:pt idx="0">
                  <c:v>1st
(7,296)</c:v>
                </c:pt>
                <c:pt idx="1">
                  <c:v>2nd
(7,055)</c:v>
                </c:pt>
                <c:pt idx="2">
                  <c:v>3rd
(7,537)</c:v>
                </c:pt>
                <c:pt idx="3">
                  <c:v>4th
(7,037)</c:v>
                </c:pt>
              </c:strCache>
            </c:strRef>
          </c:cat>
          <c:val>
            <c:numRef>
              <c:f>'Fig6'!$C$6:$F$6</c:f>
              <c:numCache>
                <c:formatCode>General</c:formatCode>
                <c:ptCount val="4"/>
                <c:pt idx="0">
                  <c:v>4341</c:v>
                </c:pt>
                <c:pt idx="1">
                  <c:v>4078</c:v>
                </c:pt>
                <c:pt idx="2">
                  <c:v>4372</c:v>
                </c:pt>
                <c:pt idx="3">
                  <c:v>4004</c:v>
                </c:pt>
              </c:numCache>
            </c:numRef>
          </c:val>
          <c:extLst>
            <c:ext xmlns:c15="http://schemas.microsoft.com/office/drawing/2012/chart" uri="{02D57815-91ED-43cb-92C2-25804820EDAC}">
              <c15:datalabelsRange>
                <c15:f>'Fig6'!$H$15:$K$15</c15:f>
                <c15:dlblRangeCache>
                  <c:ptCount val="4"/>
                  <c:pt idx="0">
                    <c:v>4,341
59.5%</c:v>
                  </c:pt>
                  <c:pt idx="1">
                    <c:v>4,078
57.8%</c:v>
                  </c:pt>
                  <c:pt idx="2">
                    <c:v>4,372
58.0%</c:v>
                  </c:pt>
                  <c:pt idx="3">
                    <c:v>4,004
56.9%</c:v>
                  </c:pt>
                </c15:dlblRangeCache>
              </c15:datalabelsRange>
            </c:ext>
            <c:ext xmlns:c16="http://schemas.microsoft.com/office/drawing/2014/chart" uri="{C3380CC4-5D6E-409C-BE32-E72D297353CC}">
              <c16:uniqueId val="{00000000-AD1E-4F65-A62B-277DFBD5A8E1}"/>
            </c:ext>
          </c:extLst>
        </c:ser>
        <c:ser>
          <c:idx val="1"/>
          <c:order val="1"/>
          <c:tx>
            <c:strRef>
              <c:f>'Fig6'!$B$7</c:f>
              <c:strCache>
                <c:ptCount val="1"/>
                <c:pt idx="0">
                  <c:v>Male</c:v>
                </c:pt>
              </c:strCache>
            </c:strRef>
          </c:tx>
          <c:spPr>
            <a:solidFill>
              <a:srgbClr val="993365"/>
            </a:solidFill>
            <a:ln>
              <a:noFill/>
            </a:ln>
            <a:effectLst/>
          </c:spPr>
          <c:invertIfNegative val="0"/>
          <c:dLbls>
            <c:dLbl>
              <c:idx val="0"/>
              <c:tx>
                <c:rich>
                  <a:bodyPr/>
                  <a:lstStyle/>
                  <a:p>
                    <a:fld id="{60A80E67-55FB-4496-BE91-7CEF33458FB3}" type="CELLRANGE">
                      <a:rPr lang="en-US"/>
                      <a:pPr/>
                      <a:t>[CELLRANGE]</a:t>
                    </a:fld>
                    <a:endParaRPr lang="en-US"/>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D1E-4F65-A62B-277DFBD5A8E1}"/>
                </c:ext>
              </c:extLst>
            </c:dLbl>
            <c:dLbl>
              <c:idx val="1"/>
              <c:tx>
                <c:rich>
                  <a:bodyPr/>
                  <a:lstStyle/>
                  <a:p>
                    <a:fld id="{41907B5E-8B44-4B04-A356-1BE895ED2C23}" type="CELLRANGE">
                      <a:rPr lang="en-US"/>
                      <a:pPr/>
                      <a:t>[CELLRANGE]</a:t>
                    </a:fld>
                    <a:endParaRPr lang="en-US"/>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D1E-4F65-A62B-277DFBD5A8E1}"/>
                </c:ext>
              </c:extLst>
            </c:dLbl>
            <c:dLbl>
              <c:idx val="2"/>
              <c:tx>
                <c:rich>
                  <a:bodyPr/>
                  <a:lstStyle/>
                  <a:p>
                    <a:fld id="{B7013B3B-FA49-4C06-B06B-E0F69B392BDB}" type="CELLRANGE">
                      <a:rPr lang="en-US"/>
                      <a:pPr/>
                      <a:t>[CELLRANGE]</a:t>
                    </a:fld>
                    <a:endParaRPr lang="en-US"/>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D1E-4F65-A62B-277DFBD5A8E1}"/>
                </c:ext>
              </c:extLst>
            </c:dLbl>
            <c:dLbl>
              <c:idx val="3"/>
              <c:tx>
                <c:rich>
                  <a:bodyPr/>
                  <a:lstStyle/>
                  <a:p>
                    <a:fld id="{47165B5F-D3EC-45D8-A1DE-9A438E4538DD}" type="CELLRANGE">
                      <a:rPr lang="en-US"/>
                      <a:pPr/>
                      <a:t>[CELLRANGE]</a:t>
                    </a:fld>
                    <a:endParaRPr lang="en-US"/>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AD1E-4F65-A62B-277DFBD5A8E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'Fig6'!$C$5:$F$5</c:f>
              <c:strCache>
                <c:ptCount val="4"/>
                <c:pt idx="0">
                  <c:v>1st
(7,296)</c:v>
                </c:pt>
                <c:pt idx="1">
                  <c:v>2nd
(7,055)</c:v>
                </c:pt>
                <c:pt idx="2">
                  <c:v>3rd
(7,537)</c:v>
                </c:pt>
                <c:pt idx="3">
                  <c:v>4th
(7,037)</c:v>
                </c:pt>
              </c:strCache>
            </c:strRef>
          </c:cat>
          <c:val>
            <c:numRef>
              <c:f>'Fig6'!$C$7:$F$7</c:f>
              <c:numCache>
                <c:formatCode>General</c:formatCode>
                <c:ptCount val="4"/>
                <c:pt idx="0">
                  <c:v>2796</c:v>
                </c:pt>
                <c:pt idx="1">
                  <c:v>2869</c:v>
                </c:pt>
                <c:pt idx="2">
                  <c:v>3023</c:v>
                </c:pt>
                <c:pt idx="3">
                  <c:v>2891</c:v>
                </c:pt>
              </c:numCache>
            </c:numRef>
          </c:val>
          <c:extLst>
            <c:ext xmlns:c15="http://schemas.microsoft.com/office/drawing/2012/chart" uri="{02D57815-91ED-43cb-92C2-25804820EDAC}">
              <c15:datalabelsRange>
                <c15:f>'Fig6'!$H$16:$K$16</c15:f>
                <c15:dlblRangeCache>
                  <c:ptCount val="4"/>
                  <c:pt idx="0">
                    <c:v>2,796
38.3%</c:v>
                  </c:pt>
                  <c:pt idx="1">
                    <c:v>2,869
40.7%</c:v>
                  </c:pt>
                  <c:pt idx="2">
                    <c:v>3,023
40.1%</c:v>
                  </c:pt>
                  <c:pt idx="3">
                    <c:v>2,891
41.1%</c:v>
                  </c:pt>
                </c15:dlblRangeCache>
              </c15:datalabelsRange>
            </c:ext>
            <c:ext xmlns:c16="http://schemas.microsoft.com/office/drawing/2014/chart" uri="{C3380CC4-5D6E-409C-BE32-E72D297353CC}">
              <c16:uniqueId val="{00000001-AD1E-4F65-A62B-277DFBD5A8E1}"/>
            </c:ext>
          </c:extLst>
        </c:ser>
        <c:dLbls>
          <c:showLegendKey val="0"/>
          <c:showVal val="0"/>
          <c:showCatName val="0"/>
          <c:showSerName val="0"/>
          <c:showPercent val="0"/>
          <c:showBubbleSize val="0"/>
        </c:dLbls>
        <c:gapWidth val="52"/>
        <c:axId val="922087520"/>
        <c:axId val="922080800"/>
        <c:extLst>
          <c:ext xmlns:c15="http://schemas.microsoft.com/office/drawing/2012/chart" uri="{02D57815-91ED-43cb-92C2-25804820EDAC}">
            <c15:filteredBarSeries>
              <c15:ser>
                <c:idx val="2"/>
                <c:order val="2"/>
                <c:tx>
                  <c:strRef>
                    <c:extLst>
                      <c:ext uri="{02D57815-91ED-43cb-92C2-25804820EDAC}">
                        <c15:formulaRef>
                          <c15:sqref>'Fig6'!$B$8</c15:sqref>
                        </c15:formulaRef>
                      </c:ext>
                    </c:extLst>
                    <c:strCache>
                      <c:ptCount val="1"/>
                      <c:pt idx="0">
                        <c:v>Unknown/Another Gender</c:v>
                      </c:pt>
                    </c:strCache>
                  </c:strRef>
                </c:tx>
                <c:spPr>
                  <a:solidFill>
                    <a:schemeClr val="accent3"/>
                  </a:solidFill>
                  <a:ln>
                    <a:noFill/>
                  </a:ln>
                  <a:effectLst/>
                </c:spPr>
                <c:invertIfNegative val="0"/>
                <c:cat>
                  <c:strRef>
                    <c:extLst>
                      <c:ext uri="{02D57815-91ED-43cb-92C2-25804820EDAC}">
                        <c15:formulaRef>
                          <c15:sqref>'Fig6'!$C$5:$F$5</c15:sqref>
                        </c15:formulaRef>
                      </c:ext>
                    </c:extLst>
                    <c:strCache>
                      <c:ptCount val="4"/>
                      <c:pt idx="0">
                        <c:v>1st
(7,296)</c:v>
                      </c:pt>
                      <c:pt idx="1">
                        <c:v>2nd
(7,055)</c:v>
                      </c:pt>
                      <c:pt idx="2">
                        <c:v>3rd
(7,537)</c:v>
                      </c:pt>
                      <c:pt idx="3">
                        <c:v>4th
(7,037)</c:v>
                      </c:pt>
                    </c:strCache>
                  </c:strRef>
                </c:cat>
                <c:val>
                  <c:numRef>
                    <c:extLst>
                      <c:ext uri="{02D57815-91ED-43cb-92C2-25804820EDAC}">
                        <c15:formulaRef>
                          <c15:sqref>'Fig6'!$C$8:$F$8</c15:sqref>
                        </c15:formulaRef>
                      </c:ext>
                    </c:extLst>
                    <c:numCache>
                      <c:formatCode>General</c:formatCode>
                      <c:ptCount val="4"/>
                      <c:pt idx="0">
                        <c:v>159</c:v>
                      </c:pt>
                      <c:pt idx="1">
                        <c:v>108</c:v>
                      </c:pt>
                      <c:pt idx="2">
                        <c:v>142</c:v>
                      </c:pt>
                      <c:pt idx="3">
                        <c:v>142</c:v>
                      </c:pt>
                    </c:numCache>
                  </c:numRef>
                </c:val>
                <c:extLst>
                  <c:ext xmlns:c16="http://schemas.microsoft.com/office/drawing/2014/chart" uri="{C3380CC4-5D6E-409C-BE32-E72D297353CC}">
                    <c16:uniqueId val="{00000002-AD1E-4F65-A62B-277DFBD5A8E1}"/>
                  </c:ext>
                </c:extLst>
              </c15:ser>
            </c15:filteredBarSeries>
          </c:ext>
        </c:extLst>
      </c:barChart>
      <c:lineChart>
        <c:grouping val="standard"/>
        <c:varyColors val="0"/>
        <c:ser>
          <c:idx val="3"/>
          <c:order val="3"/>
          <c:tx>
            <c:strRef>
              <c:f>'Fig6'!$B$9</c:f>
              <c:strCache>
                <c:ptCount val="1"/>
                <c:pt idx="0">
                  <c:v>Total Enrollment</c:v>
                </c:pt>
              </c:strCache>
            </c:strRef>
          </c:tx>
          <c:spPr>
            <a:ln w="28575" cap="rnd">
              <a:noFill/>
              <a:round/>
            </a:ln>
            <a:effectLst/>
          </c:spPr>
          <c:marker>
            <c:symbol val="none"/>
          </c:marker>
          <c:cat>
            <c:strRef>
              <c:f>'Fig6'!$C$5:$F$5</c:f>
              <c:strCache>
                <c:ptCount val="4"/>
                <c:pt idx="0">
                  <c:v>1st
(7,296)</c:v>
                </c:pt>
                <c:pt idx="1">
                  <c:v>2nd
(7,055)</c:v>
                </c:pt>
                <c:pt idx="2">
                  <c:v>3rd
(7,537)</c:v>
                </c:pt>
                <c:pt idx="3">
                  <c:v>4th
(7,037)</c:v>
                </c:pt>
              </c:strCache>
            </c:strRef>
          </c:cat>
          <c:val>
            <c:numRef>
              <c:f>'Fig6'!$C$9:$F$9</c:f>
              <c:numCache>
                <c:formatCode>General</c:formatCode>
                <c:ptCount val="4"/>
                <c:pt idx="0">
                  <c:v>7296</c:v>
                </c:pt>
                <c:pt idx="1">
                  <c:v>7055</c:v>
                </c:pt>
                <c:pt idx="2">
                  <c:v>7537</c:v>
                </c:pt>
                <c:pt idx="3">
                  <c:v>7037</c:v>
                </c:pt>
              </c:numCache>
            </c:numRef>
          </c:val>
          <c:smooth val="0"/>
          <c:extLst>
            <c:ext xmlns:c16="http://schemas.microsoft.com/office/drawing/2014/chart" uri="{C3380CC4-5D6E-409C-BE32-E72D297353CC}">
              <c16:uniqueId val="{00000003-AD1E-4F65-A62B-277DFBD5A8E1}"/>
            </c:ext>
          </c:extLst>
        </c:ser>
        <c:dLbls>
          <c:showLegendKey val="0"/>
          <c:showVal val="0"/>
          <c:showCatName val="0"/>
          <c:showSerName val="0"/>
          <c:showPercent val="0"/>
          <c:showBubbleSize val="0"/>
        </c:dLbls>
        <c:marker val="1"/>
        <c:smooth val="0"/>
        <c:axId val="1048569072"/>
        <c:axId val="1048565712"/>
      </c:lineChart>
      <c:catAx>
        <c:axId val="922087520"/>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latin typeface="Arial" panose="020B0604020202020204" pitchFamily="34" charset="0"/>
                    <a:cs typeface="Arial" panose="020B0604020202020204" pitchFamily="34" charset="0"/>
                  </a:rPr>
                  <a:t>Class Year</a:t>
                </a:r>
              </a:p>
              <a:p>
                <a:pPr>
                  <a:defRPr sz="1200" b="1">
                    <a:latin typeface="Arial" panose="020B0604020202020204" pitchFamily="34" charset="0"/>
                    <a:cs typeface="Arial" panose="020B0604020202020204" pitchFamily="34" charset="0"/>
                  </a:defRPr>
                </a:pPr>
                <a:r>
                  <a:rPr lang="en-US" sz="1200" b="1">
                    <a:latin typeface="Arial" panose="020B0604020202020204" pitchFamily="34" charset="0"/>
                    <a:cs typeface="Arial" panose="020B0604020202020204" pitchFamily="34" charset="0"/>
                  </a:rPr>
                  <a:t>(Total Enrollment)</a:t>
                </a:r>
              </a:p>
            </c:rich>
          </c:tx>
          <c:layout>
            <c:manualLayout>
              <c:xMode val="edge"/>
              <c:yMode val="edge"/>
              <c:x val="0.43378996726532787"/>
              <c:y val="0.9005856995148333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2080800"/>
        <c:crosses val="autoZero"/>
        <c:auto val="1"/>
        <c:lblAlgn val="ctr"/>
        <c:lblOffset val="100"/>
        <c:noMultiLvlLbl val="0"/>
      </c:catAx>
      <c:valAx>
        <c:axId val="922080800"/>
        <c:scaling>
          <c:orientation val="minMax"/>
          <c:max val="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a:latin typeface="Arial" panose="020B0604020202020204" pitchFamily="34" charset="0"/>
                    <a:cs typeface="Arial" panose="020B0604020202020204" pitchFamily="34" charset="0"/>
                  </a:rPr>
                  <a:t>Number of Students Enrolled</a:t>
                </a:r>
              </a:p>
            </c:rich>
          </c:tx>
          <c:layout>
            <c:manualLayout>
              <c:xMode val="edge"/>
              <c:yMode val="edge"/>
              <c:x val="7.4906367041198503E-3"/>
              <c:y val="0.1717269280733847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922087520"/>
        <c:crosses val="autoZero"/>
        <c:crossBetween val="between"/>
        <c:majorUnit val="1000"/>
      </c:valAx>
      <c:valAx>
        <c:axId val="1048565712"/>
        <c:scaling>
          <c:orientation val="minMax"/>
          <c:min val="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1048569072"/>
        <c:crosses val="max"/>
        <c:crossBetween val="between"/>
      </c:valAx>
      <c:catAx>
        <c:axId val="1048569072"/>
        <c:scaling>
          <c:orientation val="minMax"/>
        </c:scaling>
        <c:delete val="1"/>
        <c:axPos val="b"/>
        <c:numFmt formatCode="General" sourceLinked="1"/>
        <c:majorTickMark val="out"/>
        <c:minorTickMark val="none"/>
        <c:tickLblPos val="nextTo"/>
        <c:crossAx val="1048565712"/>
        <c:crosses val="autoZero"/>
        <c:auto val="1"/>
        <c:lblAlgn val="ctr"/>
        <c:lblOffset val="100"/>
        <c:noMultiLvlLbl val="0"/>
      </c:catAx>
      <c:spPr>
        <a:noFill/>
        <a:ln>
          <a:noFill/>
        </a:ln>
        <a:effectLst/>
      </c:spPr>
    </c:plotArea>
    <c:legend>
      <c:legendPos val="b"/>
      <c:legendEntry>
        <c:idx val="2"/>
        <c:delete val="1"/>
      </c:legendEntry>
      <c:layout>
        <c:manualLayout>
          <c:xMode val="edge"/>
          <c:yMode val="edge"/>
          <c:x val="0.48568876398459077"/>
          <c:y val="2.1541365045036686E-2"/>
          <c:w val="0.20705763024478105"/>
          <c:h val="5.192163100824518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'Fig7'!$A$10</c:f>
              <c:strCache>
                <c:ptCount val="1"/>
                <c:pt idx="0">
                  <c:v>Female</c:v>
                </c:pt>
              </c:strCache>
            </c:strRef>
          </c:tx>
          <c:spPr>
            <a:solidFill>
              <a:srgbClr val="009999"/>
            </a:solidFill>
            <a:ln>
              <a:noFill/>
            </a:ln>
            <a:effectLst/>
          </c:spPr>
          <c:invertIfNegative val="0"/>
          <c:dLbls>
            <c:dLbl>
              <c:idx val="0"/>
              <c:tx>
                <c:rich>
                  <a:bodyPr/>
                  <a:lstStyle/>
                  <a:p>
                    <a:fld id="{F08BEFEA-427B-4BDE-89E9-EBBEF958070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0652-4FFD-8C8B-8CBFA073F842}"/>
                </c:ext>
              </c:extLst>
            </c:dLbl>
            <c:dLbl>
              <c:idx val="1"/>
              <c:tx>
                <c:rich>
                  <a:bodyPr/>
                  <a:lstStyle/>
                  <a:p>
                    <a:fld id="{5C9A7656-194B-460B-9A99-189252773DC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652-4FFD-8C8B-8CBFA073F842}"/>
                </c:ext>
              </c:extLst>
            </c:dLbl>
            <c:dLbl>
              <c:idx val="2"/>
              <c:tx>
                <c:rich>
                  <a:bodyPr/>
                  <a:lstStyle/>
                  <a:p>
                    <a:fld id="{E1951D0F-A256-4ABD-B3A3-F7DC8837F4A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652-4FFD-8C8B-8CBFA073F842}"/>
                </c:ext>
              </c:extLst>
            </c:dLbl>
            <c:dLbl>
              <c:idx val="3"/>
              <c:tx>
                <c:rich>
                  <a:bodyPr/>
                  <a:lstStyle/>
                  <a:p>
                    <a:fld id="{05E2E955-B83B-441E-B802-2ACDDDDEBB5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652-4FFD-8C8B-8CBFA073F842}"/>
                </c:ext>
              </c:extLst>
            </c:dLbl>
            <c:dLbl>
              <c:idx val="4"/>
              <c:tx>
                <c:rich>
                  <a:bodyPr/>
                  <a:lstStyle/>
                  <a:p>
                    <a:fld id="{0BCB86F5-513C-4056-B2FB-BC52646E7C9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652-4FFD-8C8B-8CBFA073F842}"/>
                </c:ext>
              </c:extLst>
            </c:dLbl>
            <c:dLbl>
              <c:idx val="5"/>
              <c:tx>
                <c:rich>
                  <a:bodyPr/>
                  <a:lstStyle/>
                  <a:p>
                    <a:fld id="{2FC0A630-B637-44F6-961E-0EDC6C1E9EA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652-4FFD-8C8B-8CBFA073F842}"/>
                </c:ext>
              </c:extLst>
            </c:dLbl>
            <c:dLbl>
              <c:idx val="6"/>
              <c:tx>
                <c:rich>
                  <a:bodyPr/>
                  <a:lstStyle/>
                  <a:p>
                    <a:fld id="{B7413D08-FBF8-4864-9A35-B0B420F10F9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652-4FFD-8C8B-8CBFA073F842}"/>
                </c:ext>
              </c:extLst>
            </c:dLbl>
            <c:dLbl>
              <c:idx val="7"/>
              <c:tx>
                <c:rich>
                  <a:bodyPr/>
                  <a:lstStyle/>
                  <a:p>
                    <a:fld id="{DEFC1B29-FC54-457A-B038-65A58633657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652-4FFD-8C8B-8CBFA073F842}"/>
                </c:ext>
              </c:extLst>
            </c:dLbl>
            <c:dLbl>
              <c:idx val="8"/>
              <c:tx>
                <c:rich>
                  <a:bodyPr/>
                  <a:lstStyle/>
                  <a:p>
                    <a:fld id="{6804BF59-0153-4311-875D-D0B513863D0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0652-4FFD-8C8B-8CBFA073F842}"/>
                </c:ext>
              </c:extLst>
            </c:dLbl>
            <c:dLbl>
              <c:idx val="9"/>
              <c:tx>
                <c:rich>
                  <a:bodyPr/>
                  <a:lstStyle/>
                  <a:p>
                    <a:fld id="{831835FE-CD82-4290-B94F-2812CB124A3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0652-4FFD-8C8B-8CBFA073F842}"/>
                </c:ext>
              </c:extLst>
            </c:dLbl>
            <c:dLbl>
              <c:idx val="10"/>
              <c:tx>
                <c:rich>
                  <a:bodyPr/>
                  <a:lstStyle/>
                  <a:p>
                    <a:fld id="{D75B3982-456E-4C7F-9B7F-FD376F03A81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DDF9-4FCB-83F3-E53188FD6E7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'Fig7'!$B$9:$M$9</c15:sqref>
                  </c15:fullRef>
                </c:ext>
              </c:extLst>
              <c:f>'Fig7'!$C$9:$M$9</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extLst>
                <c:ext xmlns:c15="http://schemas.microsoft.com/office/drawing/2012/chart" uri="{02D57815-91ED-43cb-92C2-25804820EDAC}">
                  <c15:fullRef>
                    <c15:sqref>'Fig7'!$B$10:$M$10</c15:sqref>
                  </c15:fullRef>
                </c:ext>
              </c:extLst>
              <c:f>'Fig7'!$C$10:$M$10</c:f>
              <c:numCache>
                <c:formatCode>_(* #,##0_);_(* \(#,##0\);_(* "-"??_);_(@_)</c:formatCode>
                <c:ptCount val="11"/>
                <c:pt idx="0">
                  <c:v>2791</c:v>
                </c:pt>
                <c:pt idx="1" formatCode="General">
                  <c:v>2924</c:v>
                </c:pt>
                <c:pt idx="2" formatCode="General">
                  <c:v>3026</c:v>
                </c:pt>
                <c:pt idx="3" formatCode="General">
                  <c:v>3135</c:v>
                </c:pt>
                <c:pt idx="4" formatCode="General">
                  <c:v>3215</c:v>
                </c:pt>
                <c:pt idx="5" formatCode="General">
                  <c:v>3395</c:v>
                </c:pt>
                <c:pt idx="6" formatCode="General">
                  <c:v>3436</c:v>
                </c:pt>
                <c:pt idx="7" formatCode="General">
                  <c:v>3569</c:v>
                </c:pt>
                <c:pt idx="8" formatCode="0">
                  <c:v>3744</c:v>
                </c:pt>
                <c:pt idx="9" formatCode="0">
                  <c:v>3818</c:v>
                </c:pt>
                <c:pt idx="10" formatCode="0">
                  <c:v>3954</c:v>
                </c:pt>
              </c:numCache>
            </c:numRef>
          </c:val>
          <c:extLst>
            <c:ext xmlns:c15="http://schemas.microsoft.com/office/drawing/2012/chart" uri="{02D57815-91ED-43cb-92C2-25804820EDAC}">
              <c15:datalabelsRange>
                <c15:f>'Fig7'!$B$18:$M$18</c15:f>
                <c15:dlblRangeCache>
                  <c:ptCount val="12"/>
                  <c:pt idx="0">
                    <c:v>2,607
 47.1%</c:v>
                  </c:pt>
                  <c:pt idx="1">
                    <c:v>2,791
 47.7%</c:v>
                  </c:pt>
                  <c:pt idx="2">
                    <c:v>2,924
 49.1%</c:v>
                  </c:pt>
                  <c:pt idx="3">
                    <c:v>3,026
 48.6%</c:v>
                  </c:pt>
                  <c:pt idx="4">
                    <c:v>3,135
 49.7%</c:v>
                  </c:pt>
                  <c:pt idx="5">
                    <c:v>3,215
 50.6%</c:v>
                  </c:pt>
                  <c:pt idx="6">
                    <c:v>3,395
 51.4%</c:v>
                  </c:pt>
                  <c:pt idx="7">
                    <c:v>3,436
 51.6%</c:v>
                  </c:pt>
                  <c:pt idx="8">
                    <c:v>3,569
 52.9%</c:v>
                  </c:pt>
                  <c:pt idx="9">
                    <c:v>3,744
 54.5%</c:v>
                  </c:pt>
                  <c:pt idx="10">
                    <c:v>3,818
 55.6%</c:v>
                  </c:pt>
                  <c:pt idx="11">
                    <c:v>3,954
 56.4%</c:v>
                  </c:pt>
                </c15:dlblRangeCache>
              </c15:datalabelsRange>
            </c:ext>
            <c:ext xmlns:c16="http://schemas.microsoft.com/office/drawing/2014/chart" uri="{C3380CC4-5D6E-409C-BE32-E72D297353CC}">
              <c16:uniqueId val="{0000000B-0652-4FFD-8C8B-8CBFA073F842}"/>
            </c:ext>
          </c:extLst>
        </c:ser>
        <c:ser>
          <c:idx val="1"/>
          <c:order val="1"/>
          <c:tx>
            <c:strRef>
              <c:f>'Fig7'!$A$11</c:f>
              <c:strCache>
                <c:ptCount val="1"/>
                <c:pt idx="0">
                  <c:v>Male</c:v>
                </c:pt>
              </c:strCache>
            </c:strRef>
          </c:tx>
          <c:spPr>
            <a:solidFill>
              <a:srgbClr val="993365"/>
            </a:solidFill>
            <a:ln>
              <a:noFill/>
            </a:ln>
            <a:effectLst/>
          </c:spPr>
          <c:invertIfNegative val="0"/>
          <c:dLbls>
            <c:dLbl>
              <c:idx val="0"/>
              <c:tx>
                <c:rich>
                  <a:bodyPr/>
                  <a:lstStyle/>
                  <a:p>
                    <a:fld id="{9190D13D-99F9-4700-B0BD-D164E72A4C3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0652-4FFD-8C8B-8CBFA073F842}"/>
                </c:ext>
              </c:extLst>
            </c:dLbl>
            <c:dLbl>
              <c:idx val="1"/>
              <c:tx>
                <c:rich>
                  <a:bodyPr/>
                  <a:lstStyle/>
                  <a:p>
                    <a:fld id="{1E91BD09-FA36-459A-893F-F50CA8EEDC2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0652-4FFD-8C8B-8CBFA073F842}"/>
                </c:ext>
              </c:extLst>
            </c:dLbl>
            <c:dLbl>
              <c:idx val="2"/>
              <c:tx>
                <c:rich>
                  <a:bodyPr/>
                  <a:lstStyle/>
                  <a:p>
                    <a:fld id="{43DC5A93-F056-444B-BB3E-EBDA406137E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0652-4FFD-8C8B-8CBFA073F842}"/>
                </c:ext>
              </c:extLst>
            </c:dLbl>
            <c:dLbl>
              <c:idx val="3"/>
              <c:tx>
                <c:rich>
                  <a:bodyPr/>
                  <a:lstStyle/>
                  <a:p>
                    <a:fld id="{CAA6B0DC-6666-46C5-9F8F-31AEAC3E9BB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0652-4FFD-8C8B-8CBFA073F842}"/>
                </c:ext>
              </c:extLst>
            </c:dLbl>
            <c:dLbl>
              <c:idx val="4"/>
              <c:tx>
                <c:rich>
                  <a:bodyPr/>
                  <a:lstStyle/>
                  <a:p>
                    <a:fld id="{EC1CC9C9-9ED8-4F7C-8261-0CD50070A43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0652-4FFD-8C8B-8CBFA073F842}"/>
                </c:ext>
              </c:extLst>
            </c:dLbl>
            <c:dLbl>
              <c:idx val="5"/>
              <c:tx>
                <c:rich>
                  <a:bodyPr/>
                  <a:lstStyle/>
                  <a:p>
                    <a:fld id="{D8873F2D-94D4-4D40-BE2E-4AA7CED1C24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0652-4FFD-8C8B-8CBFA073F842}"/>
                </c:ext>
              </c:extLst>
            </c:dLbl>
            <c:dLbl>
              <c:idx val="6"/>
              <c:tx>
                <c:rich>
                  <a:bodyPr/>
                  <a:lstStyle/>
                  <a:p>
                    <a:fld id="{314051B2-F1D4-4002-B5DC-81E74408F16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0652-4FFD-8C8B-8CBFA073F842}"/>
                </c:ext>
              </c:extLst>
            </c:dLbl>
            <c:dLbl>
              <c:idx val="7"/>
              <c:tx>
                <c:rich>
                  <a:bodyPr/>
                  <a:lstStyle/>
                  <a:p>
                    <a:fld id="{A6C4B408-0C10-4FAC-822D-FD0F1244EC0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0652-4FFD-8C8B-8CBFA073F842}"/>
                </c:ext>
              </c:extLst>
            </c:dLbl>
            <c:dLbl>
              <c:idx val="8"/>
              <c:tx>
                <c:rich>
                  <a:bodyPr/>
                  <a:lstStyle/>
                  <a:p>
                    <a:fld id="{7B7C2978-2462-47E3-BC1C-9B8B98DFE6D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0652-4FFD-8C8B-8CBFA073F842}"/>
                </c:ext>
              </c:extLst>
            </c:dLbl>
            <c:dLbl>
              <c:idx val="9"/>
              <c:tx>
                <c:rich>
                  <a:bodyPr/>
                  <a:lstStyle/>
                  <a:p>
                    <a:fld id="{C288F244-C1B1-4C1C-A347-CA85F2C0979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0652-4FFD-8C8B-8CBFA073F842}"/>
                </c:ext>
              </c:extLst>
            </c:dLbl>
            <c:dLbl>
              <c:idx val="10"/>
              <c:tx>
                <c:rich>
                  <a:bodyPr/>
                  <a:lstStyle/>
                  <a:p>
                    <a:fld id="{74B93D16-DF92-46FA-8F9E-E78B14E7110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DF9-4FCB-83F3-E53188FD6E7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'Fig7'!$B$9:$M$9</c15:sqref>
                  </c15:fullRef>
                </c:ext>
              </c:extLst>
              <c:f>'Fig7'!$C$9:$M$9</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extLst>
                <c:ext xmlns:c15="http://schemas.microsoft.com/office/drawing/2012/chart" uri="{02D57815-91ED-43cb-92C2-25804820EDAC}">
                  <c15:fullRef>
                    <c15:sqref>'Fig7'!$B$11:$M$11</c15:sqref>
                  </c15:fullRef>
                </c:ext>
              </c:extLst>
              <c:f>'Fig7'!$C$11:$M$11</c:f>
              <c:numCache>
                <c:formatCode>_(* #,##0_);_(* \(#,##0\);_(* "-"??_);_(@_)</c:formatCode>
                <c:ptCount val="11"/>
                <c:pt idx="0">
                  <c:v>3017</c:v>
                </c:pt>
                <c:pt idx="1" formatCode="General">
                  <c:v>3032</c:v>
                </c:pt>
                <c:pt idx="2" formatCode="General">
                  <c:v>3205</c:v>
                </c:pt>
                <c:pt idx="3" formatCode="General">
                  <c:v>3164</c:v>
                </c:pt>
                <c:pt idx="4" formatCode="General">
                  <c:v>3134</c:v>
                </c:pt>
                <c:pt idx="5" formatCode="General">
                  <c:v>3208</c:v>
                </c:pt>
                <c:pt idx="6" formatCode="General">
                  <c:v>3223</c:v>
                </c:pt>
                <c:pt idx="7" formatCode="General">
                  <c:v>3159</c:v>
                </c:pt>
                <c:pt idx="8" formatCode="0">
                  <c:v>3112</c:v>
                </c:pt>
                <c:pt idx="9" formatCode="0">
                  <c:v>3026</c:v>
                </c:pt>
                <c:pt idx="10" formatCode="0">
                  <c:v>2928</c:v>
                </c:pt>
              </c:numCache>
            </c:numRef>
          </c:val>
          <c:extLst>
            <c:ext xmlns:c15="http://schemas.microsoft.com/office/drawing/2012/chart" uri="{02D57815-91ED-43cb-92C2-25804820EDAC}">
              <c15:datalabelsRange>
                <c15:f>'Fig7'!$B$19:$M$19</c15:f>
                <c15:dlblRangeCache>
                  <c:ptCount val="12"/>
                  <c:pt idx="0">
                    <c:v>2,884
 52.2%</c:v>
                  </c:pt>
                  <c:pt idx="1">
                    <c:v>3,017
 51.6%</c:v>
                  </c:pt>
                  <c:pt idx="2">
                    <c:v>3,032
 50.9%</c:v>
                  </c:pt>
                  <c:pt idx="3">
                    <c:v>3,205
 51.4%</c:v>
                  </c:pt>
                  <c:pt idx="4">
                    <c:v>3,164
 50.2%</c:v>
                  </c:pt>
                  <c:pt idx="5">
                    <c:v>3,134
 49.3%</c:v>
                  </c:pt>
                  <c:pt idx="6">
                    <c:v>3,208
 48.6%</c:v>
                  </c:pt>
                  <c:pt idx="7">
                    <c:v>3,223
 48.4%</c:v>
                  </c:pt>
                  <c:pt idx="8">
                    <c:v>3,159
 46.8%</c:v>
                  </c:pt>
                  <c:pt idx="9">
                    <c:v>3,112
 45.3%</c:v>
                  </c:pt>
                  <c:pt idx="10">
                    <c:v>3,026
 44.0%</c:v>
                  </c:pt>
                  <c:pt idx="11">
                    <c:v>2,928
 41.7%</c:v>
                  </c:pt>
                </c15:dlblRangeCache>
              </c15:datalabelsRange>
            </c:ext>
            <c:ext xmlns:c16="http://schemas.microsoft.com/office/drawing/2014/chart" uri="{C3380CC4-5D6E-409C-BE32-E72D297353CC}">
              <c16:uniqueId val="{00000017-0652-4FFD-8C8B-8CBFA073F842}"/>
            </c:ext>
          </c:extLst>
        </c:ser>
        <c:dLbls>
          <c:showLegendKey val="0"/>
          <c:showVal val="0"/>
          <c:showCatName val="0"/>
          <c:showSerName val="0"/>
          <c:showPercent val="0"/>
          <c:showBubbleSize val="0"/>
        </c:dLbls>
        <c:gapWidth val="70"/>
        <c:overlap val="100"/>
        <c:axId val="58650895"/>
        <c:axId val="58660879"/>
      </c:barChart>
      <c:lineChart>
        <c:grouping val="standard"/>
        <c:varyColors val="0"/>
        <c:ser>
          <c:idx val="2"/>
          <c:order val="2"/>
          <c:tx>
            <c:strRef>
              <c:f>'Fig7'!$A$12</c:f>
              <c:strCache>
                <c:ptCount val="1"/>
                <c:pt idx="0">
                  <c:v>Total</c:v>
                </c:pt>
              </c:strCache>
            </c:strRef>
          </c:tx>
          <c:spPr>
            <a:ln w="28575" cap="rnd">
              <a:noFill/>
              <a:round/>
            </a:ln>
            <a:effectLst/>
          </c:spPr>
          <c:marker>
            <c:symbol val="circle"/>
            <c:size val="5"/>
            <c:spPr>
              <a:noFill/>
              <a:ln w="9525">
                <a:noFill/>
              </a:ln>
              <a:effectLst/>
            </c:spPr>
          </c:marker>
          <c:dLbls>
            <c:numFmt formatCode="#,##0" sourceLinked="0"/>
            <c:spPr>
              <a:solidFill>
                <a:schemeClr val="lt1"/>
              </a:solidFill>
              <a:ln>
                <a:solidFill>
                  <a:schemeClr val="dk1">
                    <a:lumMod val="25000"/>
                    <a:lumOff val="75000"/>
                  </a:schemeClr>
                </a:solidFill>
              </a:ln>
              <a:effectLst>
                <a:outerShdw blurRad="50800" dist="38100" dir="2700000" algn="tl" rotWithShape="0">
                  <a:prstClr val="black">
                    <a:alpha val="40000"/>
                  </a:prstClr>
                </a:outerShdw>
              </a:effectLst>
            </c:spPr>
            <c:txPr>
              <a:bodyPr rot="0" spcFirstLastPara="1" vertOverflow="clip" horzOverflow="clip" vert="horz" wrap="square" lIns="36576" tIns="18288" rIns="36576" bIns="18288" anchor="ctr" anchorCtr="1">
                <a:spAutoFit/>
              </a:bodyPr>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'Fig7'!$B$9:$M$9</c15:sqref>
                  </c15:fullRef>
                </c:ext>
              </c:extLst>
              <c:f>'Fig7'!$C$9:$M$9</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extLst>
                <c:ext xmlns:c15="http://schemas.microsoft.com/office/drawing/2012/chart" uri="{02D57815-91ED-43cb-92C2-25804820EDAC}">
                  <c15:fullRef>
                    <c15:sqref>'Fig7'!$B$12:$M$12</c15:sqref>
                  </c15:fullRef>
                </c:ext>
              </c:extLst>
              <c:f>'Fig7'!$C$12:$M$12</c:f>
              <c:numCache>
                <c:formatCode>#,##0</c:formatCode>
                <c:ptCount val="11"/>
                <c:pt idx="0">
                  <c:v>5847</c:v>
                </c:pt>
                <c:pt idx="1">
                  <c:v>5959</c:v>
                </c:pt>
                <c:pt idx="2">
                  <c:v>6232</c:v>
                </c:pt>
                <c:pt idx="3">
                  <c:v>6306</c:v>
                </c:pt>
                <c:pt idx="4">
                  <c:v>6355</c:v>
                </c:pt>
                <c:pt idx="5">
                  <c:v>6604</c:v>
                </c:pt>
                <c:pt idx="6">
                  <c:v>6665</c:v>
                </c:pt>
                <c:pt idx="7">
                  <c:v>6745</c:v>
                </c:pt>
                <c:pt idx="8" formatCode="_(* #,##0_);_(* \(#,##0\);_(* &quot;-&quot;??_);_(@_)">
                  <c:v>6869</c:v>
                </c:pt>
                <c:pt idx="9" formatCode="0">
                  <c:v>6872</c:v>
                </c:pt>
                <c:pt idx="10" formatCode="0">
                  <c:v>7015</c:v>
                </c:pt>
              </c:numCache>
            </c:numRef>
          </c:val>
          <c:smooth val="0"/>
          <c:extLst>
            <c:ext xmlns:c16="http://schemas.microsoft.com/office/drawing/2014/chart" uri="{C3380CC4-5D6E-409C-BE32-E72D297353CC}">
              <c16:uniqueId val="{00000018-0652-4FFD-8C8B-8CBFA073F842}"/>
            </c:ext>
          </c:extLst>
        </c:ser>
        <c:dLbls>
          <c:showLegendKey val="0"/>
          <c:showVal val="0"/>
          <c:showCatName val="0"/>
          <c:showSerName val="0"/>
          <c:showPercent val="0"/>
          <c:showBubbleSize val="0"/>
        </c:dLbls>
        <c:marker val="1"/>
        <c:smooth val="0"/>
        <c:axId val="58650895"/>
        <c:axId val="58660879"/>
      </c:lineChart>
      <c:catAx>
        <c:axId val="58650895"/>
        <c:scaling>
          <c:orientation val="minMax"/>
        </c:scaling>
        <c:delete val="0"/>
        <c:axPos val="b"/>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b="1">
                    <a:latin typeface="Arial" panose="020B0604020202020204" pitchFamily="34" charset="0"/>
                    <a:cs typeface="Arial" panose="020B0604020202020204" pitchFamily="34" charset="0"/>
                  </a:rPr>
                  <a:t>Graduation Year</a:t>
                </a:r>
              </a:p>
            </c:rich>
          </c:tx>
          <c:layout>
            <c:manualLayout>
              <c:xMode val="edge"/>
              <c:yMode val="edge"/>
              <c:x val="0.47681125658109302"/>
              <c:y val="0.9133278520907778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8660879"/>
        <c:crosses val="autoZero"/>
        <c:auto val="1"/>
        <c:lblAlgn val="ctr"/>
        <c:lblOffset val="100"/>
        <c:noMultiLvlLbl val="0"/>
      </c:catAx>
      <c:valAx>
        <c:axId val="58660879"/>
        <c:scaling>
          <c:orientation val="minMax"/>
          <c:max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50" b="1">
                    <a:latin typeface="Arial" panose="020B0604020202020204" pitchFamily="34" charset="0"/>
                    <a:cs typeface="Arial" panose="020B0604020202020204" pitchFamily="34" charset="0"/>
                  </a:rPr>
                  <a:t>Graduates</a:t>
                </a:r>
              </a:p>
            </c:rich>
          </c:tx>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8650895"/>
        <c:crosses val="autoZero"/>
        <c:crossBetween val="between"/>
        <c:majorUnit val="2000"/>
      </c:valAx>
      <c:spPr>
        <a:noFill/>
        <a:ln>
          <a:solidFill>
            <a:schemeClr val="bg2">
              <a:lumMod val="50000"/>
            </a:schemeClr>
          </a:solidFill>
        </a:ln>
        <a:effectLst/>
      </c:spPr>
    </c:plotArea>
    <c:legend>
      <c:legendPos val="b"/>
      <c:legendEntry>
        <c:idx val="2"/>
        <c:delete val="1"/>
      </c:legendEntry>
      <c:layout>
        <c:manualLayout>
          <c:xMode val="edge"/>
          <c:yMode val="edge"/>
          <c:x val="0.11628962956011865"/>
          <c:y val="4.6128031480693284E-2"/>
          <c:w val="0.14277870821702843"/>
          <c:h val="5.9349418672063579E-2"/>
        </c:manualLayout>
      </c:layout>
      <c:overlay val="0"/>
      <c:spPr>
        <a:noFill/>
        <a:ln w="12700">
          <a:solidFill>
            <a:schemeClr val="bg2">
              <a:lumMod val="50000"/>
            </a:schemeClr>
          </a:solidFill>
          <a:bevel/>
        </a:ln>
        <a:effectLst>
          <a:outerShdw blurRad="50800" dist="38100" dir="5400000" algn="t" rotWithShape="0">
            <a:prstClr val="black">
              <a:alpha val="40000"/>
            </a:prstClr>
          </a:outerShdw>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662409885171781E-2"/>
          <c:y val="0.19197181007901004"/>
          <c:w val="0.8060263515936712"/>
          <c:h val="0.69103495739125154"/>
        </c:manualLayout>
      </c:layout>
      <c:doughnutChart>
        <c:varyColors val="1"/>
        <c:ser>
          <c:idx val="0"/>
          <c:order val="0"/>
          <c:tx>
            <c:strRef>
              <c:f>'Fig8'!$B$6</c:f>
              <c:strCache>
                <c:ptCount val="1"/>
              </c:strCache>
            </c:strRef>
          </c:tx>
          <c:spPr>
            <a:solidFill>
              <a:srgbClr val="993365"/>
            </a:solidFill>
          </c:spPr>
          <c:dPt>
            <c:idx val="0"/>
            <c:bubble3D val="0"/>
            <c:spPr>
              <a:solidFill>
                <a:srgbClr val="009999"/>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AC5-43A7-9C77-6E64F3DBFFFE}"/>
              </c:ext>
            </c:extLst>
          </c:dPt>
          <c:dPt>
            <c:idx val="1"/>
            <c:bubble3D val="0"/>
            <c:spPr>
              <a:solidFill>
                <a:srgbClr val="99336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AC5-43A7-9C77-6E64F3DBFFFE}"/>
              </c:ext>
            </c:extLst>
          </c:dPt>
          <c:dPt>
            <c:idx val="2"/>
            <c:bubble3D val="0"/>
            <c:spPr>
              <a:solidFill>
                <a:srgbClr val="99336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AC5-43A7-9C77-6E64F3DBFFFE}"/>
              </c:ext>
            </c:extLst>
          </c:dPt>
          <c:dPt>
            <c:idx val="3"/>
            <c:bubble3D val="0"/>
            <c:spPr>
              <a:solidFill>
                <a:srgbClr val="99336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3AC5-43A7-9C77-6E64F3DBFFFE}"/>
              </c:ext>
            </c:extLst>
          </c:dPt>
          <c:dLbls>
            <c:dLbl>
              <c:idx val="0"/>
              <c:layout>
                <c:manualLayout>
                  <c:x val="4.7696476964769724E-2"/>
                  <c:y val="-8.4388185654008435E-2"/>
                </c:manualLayout>
              </c:layout>
              <c:tx>
                <c:rich>
                  <a:bodyPr/>
                  <a:lstStyle/>
                  <a:p>
                    <a:r>
                      <a:rPr lang="en-US"/>
                      <a:t>In Dental-Related Activity</a:t>
                    </a:r>
                    <a:r>
                      <a:rPr lang="en-US" baseline="0"/>
                      <a:t>
91.9%</a:t>
                    </a:r>
                  </a:p>
                </c:rich>
              </c:tx>
              <c:showLegendKey val="0"/>
              <c:showVal val="0"/>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1-3AC5-43A7-9C77-6E64F3DBFFFE}"/>
                </c:ext>
              </c:extLst>
            </c:dLbl>
            <c:dLbl>
              <c:idx val="1"/>
              <c:layout>
                <c:manualLayout>
                  <c:x val="-0.12357723577235774"/>
                  <c:y val="1.4064697609001304E-2"/>
                </c:manualLayout>
              </c:layout>
              <c:tx>
                <c:rich>
                  <a:bodyPr/>
                  <a:lstStyle/>
                  <a:p>
                    <a:fld id="{3EFD7386-44CF-43A6-AE10-7E3CA11D911A}" type="CATEGORYNAME">
                      <a:rPr lang="en-US"/>
                      <a:pPr/>
                      <a:t>[CATEGORY NAME]</a:t>
                    </a:fld>
                    <a:r>
                      <a:rPr lang="en-US" baseline="0"/>
                      <a:t>
8.1%</a:t>
                    </a:r>
                  </a:p>
                </c:rich>
              </c:tx>
              <c:showLegendKey val="0"/>
              <c:showVal val="0"/>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3AC5-43A7-9C77-6E64F3DBFFFE}"/>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6576" tIns="18288" rIns="36576" bIns="18288" anchor="ctr" anchorCtr="1">
                <a:spAutoFit/>
              </a:bodyPr>
              <a:lstStyle/>
              <a:p>
                <a:pPr>
                  <a:defRPr sz="1000" b="0" i="0" u="none" strike="noStrike" kern="1200" baseline="0">
                    <a:solidFill>
                      <a:schemeClr val="lt1"/>
                    </a:solidFill>
                    <a:latin typeface="Arial" panose="020B0604020202020204" pitchFamily="34" charset="0"/>
                    <a:ea typeface="+mn-ea"/>
                    <a:cs typeface="Arial" panose="020B0604020202020204" pitchFamily="34" charset="0"/>
                  </a:defRPr>
                </a:pPr>
                <a:endParaRPr lang="en-US"/>
              </a:p>
            </c:txPr>
            <c:showLegendKey val="0"/>
            <c:showVal val="0"/>
            <c:showCatName val="1"/>
            <c:showSerName val="0"/>
            <c:showPercent val="1"/>
            <c:showBubbleSize val="0"/>
            <c:separator>
</c:separator>
            <c:showLeaderLines val="0"/>
            <c:extLst>
              <c:ext xmlns:c15="http://schemas.microsoft.com/office/drawing/2012/chart" uri="{CE6537A1-D6FC-4f65-9D91-7224C49458BB}">
                <c15:spPr xmlns:c15="http://schemas.microsoft.com/office/drawing/2012/chart">
                  <a:prstGeom prst="roundRect">
                    <a:avLst/>
                  </a:prstGeom>
                  <a:pattFill prst="pct75">
                    <a:fgClr>
                      <a:schemeClr val="dk1">
                        <a:lumMod val="75000"/>
                        <a:lumOff val="25000"/>
                      </a:schemeClr>
                    </a:fgClr>
                    <a:bgClr>
                      <a:schemeClr val="dk1">
                        <a:lumMod val="65000"/>
                        <a:lumOff val="35000"/>
                      </a:schemeClr>
                    </a:bgClr>
                  </a:pattFill>
                  <a:ln>
                    <a:noFill/>
                  </a:ln>
                </c15:spPr>
              </c:ext>
            </c:extLst>
          </c:dLbls>
          <c:cat>
            <c:strRef>
              <c:f>'Fig8'!$A$7:$A$8</c:f>
              <c:strCache>
                <c:ptCount val="2"/>
                <c:pt idx="0">
                  <c:v>In Dental-Related Activity</c:v>
                </c:pt>
                <c:pt idx="1">
                  <c:v>Not in Dental-Related Activity</c:v>
                </c:pt>
              </c:strCache>
            </c:strRef>
          </c:cat>
          <c:val>
            <c:numRef>
              <c:f>'Fig8'!$B$7:$B$8</c:f>
              <c:numCache>
                <c:formatCode>General</c:formatCode>
                <c:ptCount val="2"/>
                <c:pt idx="0">
                  <c:v>5173</c:v>
                </c:pt>
                <c:pt idx="1">
                  <c:v>456</c:v>
                </c:pt>
              </c:numCache>
            </c:numRef>
          </c:val>
          <c:extLst>
            <c:ext xmlns:c16="http://schemas.microsoft.com/office/drawing/2014/chart" uri="{C3380CC4-5D6E-409C-BE32-E72D297353CC}">
              <c16:uniqueId val="{00000008-3AC5-43A7-9C77-6E64F3DBFFFE}"/>
            </c:ext>
          </c:extLst>
        </c:ser>
        <c:dLbls>
          <c:showLegendKey val="0"/>
          <c:showVal val="0"/>
          <c:showCatName val="0"/>
          <c:showSerName val="0"/>
          <c:showPercent val="1"/>
          <c:showBubbleSize val="0"/>
          <c:showLeaderLines val="0"/>
        </c:dLbls>
        <c:firstSliceAng val="256"/>
        <c:holeSize val="50"/>
      </c:doughnutChart>
      <c:spPr>
        <a:noFill/>
        <a:ln>
          <a:noFill/>
        </a:ln>
        <a:effectLst/>
      </c:spPr>
    </c:plotArea>
    <c:plotVisOnly val="1"/>
    <c:dispBlanksAs val="zero"/>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167" l="0.70000000000000062" r="0.70000000000000062" t="0.75000000000000167" header="0.30000000000000032" footer="0.30000000000000032"/>
    <c:pageSetup orientation="landscape"/>
  </c:printSettings>
  <c:userShapes r:id="rId4"/>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Arial" panose="020B0604020202020204" pitchFamily="34" charset="0"/>
                <a:cs typeface="Arial" panose="020B0604020202020204" pitchFamily="34" charset="0"/>
              </a:rPr>
              <a:t>Class of 2024</a:t>
            </a:r>
          </a:p>
          <a:p>
            <a:pPr>
              <a:defRPr/>
            </a:pPr>
            <a:r>
              <a:rPr lang="en-US" b="1">
                <a:latin typeface="Arial" panose="020B0604020202020204" pitchFamily="34" charset="0"/>
                <a:cs typeface="Arial" panose="020B0604020202020204" pitchFamily="34" charset="0"/>
              </a:rPr>
              <a:t> Outcomes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'Fig9'!$B$6</c:f>
              <c:strCache>
                <c:ptCount val="1"/>
                <c:pt idx="0">
                  <c:v>Started program</c:v>
                </c:pt>
              </c:strCache>
            </c:strRef>
          </c:tx>
          <c:spPr>
            <a:solidFill>
              <a:schemeClr val="tx1">
                <a:lumMod val="50000"/>
                <a:lumOff val="5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'Fig9'!$C$5:$F$5</c:f>
              <c:strCache>
                <c:ptCount val="4"/>
                <c:pt idx="0">
                  <c:v>Students in Cohort</c:v>
                </c:pt>
                <c:pt idx="1">
                  <c:v>National board exam</c:v>
                </c:pt>
                <c:pt idx="2">
                  <c:v>Clinical licensure exam</c:v>
                </c:pt>
                <c:pt idx="3">
                  <c:v>Accredited advanced education program</c:v>
                </c:pt>
              </c:strCache>
            </c:strRef>
          </c:cat>
          <c:val>
            <c:numRef>
              <c:f>'Fig9'!$C$6:$F$6</c:f>
              <c:numCache>
                <c:formatCode>General</c:formatCode>
                <c:ptCount val="4"/>
                <c:pt idx="0">
                  <c:v>6326</c:v>
                </c:pt>
                <c:pt idx="1">
                  <c:v>6144</c:v>
                </c:pt>
                <c:pt idx="2">
                  <c:v>5757</c:v>
                </c:pt>
                <c:pt idx="3">
                  <c:v>2454</c:v>
                </c:pt>
              </c:numCache>
            </c:numRef>
          </c:val>
          <c:extLst>
            <c:ext xmlns:c16="http://schemas.microsoft.com/office/drawing/2014/chart" uri="{C3380CC4-5D6E-409C-BE32-E72D297353CC}">
              <c16:uniqueId val="{00000000-6FF0-4594-B09A-F78DAFC45677}"/>
            </c:ext>
          </c:extLst>
        </c:ser>
        <c:ser>
          <c:idx val="1"/>
          <c:order val="1"/>
          <c:tx>
            <c:strRef>
              <c:f>'Fig9'!$B$7</c:f>
              <c:strCache>
                <c:ptCount val="1"/>
                <c:pt idx="0">
                  <c:v>Completed program</c:v>
                </c:pt>
              </c:strCache>
            </c:strRef>
          </c:tx>
          <c:spPr>
            <a:solidFill>
              <a:srgbClr val="009999"/>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'Fig9'!$C$5:$F$5</c:f>
              <c:strCache>
                <c:ptCount val="4"/>
                <c:pt idx="0">
                  <c:v>Students in Cohort</c:v>
                </c:pt>
                <c:pt idx="1">
                  <c:v>National board exam</c:v>
                </c:pt>
                <c:pt idx="2">
                  <c:v>Clinical licensure exam</c:v>
                </c:pt>
                <c:pt idx="3">
                  <c:v>Accredited advanced education program</c:v>
                </c:pt>
              </c:strCache>
            </c:strRef>
          </c:cat>
          <c:val>
            <c:numRef>
              <c:f>'Fig9'!$C$7:$F$7</c:f>
              <c:numCache>
                <c:formatCode>General</c:formatCode>
                <c:ptCount val="4"/>
                <c:pt idx="0">
                  <c:v>6160</c:v>
                </c:pt>
                <c:pt idx="1">
                  <c:v>6138</c:v>
                </c:pt>
                <c:pt idx="2">
                  <c:v>5725</c:v>
                </c:pt>
                <c:pt idx="3">
                  <c:v>2108</c:v>
                </c:pt>
              </c:numCache>
            </c:numRef>
          </c:val>
          <c:extLst>
            <c:ext xmlns:c16="http://schemas.microsoft.com/office/drawing/2014/chart" uri="{C3380CC4-5D6E-409C-BE32-E72D297353CC}">
              <c16:uniqueId val="{00000001-6FF0-4594-B09A-F78DAFC45677}"/>
            </c:ext>
          </c:extLst>
        </c:ser>
        <c:dLbls>
          <c:showLegendKey val="0"/>
          <c:showVal val="0"/>
          <c:showCatName val="0"/>
          <c:showSerName val="0"/>
          <c:showPercent val="0"/>
          <c:showBubbleSize val="0"/>
        </c:dLbls>
        <c:gapWidth val="45"/>
        <c:overlap val="-27"/>
        <c:axId val="1965579616"/>
        <c:axId val="1965565888"/>
      </c:barChart>
      <c:catAx>
        <c:axId val="1965579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65565888"/>
        <c:crosses val="autoZero"/>
        <c:auto val="1"/>
        <c:lblAlgn val="ctr"/>
        <c:lblOffset val="100"/>
        <c:noMultiLvlLbl val="0"/>
      </c:catAx>
      <c:valAx>
        <c:axId val="1965565888"/>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96557961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563970608"/>
        <c:axId val="563967864"/>
      </c:barChart>
      <c:catAx>
        <c:axId val="563970608"/>
        <c:scaling>
          <c:orientation val="minMax"/>
        </c:scaling>
        <c:delete val="0"/>
        <c:axPos val="b"/>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67864"/>
        <c:crosses val="autoZero"/>
        <c:auto val="0"/>
        <c:lblAlgn val="ctr"/>
        <c:lblOffset val="100"/>
        <c:tickMarkSkip val="1"/>
        <c:noMultiLvlLbl val="0"/>
      </c:catAx>
      <c:valAx>
        <c:axId val="563967864"/>
        <c:scaling>
          <c:orientation val="minMax"/>
        </c:scaling>
        <c:delete val="0"/>
        <c:axPos val="l"/>
        <c:majorGridlines>
          <c:spPr>
            <a:ln w="3175">
              <a:solidFill>
                <a:srgbClr val="000000"/>
              </a:solidFill>
              <a:prstDash val="solid"/>
            </a:ln>
          </c:spPr>
        </c:majorGridlines>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7060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144" r="0.75000000000000144"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2.tmp"/></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6057900</xdr:colOff>
      <xdr:row>2</xdr:row>
      <xdr:rowOff>542925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057900" cy="86677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0.37236</cdr:x>
      <cdr:y>0.40742</cdr:y>
    </cdr:from>
    <cdr:to>
      <cdr:x>0.62927</cdr:x>
      <cdr:y>0.64557</cdr:y>
    </cdr:to>
    <cdr:sp macro="" textlink="">
      <cdr:nvSpPr>
        <cdr:cNvPr id="2" name="TextBox 1"/>
        <cdr:cNvSpPr txBox="1"/>
      </cdr:nvSpPr>
      <cdr:spPr>
        <a:xfrm xmlns:a="http://schemas.openxmlformats.org/drawingml/2006/main">
          <a:off x="2181225" y="1839431"/>
          <a:ext cx="1504950" cy="107521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1200" b="1">
              <a:latin typeface="Arial" panose="020B0604020202020204" pitchFamily="34" charset="0"/>
              <a:cs typeface="Arial" panose="020B0604020202020204" pitchFamily="34" charset="0"/>
            </a:rPr>
            <a:t>2025 Graduates*</a:t>
          </a:r>
        </a:p>
      </cdr:txBody>
    </cdr:sp>
  </cdr:relSizeAnchor>
  <cdr:relSizeAnchor xmlns:cdr="http://schemas.openxmlformats.org/drawingml/2006/chartDrawing">
    <cdr:from>
      <cdr:x>0.77724</cdr:x>
      <cdr:y>0.79958</cdr:y>
    </cdr:from>
    <cdr:to>
      <cdr:x>0.95447</cdr:x>
      <cdr:y>0.94937</cdr:y>
    </cdr:to>
    <cdr:sp macro="" textlink="">
      <cdr:nvSpPr>
        <cdr:cNvPr id="3" name="TextBox 2">
          <a:extLst xmlns:a="http://schemas.openxmlformats.org/drawingml/2006/main">
            <a:ext uri="{FF2B5EF4-FFF2-40B4-BE49-F238E27FC236}">
              <a16:creationId xmlns:a16="http://schemas.microsoft.com/office/drawing/2014/main" id="{617DEE6D-624A-8EE0-986F-E0EBBFF68AD2}"/>
            </a:ext>
          </a:extLst>
        </cdr:cNvPr>
        <cdr:cNvSpPr txBox="1"/>
      </cdr:nvSpPr>
      <cdr:spPr>
        <a:xfrm xmlns:a="http://schemas.openxmlformats.org/drawingml/2006/main">
          <a:off x="4552950" y="3609975"/>
          <a:ext cx="1038225" cy="676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9525</xdr:colOff>
      <xdr:row>2</xdr:row>
      <xdr:rowOff>152400</xdr:rowOff>
    </xdr:from>
    <xdr:to>
      <xdr:col>11</xdr:col>
      <xdr:colOff>485775</xdr:colOff>
      <xdr:row>30</xdr:row>
      <xdr:rowOff>47625</xdr:rowOff>
    </xdr:to>
    <xdr:graphicFrame macro="">
      <xdr:nvGraphicFramePr>
        <xdr:cNvPr id="2" name="Chart 1">
          <a:extLst>
            <a:ext uri="{FF2B5EF4-FFF2-40B4-BE49-F238E27FC236}">
              <a16:creationId xmlns:a16="http://schemas.microsoft.com/office/drawing/2014/main" id="{6257AEFA-B846-4DDC-B142-72E74CB5DB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609600</xdr:colOff>
      <xdr:row>17</xdr:row>
      <xdr:rowOff>19050</xdr:rowOff>
    </xdr:from>
    <xdr:to>
      <xdr:col>2</xdr:col>
      <xdr:colOff>628650</xdr:colOff>
      <xdr:row>17</xdr:row>
      <xdr:rowOff>19050</xdr:rowOff>
    </xdr:to>
    <xdr:graphicFrame macro="">
      <xdr:nvGraphicFramePr>
        <xdr:cNvPr id="3" name="Chart 8">
          <a:extLst>
            <a:ext uri="{FF2B5EF4-FFF2-40B4-BE49-F238E27FC236}">
              <a16:creationId xmlns:a16="http://schemas.microsoft.com/office/drawing/2014/main" id="{F5850E8F-2DDB-44A2-8A41-34F2D2EB4E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0.03931</cdr:x>
      <cdr:y>0.25696</cdr:y>
    </cdr:from>
    <cdr:to>
      <cdr:x>0.11593</cdr:x>
      <cdr:y>0.38116</cdr:y>
    </cdr:to>
    <cdr:sp macro="" textlink="">
      <cdr:nvSpPr>
        <cdr:cNvPr id="2" name="TextBox 1">
          <a:extLst xmlns:a="http://schemas.openxmlformats.org/drawingml/2006/main">
            <a:ext uri="{FF2B5EF4-FFF2-40B4-BE49-F238E27FC236}">
              <a16:creationId xmlns:a16="http://schemas.microsoft.com/office/drawing/2014/main" id="{5BDABCAF-2363-F5D7-1586-7780AF34D067}"/>
            </a:ext>
          </a:extLst>
        </cdr:cNvPr>
        <cdr:cNvSpPr txBox="1"/>
      </cdr:nvSpPr>
      <cdr:spPr>
        <a:xfrm xmlns:a="http://schemas.openxmlformats.org/drawingml/2006/main">
          <a:off x="371475" y="1143000"/>
          <a:ext cx="723900" cy="55245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Started program</a:t>
          </a:r>
        </a:p>
      </cdr:txBody>
    </cdr:sp>
  </cdr:relSizeAnchor>
  <cdr:relSizeAnchor xmlns:cdr="http://schemas.openxmlformats.org/drawingml/2006/chartDrawing">
    <cdr:from>
      <cdr:x>0.14617</cdr:x>
      <cdr:y>0.27195</cdr:y>
    </cdr:from>
    <cdr:to>
      <cdr:x>0.23488</cdr:x>
      <cdr:y>0.45396</cdr:y>
    </cdr:to>
    <cdr:sp macro="" textlink="">
      <cdr:nvSpPr>
        <cdr:cNvPr id="3" name="TextBox 2">
          <a:extLst xmlns:a="http://schemas.openxmlformats.org/drawingml/2006/main">
            <a:ext uri="{FF2B5EF4-FFF2-40B4-BE49-F238E27FC236}">
              <a16:creationId xmlns:a16="http://schemas.microsoft.com/office/drawing/2014/main" id="{F14750DD-3FDB-CC07-0265-08F90CD00EC3}"/>
            </a:ext>
          </a:extLst>
        </cdr:cNvPr>
        <cdr:cNvSpPr txBox="1"/>
      </cdr:nvSpPr>
      <cdr:spPr>
        <a:xfrm xmlns:a="http://schemas.openxmlformats.org/drawingml/2006/main">
          <a:off x="1381125" y="1209674"/>
          <a:ext cx="838199" cy="80962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Completed program</a:t>
          </a:r>
        </a:p>
        <a:p xmlns:a="http://schemas.openxmlformats.org/drawingml/2006/main">
          <a:pPr algn="ctr"/>
          <a:endParaRPr lang="en-US" sz="900" b="1">
            <a:solidFill>
              <a:schemeClr val="bg1"/>
            </a:solidFill>
            <a:latin typeface="Arial" panose="020B0604020202020204" pitchFamily="34" charset="0"/>
            <a:cs typeface="Arial" panose="020B0604020202020204" pitchFamily="34" charset="0"/>
          </a:endParaRPr>
        </a:p>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97.4%</a:t>
          </a:r>
        </a:p>
      </cdr:txBody>
    </cdr:sp>
  </cdr:relSizeAnchor>
  <cdr:relSizeAnchor xmlns:cdr="http://schemas.openxmlformats.org/drawingml/2006/chartDrawing">
    <cdr:from>
      <cdr:x>0.27722</cdr:x>
      <cdr:y>0.27195</cdr:y>
    </cdr:from>
    <cdr:to>
      <cdr:x>0.3629</cdr:x>
      <cdr:y>0.41328</cdr:y>
    </cdr:to>
    <cdr:sp macro="" textlink="">
      <cdr:nvSpPr>
        <cdr:cNvPr id="4" name="TextBox 3">
          <a:extLst xmlns:a="http://schemas.openxmlformats.org/drawingml/2006/main">
            <a:ext uri="{FF2B5EF4-FFF2-40B4-BE49-F238E27FC236}">
              <a16:creationId xmlns:a16="http://schemas.microsoft.com/office/drawing/2014/main" id="{54DD9D08-866D-D54B-F7D0-8EA655FE6B5C}"/>
            </a:ext>
          </a:extLst>
        </cdr:cNvPr>
        <cdr:cNvSpPr txBox="1"/>
      </cdr:nvSpPr>
      <cdr:spPr>
        <a:xfrm xmlns:a="http://schemas.openxmlformats.org/drawingml/2006/main">
          <a:off x="2619375" y="1209675"/>
          <a:ext cx="809625" cy="62865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Took exam</a:t>
          </a:r>
        </a:p>
      </cdr:txBody>
    </cdr:sp>
  </cdr:relSizeAnchor>
  <cdr:relSizeAnchor xmlns:cdr="http://schemas.openxmlformats.org/drawingml/2006/chartDrawing">
    <cdr:from>
      <cdr:x>0.39516</cdr:x>
      <cdr:y>0.26767</cdr:y>
    </cdr:from>
    <cdr:to>
      <cdr:x>0.47077</cdr:x>
      <cdr:y>0.49036</cdr:y>
    </cdr:to>
    <cdr:sp macro="" textlink="">
      <cdr:nvSpPr>
        <cdr:cNvPr id="5" name="TextBox 4">
          <a:extLst xmlns:a="http://schemas.openxmlformats.org/drawingml/2006/main">
            <a:ext uri="{FF2B5EF4-FFF2-40B4-BE49-F238E27FC236}">
              <a16:creationId xmlns:a16="http://schemas.microsoft.com/office/drawing/2014/main" id="{93098596-1C16-41B2-B483-66CD6A1DCC34}"/>
            </a:ext>
          </a:extLst>
        </cdr:cNvPr>
        <cdr:cNvSpPr txBox="1"/>
      </cdr:nvSpPr>
      <cdr:spPr>
        <a:xfrm xmlns:a="http://schemas.openxmlformats.org/drawingml/2006/main">
          <a:off x="3733800" y="1190625"/>
          <a:ext cx="714375" cy="9906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Passed</a:t>
          </a:r>
          <a:r>
            <a:rPr lang="en-US" sz="900" b="1" baseline="0">
              <a:solidFill>
                <a:schemeClr val="bg1"/>
              </a:solidFill>
              <a:latin typeface="Arial" panose="020B0604020202020204" pitchFamily="34" charset="0"/>
              <a:cs typeface="Arial" panose="020B0604020202020204" pitchFamily="34" charset="0"/>
            </a:rPr>
            <a:t> exam</a:t>
          </a:r>
        </a:p>
        <a:p xmlns:a="http://schemas.openxmlformats.org/drawingml/2006/main">
          <a:pPr algn="ctr"/>
          <a:endParaRPr lang="en-US" sz="900" b="1" baseline="0">
            <a:solidFill>
              <a:schemeClr val="bg1"/>
            </a:solidFill>
            <a:latin typeface="Arial" panose="020B0604020202020204" pitchFamily="34" charset="0"/>
            <a:cs typeface="Arial" panose="020B0604020202020204" pitchFamily="34" charset="0"/>
          </a:endParaRPr>
        </a:p>
        <a:p xmlns:a="http://schemas.openxmlformats.org/drawingml/2006/main">
          <a:pPr algn="ctr"/>
          <a:r>
            <a:rPr lang="en-US" sz="900" b="1" baseline="0">
              <a:solidFill>
                <a:schemeClr val="bg1"/>
              </a:solidFill>
              <a:latin typeface="Arial" panose="020B0604020202020204" pitchFamily="34" charset="0"/>
              <a:cs typeface="Arial" panose="020B0604020202020204" pitchFamily="34" charset="0"/>
            </a:rPr>
            <a:t>99.9%</a:t>
          </a:r>
          <a:endParaRPr lang="en-US" sz="1000" b="1">
            <a:solidFill>
              <a:schemeClr val="bg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0.52218</cdr:x>
      <cdr:y>0.29764</cdr:y>
    </cdr:from>
    <cdr:to>
      <cdr:x>0.60484</cdr:x>
      <cdr:y>0.41756</cdr:y>
    </cdr:to>
    <cdr:sp macro="" textlink="">
      <cdr:nvSpPr>
        <cdr:cNvPr id="6" name="TextBox 5">
          <a:extLst xmlns:a="http://schemas.openxmlformats.org/drawingml/2006/main">
            <a:ext uri="{FF2B5EF4-FFF2-40B4-BE49-F238E27FC236}">
              <a16:creationId xmlns:a16="http://schemas.microsoft.com/office/drawing/2014/main" id="{07A7CEC8-7177-6B06-F70C-A9EA7BC3AB4B}"/>
            </a:ext>
          </a:extLst>
        </cdr:cNvPr>
        <cdr:cNvSpPr txBox="1"/>
      </cdr:nvSpPr>
      <cdr:spPr>
        <a:xfrm xmlns:a="http://schemas.openxmlformats.org/drawingml/2006/main">
          <a:off x="4933951" y="1323975"/>
          <a:ext cx="781049" cy="5334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Took exam</a:t>
          </a:r>
        </a:p>
      </cdr:txBody>
    </cdr:sp>
  </cdr:relSizeAnchor>
  <cdr:relSizeAnchor xmlns:cdr="http://schemas.openxmlformats.org/drawingml/2006/chartDrawing">
    <cdr:from>
      <cdr:x>0.64214</cdr:x>
      <cdr:y>0.32976</cdr:y>
    </cdr:from>
    <cdr:to>
      <cdr:x>0.71371</cdr:x>
      <cdr:y>0.48394</cdr:y>
    </cdr:to>
    <cdr:sp macro="" textlink="">
      <cdr:nvSpPr>
        <cdr:cNvPr id="7" name="TextBox 6">
          <a:extLst xmlns:a="http://schemas.openxmlformats.org/drawingml/2006/main">
            <a:ext uri="{FF2B5EF4-FFF2-40B4-BE49-F238E27FC236}">
              <a16:creationId xmlns:a16="http://schemas.microsoft.com/office/drawing/2014/main" id="{D454776A-167D-8124-D48F-C618F57F89DA}"/>
            </a:ext>
          </a:extLst>
        </cdr:cNvPr>
        <cdr:cNvSpPr txBox="1"/>
      </cdr:nvSpPr>
      <cdr:spPr>
        <a:xfrm xmlns:a="http://schemas.openxmlformats.org/drawingml/2006/main">
          <a:off x="6067425" y="1466850"/>
          <a:ext cx="676275" cy="6858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Passed exam</a:t>
          </a:r>
        </a:p>
        <a:p xmlns:a="http://schemas.openxmlformats.org/drawingml/2006/main">
          <a:pPr algn="ctr"/>
          <a:endParaRPr lang="en-US" sz="900" b="1">
            <a:solidFill>
              <a:schemeClr val="bg1"/>
            </a:solidFill>
            <a:latin typeface="Arial" panose="020B0604020202020204" pitchFamily="34" charset="0"/>
            <a:cs typeface="Arial" panose="020B0604020202020204" pitchFamily="34" charset="0"/>
          </a:endParaRPr>
        </a:p>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99.4%</a:t>
          </a:r>
        </a:p>
      </cdr:txBody>
    </cdr:sp>
  </cdr:relSizeAnchor>
  <cdr:relSizeAnchor xmlns:cdr="http://schemas.openxmlformats.org/drawingml/2006/chartDrawing">
    <cdr:from>
      <cdr:x>0.33569</cdr:x>
      <cdr:y>0.60171</cdr:y>
    </cdr:from>
    <cdr:to>
      <cdr:x>0.45278</cdr:x>
      <cdr:y>0.73662</cdr:y>
    </cdr:to>
    <cdr:sp macro="" textlink="">
      <cdr:nvSpPr>
        <cdr:cNvPr id="10" name="Arrow: Striped Right 9">
          <a:extLst xmlns:a="http://schemas.openxmlformats.org/drawingml/2006/main">
            <a:ext uri="{FF2B5EF4-FFF2-40B4-BE49-F238E27FC236}">
              <a16:creationId xmlns:a16="http://schemas.microsoft.com/office/drawing/2014/main" id="{30F5AD4D-1DD9-15BB-8D77-5523BEE6FB43}"/>
            </a:ext>
          </a:extLst>
        </cdr:cNvPr>
        <cdr:cNvSpPr/>
      </cdr:nvSpPr>
      <cdr:spPr>
        <a:xfrm xmlns:a="http://schemas.openxmlformats.org/drawingml/2006/main">
          <a:off x="3171825" y="2676525"/>
          <a:ext cx="1106424" cy="600075"/>
        </a:xfrm>
        <a:prstGeom xmlns:a="http://schemas.openxmlformats.org/drawingml/2006/main" prst="stripedRightArrow">
          <a:avLst/>
        </a:prstGeom>
      </cdr:spPr>
      <cdr:style>
        <a:lnRef xmlns:a="http://schemas.openxmlformats.org/drawingml/2006/main" idx="2">
          <a:schemeClr val="accent3">
            <a:shade val="50000"/>
          </a:schemeClr>
        </a:lnRef>
        <a:fillRef xmlns:a="http://schemas.openxmlformats.org/drawingml/2006/main" idx="1">
          <a:schemeClr val="accent3"/>
        </a:fillRef>
        <a:effectRef xmlns:a="http://schemas.openxmlformats.org/drawingml/2006/main" idx="0">
          <a:schemeClr val="accent3"/>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0.56653</cdr:x>
      <cdr:y>0.606</cdr:y>
    </cdr:from>
    <cdr:to>
      <cdr:x>0.68347</cdr:x>
      <cdr:y>0.7409</cdr:y>
    </cdr:to>
    <cdr:sp macro="" textlink="">
      <cdr:nvSpPr>
        <cdr:cNvPr id="11" name="Arrow: Striped Right 10">
          <a:extLst xmlns:a="http://schemas.openxmlformats.org/drawingml/2006/main">
            <a:ext uri="{FF2B5EF4-FFF2-40B4-BE49-F238E27FC236}">
              <a16:creationId xmlns:a16="http://schemas.microsoft.com/office/drawing/2014/main" id="{F7EEAE03-AB17-FDFD-71F8-3B1D4619E879}"/>
            </a:ext>
          </a:extLst>
        </cdr:cNvPr>
        <cdr:cNvSpPr/>
      </cdr:nvSpPr>
      <cdr:spPr>
        <a:xfrm xmlns:a="http://schemas.openxmlformats.org/drawingml/2006/main">
          <a:off x="5353050" y="2695574"/>
          <a:ext cx="1104900" cy="600075"/>
        </a:xfrm>
        <a:prstGeom xmlns:a="http://schemas.openxmlformats.org/drawingml/2006/main" prst="stripedRightArrow">
          <a:avLst/>
        </a:prstGeom>
      </cdr:spPr>
      <cdr:style>
        <a:lnRef xmlns:a="http://schemas.openxmlformats.org/drawingml/2006/main" idx="2">
          <a:schemeClr val="accent3">
            <a:shade val="50000"/>
          </a:schemeClr>
        </a:lnRef>
        <a:fillRef xmlns:a="http://schemas.openxmlformats.org/drawingml/2006/main" idx="1">
          <a:schemeClr val="accent3"/>
        </a:fillRef>
        <a:effectRef xmlns:a="http://schemas.openxmlformats.org/drawingml/2006/main" idx="0">
          <a:schemeClr val="accent3"/>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0.76512</cdr:x>
      <cdr:y>0.63408</cdr:y>
    </cdr:from>
    <cdr:to>
      <cdr:x>0.84677</cdr:x>
      <cdr:y>0.71545</cdr:y>
    </cdr:to>
    <cdr:sp macro="" textlink="">
      <cdr:nvSpPr>
        <cdr:cNvPr id="12" name="TextBox 11">
          <a:extLst xmlns:a="http://schemas.openxmlformats.org/drawingml/2006/main">
            <a:ext uri="{FF2B5EF4-FFF2-40B4-BE49-F238E27FC236}">
              <a16:creationId xmlns:a16="http://schemas.microsoft.com/office/drawing/2014/main" id="{3E4663A1-3031-3927-D052-4D04F28D1921}"/>
            </a:ext>
          </a:extLst>
        </cdr:cNvPr>
        <cdr:cNvSpPr txBox="1"/>
      </cdr:nvSpPr>
      <cdr:spPr>
        <a:xfrm xmlns:a="http://schemas.openxmlformats.org/drawingml/2006/main">
          <a:off x="7229466" y="3031908"/>
          <a:ext cx="771494" cy="38907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Applied</a:t>
          </a:r>
        </a:p>
      </cdr:txBody>
    </cdr:sp>
  </cdr:relSizeAnchor>
  <cdr:relSizeAnchor xmlns:cdr="http://schemas.openxmlformats.org/drawingml/2006/chartDrawing">
    <cdr:from>
      <cdr:x>0.87298</cdr:x>
      <cdr:y>0.65649</cdr:y>
    </cdr:from>
    <cdr:to>
      <cdr:x>0.96673</cdr:x>
      <cdr:y>0.77212</cdr:y>
    </cdr:to>
    <cdr:sp macro="" textlink="">
      <cdr:nvSpPr>
        <cdr:cNvPr id="13" name="TextBox 12">
          <a:extLst xmlns:a="http://schemas.openxmlformats.org/drawingml/2006/main">
            <a:ext uri="{FF2B5EF4-FFF2-40B4-BE49-F238E27FC236}">
              <a16:creationId xmlns:a16="http://schemas.microsoft.com/office/drawing/2014/main" id="{C347C1A9-C162-FEB9-659E-FBE4246E2E22}"/>
            </a:ext>
          </a:extLst>
        </cdr:cNvPr>
        <cdr:cNvSpPr txBox="1"/>
      </cdr:nvSpPr>
      <cdr:spPr>
        <a:xfrm xmlns:a="http://schemas.openxmlformats.org/drawingml/2006/main">
          <a:off x="8248613" y="3139050"/>
          <a:ext cx="885825" cy="552891"/>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Enrolled</a:t>
          </a:r>
        </a:p>
        <a:p xmlns:a="http://schemas.openxmlformats.org/drawingml/2006/main">
          <a:pPr algn="ctr"/>
          <a:endParaRPr lang="en-US" sz="900" b="1">
            <a:solidFill>
              <a:schemeClr val="bg1"/>
            </a:solidFill>
            <a:latin typeface="Arial" panose="020B0604020202020204" pitchFamily="34" charset="0"/>
            <a:cs typeface="Arial" panose="020B0604020202020204" pitchFamily="34" charset="0"/>
          </a:endParaRPr>
        </a:p>
        <a:p xmlns:a="http://schemas.openxmlformats.org/drawingml/2006/main">
          <a:pPr algn="ctr"/>
          <a:r>
            <a:rPr lang="en-US" sz="900" b="1">
              <a:solidFill>
                <a:schemeClr val="bg1"/>
              </a:solidFill>
              <a:latin typeface="Arial" panose="020B0604020202020204" pitchFamily="34" charset="0"/>
              <a:cs typeface="Arial" panose="020B0604020202020204" pitchFamily="34" charset="0"/>
            </a:rPr>
            <a:t>85.9%</a:t>
          </a:r>
        </a:p>
      </cdr:txBody>
    </cdr:sp>
  </cdr:relSizeAnchor>
  <cdr:relSizeAnchor xmlns:cdr="http://schemas.openxmlformats.org/drawingml/2006/chartDrawing">
    <cdr:from>
      <cdr:x>0.09173</cdr:x>
      <cdr:y>0.48394</cdr:y>
    </cdr:from>
    <cdr:to>
      <cdr:x>0.20883</cdr:x>
      <cdr:y>0.61961</cdr:y>
    </cdr:to>
    <cdr:sp macro="" textlink="">
      <cdr:nvSpPr>
        <cdr:cNvPr id="14" name="Arrow: Striped Right 13">
          <a:extLst xmlns:a="http://schemas.openxmlformats.org/drawingml/2006/main">
            <a:ext uri="{FF2B5EF4-FFF2-40B4-BE49-F238E27FC236}">
              <a16:creationId xmlns:a16="http://schemas.microsoft.com/office/drawing/2014/main" id="{A18AD512-0F33-F860-6471-E2DA385C404E}"/>
            </a:ext>
          </a:extLst>
        </cdr:cNvPr>
        <cdr:cNvSpPr/>
      </cdr:nvSpPr>
      <cdr:spPr>
        <a:xfrm xmlns:a="http://schemas.openxmlformats.org/drawingml/2006/main">
          <a:off x="866775" y="2152650"/>
          <a:ext cx="1106424" cy="603504"/>
        </a:xfrm>
        <a:prstGeom xmlns:a="http://schemas.openxmlformats.org/drawingml/2006/main" prst="stripedRightArrow">
          <a:avLst/>
        </a:prstGeom>
      </cdr:spPr>
      <cdr:style>
        <a:lnRef xmlns:a="http://schemas.openxmlformats.org/drawingml/2006/main" idx="2">
          <a:schemeClr val="accent3">
            <a:shade val="50000"/>
          </a:schemeClr>
        </a:lnRef>
        <a:fillRef xmlns:a="http://schemas.openxmlformats.org/drawingml/2006/main" idx="1">
          <a:schemeClr val="accent3"/>
        </a:fillRef>
        <a:effectRef xmlns:a="http://schemas.openxmlformats.org/drawingml/2006/main" idx="0">
          <a:schemeClr val="accent3"/>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0.81754</cdr:x>
      <cdr:y>0.76445</cdr:y>
    </cdr:from>
    <cdr:to>
      <cdr:x>0.91129</cdr:x>
      <cdr:y>0.8758</cdr:y>
    </cdr:to>
    <cdr:sp macro="" textlink="">
      <cdr:nvSpPr>
        <cdr:cNvPr id="15" name="Arrow: Striped Right 14">
          <a:extLst xmlns:a="http://schemas.openxmlformats.org/drawingml/2006/main">
            <a:ext uri="{FF2B5EF4-FFF2-40B4-BE49-F238E27FC236}">
              <a16:creationId xmlns:a16="http://schemas.microsoft.com/office/drawing/2014/main" id="{FAD5176D-DDB0-4A0C-0E53-77ADDC5C2962}"/>
            </a:ext>
          </a:extLst>
        </cdr:cNvPr>
        <cdr:cNvSpPr>
          <a:spLocks xmlns:a="http://schemas.openxmlformats.org/drawingml/2006/main" noChangeAspect="1"/>
        </cdr:cNvSpPr>
      </cdr:nvSpPr>
      <cdr:spPr>
        <a:xfrm xmlns:a="http://schemas.openxmlformats.org/drawingml/2006/main">
          <a:off x="7724775" y="3400426"/>
          <a:ext cx="885825" cy="495299"/>
        </a:xfrm>
        <a:prstGeom xmlns:a="http://schemas.openxmlformats.org/drawingml/2006/main" prst="stripedRightArrow">
          <a:avLst/>
        </a:prstGeom>
      </cdr:spPr>
      <cdr:style>
        <a:lnRef xmlns:a="http://schemas.openxmlformats.org/drawingml/2006/main" idx="2">
          <a:schemeClr val="accent3">
            <a:shade val="50000"/>
          </a:schemeClr>
        </a:lnRef>
        <a:fillRef xmlns:a="http://schemas.openxmlformats.org/drawingml/2006/main" idx="1">
          <a:schemeClr val="accent3"/>
        </a:fillRef>
        <a:effectRef xmlns:a="http://schemas.openxmlformats.org/drawingml/2006/main" idx="0">
          <a:schemeClr val="accent3"/>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9525</xdr:colOff>
      <xdr:row>1</xdr:row>
      <xdr:rowOff>272414</xdr:rowOff>
    </xdr:from>
    <xdr:to>
      <xdr:col>14</xdr:col>
      <xdr:colOff>114300</xdr:colOff>
      <xdr:row>30</xdr:row>
      <xdr:rowOff>24764</xdr:rowOff>
    </xdr:to>
    <xdr:graphicFrame macro="">
      <xdr:nvGraphicFramePr>
        <xdr:cNvPr id="2" name="Object 11">
          <a:extLst>
            <a:ext uri="{FF2B5EF4-FFF2-40B4-BE49-F238E27FC236}">
              <a16:creationId xmlns:a16="http://schemas.microsoft.com/office/drawing/2014/main" id="{00000000-0008-0000-2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xdr:row>
      <xdr:rowOff>23812</xdr:rowOff>
    </xdr:from>
    <xdr:to>
      <xdr:col>11</xdr:col>
      <xdr:colOff>276225</xdr:colOff>
      <xdr:row>43</xdr:row>
      <xdr:rowOff>104775</xdr:rowOff>
    </xdr:to>
    <xdr:graphicFrame macro="">
      <xdr:nvGraphicFramePr>
        <xdr:cNvPr id="2" name="Chart 1">
          <a:extLst>
            <a:ext uri="{FF2B5EF4-FFF2-40B4-BE49-F238E27FC236}">
              <a16:creationId xmlns:a16="http://schemas.microsoft.com/office/drawing/2014/main" id="{00000000-0008-0000-2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38100</xdr:rowOff>
    </xdr:from>
    <xdr:to>
      <xdr:col>9</xdr:col>
      <xdr:colOff>590549</xdr:colOff>
      <xdr:row>30</xdr:row>
      <xdr:rowOff>57149</xdr:rowOff>
    </xdr:to>
    <xdr:graphicFrame macro="">
      <xdr:nvGraphicFramePr>
        <xdr:cNvPr id="2" name="Chart 1">
          <a:extLst>
            <a:ext uri="{FF2B5EF4-FFF2-40B4-BE49-F238E27FC236}">
              <a16:creationId xmlns:a16="http://schemas.microsoft.com/office/drawing/2014/main"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0.43472</cdr:x>
      <cdr:y>0.4349</cdr:y>
    </cdr:from>
    <cdr:to>
      <cdr:x>0.56111</cdr:x>
      <cdr:y>0.65104</cdr:y>
    </cdr:to>
    <cdr:sp macro="" textlink="">
      <cdr:nvSpPr>
        <cdr:cNvPr id="2" name="TextBox 1"/>
        <cdr:cNvSpPr txBox="1"/>
      </cdr:nvSpPr>
      <cdr:spPr>
        <a:xfrm xmlns:a="http://schemas.openxmlformats.org/drawingml/2006/main">
          <a:off x="2981327" y="1590676"/>
          <a:ext cx="866775" cy="790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0.42083</cdr:x>
      <cdr:y>0.39323</cdr:y>
    </cdr:from>
    <cdr:to>
      <cdr:x>0.55972</cdr:x>
      <cdr:y>0.68229</cdr:y>
    </cdr:to>
    <cdr:sp macro="" textlink="">
      <cdr:nvSpPr>
        <cdr:cNvPr id="3" name="TextBox 2"/>
        <cdr:cNvSpPr txBox="1"/>
      </cdr:nvSpPr>
      <cdr:spPr>
        <a:xfrm xmlns:a="http://schemas.openxmlformats.org/drawingml/2006/main">
          <a:off x="2886077" y="1438276"/>
          <a:ext cx="952500" cy="105727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1100" b="1">
              <a:latin typeface="Arial" panose="020B0604020202020204" pitchFamily="34" charset="0"/>
              <a:cs typeface="Arial" panose="020B0604020202020204" pitchFamily="34" charset="0"/>
            </a:rPr>
            <a:t>Faculty</a:t>
          </a:r>
          <a:r>
            <a:rPr lang="en-US" sz="1100" b="1" baseline="0">
              <a:latin typeface="Arial" panose="020B0604020202020204" pitchFamily="34" charset="0"/>
              <a:cs typeface="Arial" panose="020B0604020202020204" pitchFamily="34" charset="0"/>
            </a:rPr>
            <a:t> Providing Basic Science Instruction</a:t>
          </a:r>
          <a:endParaRPr lang="en-US" sz="1100" b="1">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2</xdr:row>
      <xdr:rowOff>79059</xdr:rowOff>
    </xdr:from>
    <xdr:to>
      <xdr:col>9</xdr:col>
      <xdr:colOff>613409</xdr:colOff>
      <xdr:row>29</xdr:row>
      <xdr:rowOff>83824</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314324</xdr:colOff>
      <xdr:row>13</xdr:row>
      <xdr:rowOff>200026</xdr:rowOff>
    </xdr:from>
    <xdr:to>
      <xdr:col>5</xdr:col>
      <xdr:colOff>9524</xdr:colOff>
      <xdr:row>15</xdr:row>
      <xdr:rowOff>161926</xdr:rowOff>
    </xdr:to>
    <xdr:sp macro="" textlink="">
      <xdr:nvSpPr>
        <xdr:cNvPr id="9" name="Rectangle: Rounded Corners 8">
          <a:extLst>
            <a:ext uri="{FF2B5EF4-FFF2-40B4-BE49-F238E27FC236}">
              <a16:creationId xmlns:a16="http://schemas.microsoft.com/office/drawing/2014/main" id="{BD7ED3A3-08D6-667E-28B5-C4415C70DFF3}"/>
            </a:ext>
          </a:extLst>
        </xdr:cNvPr>
        <xdr:cNvSpPr/>
      </xdr:nvSpPr>
      <xdr:spPr>
        <a:xfrm>
          <a:off x="2095499" y="2962276"/>
          <a:ext cx="1685925" cy="457200"/>
        </a:xfrm>
        <a:prstGeom prst="roundRect">
          <a:avLst/>
        </a:prstGeom>
        <a:solidFill>
          <a:srgbClr val="99336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Arial" panose="020B0604020202020204" pitchFamily="34" charset="0"/>
              <a:cs typeface="Arial" panose="020B0604020202020204" pitchFamily="34" charset="0"/>
            </a:rPr>
            <a:t>77 US Dental Schools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2</xdr:row>
      <xdr:rowOff>25716</xdr:rowOff>
    </xdr:from>
    <xdr:to>
      <xdr:col>14</xdr:col>
      <xdr:colOff>622935</xdr:colOff>
      <xdr:row>26</xdr:row>
      <xdr:rowOff>24764</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2</xdr:row>
      <xdr:rowOff>131446</xdr:rowOff>
    </xdr:from>
    <xdr:to>
      <xdr:col>14</xdr:col>
      <xdr:colOff>666750</xdr:colOff>
      <xdr:row>30</xdr:row>
      <xdr:rowOff>154306</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1</xdr:row>
      <xdr:rowOff>308611</xdr:rowOff>
    </xdr:from>
    <xdr:to>
      <xdr:col>15</xdr:col>
      <xdr:colOff>304800</xdr:colOff>
      <xdr:row>33</xdr:row>
      <xdr:rowOff>41911</xdr:rowOff>
    </xdr:to>
    <xdr:graphicFrame macro="">
      <xdr:nvGraphicFramePr>
        <xdr:cNvPr id="3" name="Chart 2">
          <a:extLst>
            <a:ext uri="{FF2B5EF4-FFF2-40B4-BE49-F238E27FC236}">
              <a16:creationId xmlns:a16="http://schemas.microsoft.com/office/drawing/2014/main" id="{6E8FC69F-3636-AEE3-6164-12E0D77B40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239477</xdr:colOff>
      <xdr:row>40</xdr:row>
      <xdr:rowOff>105626</xdr:rowOff>
    </xdr:to>
    <xdr:pic>
      <xdr:nvPicPr>
        <xdr:cNvPr id="4" name="Picture 3">
          <a:extLst>
            <a:ext uri="{FF2B5EF4-FFF2-40B4-BE49-F238E27FC236}">
              <a16:creationId xmlns:a16="http://schemas.microsoft.com/office/drawing/2014/main" id="{240E34A9-0484-41C9-58C5-EFD2786DFC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85800"/>
          <a:ext cx="9688277" cy="60968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2</xdr:row>
      <xdr:rowOff>9526</xdr:rowOff>
    </xdr:from>
    <xdr:to>
      <xdr:col>13</xdr:col>
      <xdr:colOff>514349</xdr:colOff>
      <xdr:row>30</xdr:row>
      <xdr:rowOff>142875</xdr:rowOff>
    </xdr:to>
    <xdr:graphicFrame macro="">
      <xdr:nvGraphicFramePr>
        <xdr:cNvPr id="3" name="Chart 2">
          <a:extLst>
            <a:ext uri="{FF2B5EF4-FFF2-40B4-BE49-F238E27FC236}">
              <a16:creationId xmlns:a16="http://schemas.microsoft.com/office/drawing/2014/main" id="{1371DCA0-3A4F-D245-E2B5-0A6179AD02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28576</xdr:colOff>
      <xdr:row>2</xdr:row>
      <xdr:rowOff>70486</xdr:rowOff>
    </xdr:from>
    <xdr:to>
      <xdr:col>14</xdr:col>
      <xdr:colOff>342901</xdr:colOff>
      <xdr:row>31</xdr:row>
      <xdr:rowOff>19050</xdr:rowOff>
    </xdr:to>
    <xdr:graphicFrame macro="">
      <xdr:nvGraphicFramePr>
        <xdr:cNvPr id="2" name="Chart 1">
          <a:extLst>
            <a:ext uri="{FF2B5EF4-FFF2-40B4-BE49-F238E27FC236}">
              <a16:creationId xmlns:a16="http://schemas.microsoft.com/office/drawing/2014/main" id="{1A22DA66-5BB5-4C87-968A-3F53AD315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95250</xdr:rowOff>
    </xdr:from>
    <xdr:to>
      <xdr:col>9</xdr:col>
      <xdr:colOff>371475</xdr:colOff>
      <xdr:row>28</xdr:row>
      <xdr:rowOff>219075</xdr:rowOff>
    </xdr:to>
    <xdr:graphicFrame macro="">
      <xdr:nvGraphicFramePr>
        <xdr:cNvPr id="2" name="Chart 1">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209550</xdr:colOff>
      <xdr:row>21</xdr:row>
      <xdr:rowOff>114300</xdr:rowOff>
    </xdr:from>
    <xdr:to>
      <xdr:col>9</xdr:col>
      <xdr:colOff>352425</xdr:colOff>
      <xdr:row>28</xdr:row>
      <xdr:rowOff>133350</xdr:rowOff>
    </xdr:to>
    <xdr:sp macro="" textlink="">
      <xdr:nvSpPr>
        <xdr:cNvPr id="3" name="TextBox 2">
          <a:extLst>
            <a:ext uri="{FF2B5EF4-FFF2-40B4-BE49-F238E27FC236}">
              <a16:creationId xmlns:a16="http://schemas.microsoft.com/office/drawing/2014/main" id="{A919ADF8-F93B-0FFB-AF74-15F3DCC04BD5}"/>
            </a:ext>
          </a:extLst>
        </xdr:cNvPr>
        <xdr:cNvSpPr txBox="1"/>
      </xdr:nvSpPr>
      <xdr:spPr>
        <a:xfrm>
          <a:off x="4476750" y="3819525"/>
          <a:ext cx="1362075" cy="1152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 approximately</a:t>
          </a:r>
          <a:r>
            <a:rPr lang="en-US" sz="1100" baseline="0">
              <a:latin typeface="Arial" panose="020B0604020202020204" pitchFamily="34" charset="0"/>
              <a:cs typeface="Arial" panose="020B0604020202020204" pitchFamily="34" charset="0"/>
            </a:rPr>
            <a:t> five months after graduation</a:t>
          </a:r>
          <a:endParaRPr lang="en-US"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C63"/>
  <sheetViews>
    <sheetView tabSelected="1" zoomScaleNormal="100" workbookViewId="0">
      <pane ySplit="6" topLeftCell="A7" activePane="bottomLeft" state="frozen"/>
      <selection pane="bottomLeft" sqref="A1:A3"/>
    </sheetView>
  </sheetViews>
  <sheetFormatPr defaultColWidth="9.109375" defaultRowHeight="13.2" x14ac:dyDescent="0.25"/>
  <cols>
    <col min="1" max="1" width="129.109375" style="8" customWidth="1"/>
    <col min="2" max="2" width="9.109375" style="372"/>
    <col min="3" max="16384" width="9.109375" style="8"/>
  </cols>
  <sheetData>
    <row r="1" spans="1:3" x14ac:dyDescent="0.25">
      <c r="A1" s="997"/>
    </row>
    <row r="2" spans="1:3" x14ac:dyDescent="0.25">
      <c r="A2" s="997"/>
    </row>
    <row r="3" spans="1:3" ht="60.75" customHeight="1" x14ac:dyDescent="0.25">
      <c r="A3" s="997"/>
    </row>
    <row r="4" spans="1:3" ht="20.25" customHeight="1" x14ac:dyDescent="0.3">
      <c r="A4" s="10" t="s">
        <v>692</v>
      </c>
    </row>
    <row r="5" spans="1:3" ht="17.399999999999999" x14ac:dyDescent="0.3">
      <c r="A5" s="10" t="s">
        <v>0</v>
      </c>
    </row>
    <row r="6" spans="1:3" ht="18" thickBot="1" x14ac:dyDescent="0.35">
      <c r="A6" s="10" t="s">
        <v>1</v>
      </c>
    </row>
    <row r="7" spans="1:3" ht="20.100000000000001" customHeight="1" x14ac:dyDescent="0.25">
      <c r="A7" s="312"/>
    </row>
    <row r="8" spans="1:3" ht="24.9" customHeight="1" x14ac:dyDescent="0.25">
      <c r="A8" s="570" t="s">
        <v>2</v>
      </c>
      <c r="B8" s="373"/>
      <c r="C8" s="174"/>
    </row>
    <row r="9" spans="1:3" ht="24.9" customHeight="1" x14ac:dyDescent="0.25">
      <c r="A9" s="570" t="s">
        <v>3</v>
      </c>
      <c r="B9" s="373"/>
      <c r="C9" s="561"/>
    </row>
    <row r="10" spans="1:3" ht="24.9" customHeight="1" x14ac:dyDescent="0.25">
      <c r="A10" s="475" t="s">
        <v>4</v>
      </c>
      <c r="B10" s="373"/>
      <c r="C10" s="561"/>
    </row>
    <row r="11" spans="1:3" ht="24.9" customHeight="1" x14ac:dyDescent="0.25">
      <c r="A11" s="570" t="s">
        <v>693</v>
      </c>
      <c r="B11" s="373"/>
      <c r="C11" s="561"/>
    </row>
    <row r="12" spans="1:3" ht="24.9" customHeight="1" x14ac:dyDescent="0.25">
      <c r="A12" s="570" t="s">
        <v>694</v>
      </c>
      <c r="B12" s="373"/>
      <c r="C12" s="561"/>
    </row>
    <row r="13" spans="1:3" ht="24.9" customHeight="1" x14ac:dyDescent="0.25">
      <c r="A13" s="475" t="s">
        <v>5</v>
      </c>
      <c r="B13" s="373"/>
      <c r="C13" s="561"/>
    </row>
    <row r="14" spans="1:3" ht="24.9" customHeight="1" x14ac:dyDescent="0.25">
      <c r="A14" s="570" t="s">
        <v>1028</v>
      </c>
      <c r="C14" s="561"/>
    </row>
    <row r="15" spans="1:3" ht="24.9" customHeight="1" x14ac:dyDescent="0.25">
      <c r="A15" s="570" t="s">
        <v>710</v>
      </c>
      <c r="B15" s="659"/>
    </row>
    <row r="16" spans="1:3" s="11" customFormat="1" ht="24.9" customHeight="1" x14ac:dyDescent="0.25">
      <c r="A16" s="570" t="s">
        <v>711</v>
      </c>
      <c r="B16" s="659"/>
    </row>
    <row r="17" spans="1:2" s="11" customFormat="1" ht="24.9" customHeight="1" x14ac:dyDescent="0.25">
      <c r="A17" s="570" t="s">
        <v>712</v>
      </c>
      <c r="B17" s="659"/>
    </row>
    <row r="18" spans="1:2" ht="24.9" customHeight="1" x14ac:dyDescent="0.25">
      <c r="A18" s="570" t="s">
        <v>695</v>
      </c>
      <c r="B18" s="659"/>
    </row>
    <row r="19" spans="1:2" ht="24.9" customHeight="1" x14ac:dyDescent="0.25">
      <c r="A19" s="570" t="s">
        <v>696</v>
      </c>
      <c r="B19" s="659"/>
    </row>
    <row r="20" spans="1:2" ht="24.9" customHeight="1" x14ac:dyDescent="0.25">
      <c r="A20" s="475" t="s">
        <v>1029</v>
      </c>
    </row>
    <row r="21" spans="1:2" s="9" customFormat="1" ht="24.9" customHeight="1" x14ac:dyDescent="0.25">
      <c r="A21" s="570" t="s">
        <v>1030</v>
      </c>
      <c r="B21" s="659"/>
    </row>
    <row r="22" spans="1:2" s="9" customFormat="1" ht="24.9" customHeight="1" x14ac:dyDescent="0.25">
      <c r="A22" s="570" t="s">
        <v>1031</v>
      </c>
      <c r="B22" s="659"/>
    </row>
    <row r="23" spans="1:2" s="9" customFormat="1" ht="24.9" customHeight="1" x14ac:dyDescent="0.25">
      <c r="A23" s="570" t="s">
        <v>1032</v>
      </c>
      <c r="B23" s="659"/>
    </row>
    <row r="24" spans="1:2" s="9" customFormat="1" ht="24.9" customHeight="1" x14ac:dyDescent="0.25">
      <c r="A24" s="570" t="s">
        <v>1033</v>
      </c>
      <c r="B24" s="659"/>
    </row>
    <row r="25" spans="1:2" s="9" customFormat="1" ht="24.9" customHeight="1" x14ac:dyDescent="0.25">
      <c r="A25" s="570" t="s">
        <v>1034</v>
      </c>
      <c r="B25" s="659"/>
    </row>
    <row r="26" spans="1:2" s="9" customFormat="1" ht="24.9" customHeight="1" x14ac:dyDescent="0.25">
      <c r="A26" s="570" t="s">
        <v>1035</v>
      </c>
      <c r="B26" s="659"/>
    </row>
    <row r="27" spans="1:2" s="9" customFormat="1" ht="24.9" customHeight="1" x14ac:dyDescent="0.25">
      <c r="A27" s="570" t="s">
        <v>1036</v>
      </c>
      <c r="B27" s="659"/>
    </row>
    <row r="28" spans="1:2" s="9" customFormat="1" ht="24.9" customHeight="1" x14ac:dyDescent="0.25">
      <c r="A28" s="570" t="s">
        <v>1037</v>
      </c>
      <c r="B28" s="659"/>
    </row>
    <row r="29" spans="1:2" s="9" customFormat="1" ht="24.9" customHeight="1" x14ac:dyDescent="0.25">
      <c r="A29" s="570" t="s">
        <v>1038</v>
      </c>
      <c r="B29" s="659"/>
    </row>
    <row r="30" spans="1:2" s="9" customFormat="1" ht="24.9" customHeight="1" x14ac:dyDescent="0.25">
      <c r="A30" s="570" t="s">
        <v>1039</v>
      </c>
      <c r="B30" s="659"/>
    </row>
    <row r="31" spans="1:2" s="9" customFormat="1" ht="24.9" customHeight="1" x14ac:dyDescent="0.25">
      <c r="A31" s="475" t="s">
        <v>6</v>
      </c>
      <c r="B31" s="372"/>
    </row>
    <row r="32" spans="1:2" s="9" customFormat="1" ht="24.9" customHeight="1" x14ac:dyDescent="0.25">
      <c r="A32" s="570" t="s">
        <v>697</v>
      </c>
      <c r="B32" s="659"/>
    </row>
    <row r="33" spans="1:2" s="9" customFormat="1" ht="24.9" customHeight="1" x14ac:dyDescent="0.25">
      <c r="A33" s="570" t="s">
        <v>698</v>
      </c>
      <c r="B33" s="659"/>
    </row>
    <row r="34" spans="1:2" s="9" customFormat="1" ht="24.9" customHeight="1" x14ac:dyDescent="0.25">
      <c r="A34" s="570" t="s">
        <v>713</v>
      </c>
      <c r="B34" s="659"/>
    </row>
    <row r="35" spans="1:2" s="9" customFormat="1" ht="24.9" customHeight="1" x14ac:dyDescent="0.25">
      <c r="A35" s="570" t="s">
        <v>714</v>
      </c>
      <c r="B35" s="659"/>
    </row>
    <row r="36" spans="1:2" s="9" customFormat="1" ht="24.9" customHeight="1" x14ac:dyDescent="0.25">
      <c r="A36" s="570" t="s">
        <v>715</v>
      </c>
      <c r="B36" s="659"/>
    </row>
    <row r="37" spans="1:2" s="9" customFormat="1" ht="24.9" customHeight="1" x14ac:dyDescent="0.25">
      <c r="A37" s="570" t="s">
        <v>699</v>
      </c>
      <c r="B37" s="659"/>
    </row>
    <row r="38" spans="1:2" s="9" customFormat="1" ht="24.9" customHeight="1" x14ac:dyDescent="0.25">
      <c r="A38" s="475" t="s">
        <v>7</v>
      </c>
      <c r="B38" s="373"/>
    </row>
    <row r="39" spans="1:2" s="9" customFormat="1" ht="24.9" customHeight="1" x14ac:dyDescent="0.25">
      <c r="A39" s="570" t="s">
        <v>717</v>
      </c>
      <c r="B39" s="373"/>
    </row>
    <row r="40" spans="1:2" s="9" customFormat="1" ht="24.9" customHeight="1" x14ac:dyDescent="0.25">
      <c r="A40" s="570" t="s">
        <v>722</v>
      </c>
      <c r="B40" s="373"/>
    </row>
    <row r="41" spans="1:2" s="9" customFormat="1" ht="24.9" customHeight="1" x14ac:dyDescent="0.25">
      <c r="A41" s="570" t="s">
        <v>718</v>
      </c>
      <c r="B41" s="373"/>
    </row>
    <row r="42" spans="1:2" s="9" customFormat="1" ht="24.9" customHeight="1" x14ac:dyDescent="0.25">
      <c r="A42" s="570" t="s">
        <v>719</v>
      </c>
      <c r="B42" s="373"/>
    </row>
    <row r="43" spans="1:2" s="9" customFormat="1" ht="24.9" customHeight="1" x14ac:dyDescent="0.25">
      <c r="A43" s="570" t="s">
        <v>720</v>
      </c>
      <c r="B43" s="373"/>
    </row>
    <row r="44" spans="1:2" s="9" customFormat="1" ht="24.9" customHeight="1" x14ac:dyDescent="0.25">
      <c r="A44" s="570" t="s">
        <v>721</v>
      </c>
      <c r="B44" s="373"/>
    </row>
    <row r="45" spans="1:2" s="9" customFormat="1" ht="24.9" customHeight="1" x14ac:dyDescent="0.25">
      <c r="A45" s="570" t="s">
        <v>723</v>
      </c>
      <c r="B45" s="373"/>
    </row>
    <row r="46" spans="1:2" s="9" customFormat="1" ht="24.9" customHeight="1" x14ac:dyDescent="0.25">
      <c r="A46" s="475" t="s">
        <v>8</v>
      </c>
      <c r="B46" s="373"/>
    </row>
    <row r="47" spans="1:2" s="9" customFormat="1" ht="24.9" customHeight="1" x14ac:dyDescent="0.25">
      <c r="A47" s="570" t="s">
        <v>724</v>
      </c>
      <c r="B47" s="659"/>
    </row>
    <row r="48" spans="1:2" s="9" customFormat="1" ht="24.9" customHeight="1" x14ac:dyDescent="0.25">
      <c r="A48" s="570" t="s">
        <v>700</v>
      </c>
      <c r="B48" s="373"/>
    </row>
    <row r="49" spans="1:2" s="9" customFormat="1" ht="24.9" customHeight="1" x14ac:dyDescent="0.25">
      <c r="A49" s="570" t="s">
        <v>716</v>
      </c>
      <c r="B49" s="373"/>
    </row>
    <row r="50" spans="1:2" ht="24.9" customHeight="1" x14ac:dyDescent="0.25">
      <c r="A50" s="570" t="s">
        <v>701</v>
      </c>
      <c r="B50" s="373"/>
    </row>
    <row r="51" spans="1:2" ht="24.9" customHeight="1" x14ac:dyDescent="0.25">
      <c r="A51" s="475" t="s">
        <v>9</v>
      </c>
      <c r="B51" s="373"/>
    </row>
    <row r="52" spans="1:2" ht="24.9" customHeight="1" x14ac:dyDescent="0.25">
      <c r="A52" s="570" t="s">
        <v>702</v>
      </c>
      <c r="B52" s="373"/>
    </row>
    <row r="53" spans="1:2" ht="24.9" customHeight="1" x14ac:dyDescent="0.25">
      <c r="A53" s="570" t="s">
        <v>703</v>
      </c>
      <c r="B53" s="373"/>
    </row>
    <row r="54" spans="1:2" ht="24.9" customHeight="1" x14ac:dyDescent="0.25">
      <c r="A54" s="570" t="s">
        <v>704</v>
      </c>
      <c r="B54" s="373"/>
    </row>
    <row r="55" spans="1:2" ht="24.9" customHeight="1" x14ac:dyDescent="0.25">
      <c r="A55" s="570" t="s">
        <v>705</v>
      </c>
      <c r="B55" s="373"/>
    </row>
    <row r="56" spans="1:2" ht="24.9" customHeight="1" x14ac:dyDescent="0.25">
      <c r="A56" s="570" t="s">
        <v>706</v>
      </c>
      <c r="B56" s="373"/>
    </row>
    <row r="57" spans="1:2" ht="24.9" customHeight="1" x14ac:dyDescent="0.25">
      <c r="A57" s="570" t="s">
        <v>707</v>
      </c>
      <c r="B57" s="373"/>
    </row>
    <row r="58" spans="1:2" ht="24.9" customHeight="1" x14ac:dyDescent="0.25">
      <c r="A58" s="570" t="s">
        <v>708</v>
      </c>
      <c r="B58" s="373"/>
    </row>
    <row r="59" spans="1:2" ht="24.9" customHeight="1" x14ac:dyDescent="0.25">
      <c r="A59" s="570" t="s">
        <v>709</v>
      </c>
      <c r="B59" s="373"/>
    </row>
    <row r="61" spans="1:2" ht="23.4" x14ac:dyDescent="0.25">
      <c r="A61" s="982" t="s">
        <v>725</v>
      </c>
    </row>
    <row r="62" spans="1:2" x14ac:dyDescent="0.25">
      <c r="A62" s="226"/>
    </row>
    <row r="63" spans="1:2" x14ac:dyDescent="0.25">
      <c r="A63" s="983" t="s">
        <v>1051</v>
      </c>
    </row>
  </sheetData>
  <mergeCells count="1">
    <mergeCell ref="A1:A3"/>
  </mergeCells>
  <conditionalFormatting sqref="A8:A9 A11:A12 A14:A19 A21:A30 A32:A37 A39:A45">
    <cfRule type="expression" dxfId="63" priority="2">
      <formula>MOD(ROW(),2)=1</formula>
    </cfRule>
  </conditionalFormatting>
  <conditionalFormatting sqref="A47:A50 A52:A59">
    <cfRule type="expression" dxfId="62" priority="1">
      <formula>MOD(ROW(),2)=1</formula>
    </cfRule>
  </conditionalFormatting>
  <hyperlinks>
    <hyperlink ref="A8" location="Notes!A1" display="Notes to the Reader" xr:uid="{4D62210A-838F-4449-86A1-B73B9DBAC9E6}"/>
    <hyperlink ref="A9" location="Glossary!A1" display="Glossary of Terms" xr:uid="{F3B170AE-6843-4816-9ED2-D373417A975A}"/>
    <hyperlink ref="A11" location="'Fig1'!A1" display="Figure 1: Classification of United States Dental Schools, 2025-26" xr:uid="{0B8E93B4-7EA0-4ED7-A555-5325AAD7ED90}"/>
    <hyperlink ref="A12" location="'Tab1'!A1" display="Table 1: Description of Academic Programs in CODA-accredited and Canadian Dental Schools, 2025-26" xr:uid="{EE114A8C-719C-453E-A6CA-A6878345F235}"/>
    <hyperlink ref="A15" location="'Fig2'!A1" display="Figure 2: United States Dental School Examined Applications by Gender, 2015-16 to 2025-26" xr:uid="{4A32CC62-A0FC-4970-942C-4940217078AC}"/>
    <hyperlink ref="A16" location="'Tab3'!A1" display="Table 3: Number of CODA-accredited Dental School Examined Applications, 2015-16 to 2025-26" xr:uid="{C780E328-AC61-44EA-AE7D-2033D61EB2D7}"/>
    <hyperlink ref="A17" location="'Tab4'!A1" display="Table 4: Number of CODA-accredited Dental School Examined Applications by Gender, 2015-16 to 2025-26" xr:uid="{B68CBEED-BDC4-42C3-8460-95080387C8C8}"/>
    <hyperlink ref="A18" location="Tab5a!A1" display="Table 5a: Number of United States Dental School Examined Applications by Race/Ethnicity, 2025-26" xr:uid="{73980147-DD21-4A79-ABF0-F2F87B07ACB1}"/>
    <hyperlink ref="A19" location="Tab5b!A1" display="Table 5b: Number of CODA-accredited Dental School Applicants per Enrollee, 2025-26" xr:uid="{63F22BC0-9EE3-46E4-B752-1759B22B4562}"/>
    <hyperlink ref="A21" location="'Tab6'!A1" display="Table 6: Amount of Predental Education of First Year United States and Canadian Dental Students, 2025-26" xr:uid="{9C6D49F8-F094-466C-B7C3-AA95589AD7B8}"/>
    <hyperlink ref="A22" location="'Tab7'!A1" display="Table 7: Amount of Predental Education of First Year United States Dental Students, 1969-70 to 2025-26" xr:uid="{9C79A234-8F79-4EA5-B5F1-958386C070E0}"/>
    <hyperlink ref="A23" location="'Fig3'!A1" display="Figure 3: Percentage of Repeating First Year United States Dental Students, 2015-16 to 2025-26" xr:uid="{BB8ECDF1-3660-4537-BA98-3208BCB040D8}"/>
    <hyperlink ref="A24" location="'Tab8'!A1" display="Table 8: First Year Enrollment and Repeating Students in CODA-accredited and Canadian Dental Schools, 2015-16 to 2025-26" xr:uid="{D444DD29-1883-4FB3-B510-A3824472B218}"/>
    <hyperlink ref="A26" location="'Tab9'!A1" display="Table 9: First Year CODA-accredited Dental School Enrollment by Gender, 2015-16 to 2025-26" xr:uid="{DA1FF79C-5AB5-4F88-AA57-AA481969B245}"/>
    <hyperlink ref="A25" location="'Fig4'!A1" display="Figure 4: First Year United States Dental School Enrollment by Gender, 2015-16 to 2025-26" xr:uid="{37CE21E1-9284-4279-B03C-AE2180062A01}"/>
    <hyperlink ref="A27" location="Tab10a!A1" display="Table 10a: First Year United States Dental School Enrollment by Gender and Race/Ethnicity, 2015-16 to 2025-26" xr:uid="{54BD45AB-6037-4802-A370-955E1EEA7279}"/>
    <hyperlink ref="A28" location="Tab10b!A1" display="Table 10b: First Year United States Dental School Enrollment by Gender and Race/Ethnicity, 2025-26" xr:uid="{3F8CDC99-B0F2-4CFB-BD90-7360FE9EBB59}"/>
    <hyperlink ref="A29" location="'Fig5'!A1" display="Figure 5: Region of Legal Residence of First Year United States Dental Students, 2025-26" xr:uid="{83A6AEA4-47D5-413E-AB51-B182FB4E9572}"/>
    <hyperlink ref="A30" location="'Tab11'!A1" display="Table 11: State of Residence of First Year United States Dental Students, 2025-26" xr:uid="{BE7D3D7C-DD91-4A52-ADAD-2A8D678B1D17}"/>
    <hyperlink ref="A32" location="'Fig6'!A1" display="Figure 6: Total United States Dental School Enrollment by Class and Gender, 2025-26" xr:uid="{3CAD5D09-251D-4232-804C-565636328DE0}"/>
    <hyperlink ref="A33" location="'Tab12'!A1" display="Table 12: Total CODA-accredited and Canadian Dental School Enrollment by Class and Gender, 2025-26" xr:uid="{5FC58728-8659-40EF-BFB6-308F079C79BD}"/>
    <hyperlink ref="A34" location="'Tab13'!A1" display="Table 13: Total CODA-accredited Dental School Enrollment, 2015-16 to 2025-26" xr:uid="{0C4B0003-A892-4AE5-9F11-BB60725C1AD4}"/>
    <hyperlink ref="A35" location="'Tab14'!A1" display="Table 14: Total CODA-accredited Dental School Enrollment by Gender, 2015-16 to 2025-26" xr:uid="{B84CD5FB-3F7F-4540-9B7E-8415B0DA424E}"/>
    <hyperlink ref="A36" location="Tab15a!A1" display="Table 15a: Total United States Dental School Enrollment by Gender and Race/Ethnicity, 2015-16 to 2025-26" xr:uid="{8FEDDE84-8925-44A5-9C37-D6A167F7043E}"/>
    <hyperlink ref="A37" location="Tab15b!A1" display="Table 15b: Total United States Dental School Enrollment by Gender and Race/Ethnicity, 2025-26" xr:uid="{D69FDDB1-CD47-420A-9047-9C7154C82A02}"/>
    <hyperlink ref="A39" location="'Fig7'!A1" display="Figure 7: United States Dental School Graduates by Gender, 2015 to 2025" xr:uid="{BF977E9A-32D7-4E9F-9C20-50A903D93809}"/>
    <hyperlink ref="A41" location="'Tab16'!A1" display="Table 16: CODA-accredited and Canadian Dental School Graduates, 2015 to 2025" xr:uid="{FA7A5EDC-D8D9-4F5D-9F4D-B2882BB6B1F7}"/>
    <hyperlink ref="A42" location="'Tab17'!A1" display="Table 17: United States and Canadian Dental School Graduates by Gender, 2015 to 2025" xr:uid="{2C9EA792-04E8-40F7-B2BE-CAFDDAB00773}"/>
    <hyperlink ref="A43" location="Tab18a!A1" display="Table 18a: United States Dental School Graduates by Gender and Race/Ethnicity, 2015 to 2025" xr:uid="{BA4EEAAA-1600-4427-87DB-95286CE0255C}"/>
    <hyperlink ref="A44" location="Tab18b!A1" display="Table 18b: United States Dental School Graduates by Gender and Race/Ethnicity, 2025" xr:uid="{D4BC28BB-372C-4633-9906-CAB1708F14E0}"/>
    <hyperlink ref="A45" location="'Fig9'!A1" display="Figure 9: Outcomes Assessment for United States Dental Schools' Class of 2024" xr:uid="{499E79A7-6EE4-4937-8CBD-391E4EDD9A33}"/>
    <hyperlink ref="A48" location="'Tab20'!A1" display="Table 20: Instruction Methods Used in CODA-accredited Dental Schools, 2025-26" xr:uid="{D2B1BE74-275C-4C97-BFD2-8F594A4755FD}"/>
    <hyperlink ref="A49" location="'Fig10'!A1" display="Figure 10: Average Number of Patient Visits and New Patients Screened in United States Dental Schools, 2015-16 to 2025-26" xr:uid="{50F14229-7FB0-40C3-9E71-74A6776E4E8B}"/>
    <hyperlink ref="A47" location="'Tab19'!A1" display="Table 19: Financial Assistance Awarded to United States Dental School Students, 2024-25" xr:uid="{1DA3A6E2-A491-4143-94D4-01327474F757}"/>
    <hyperlink ref="A50" location="'Tab21'!A1" display="Table 21: Patient Care Provided by CODA-accredited and Canadian Dental School Students During the Recent Year, 2025-26" xr:uid="{74EB8376-DDDE-4AC9-8769-6703F60E8102}"/>
    <hyperlink ref="A53" location="Tab22a!A1" display="Table 22a: Total Full-Time Equivalent Support Personnel in CODA-accredited Dental Schools, 2025-26" xr:uid="{E9EC9F65-4CFE-4774-AF9B-54A92CED8B79}"/>
    <hyperlink ref="A54" location="Tab22b!A1" display="Table 22b: Total Full-Time Equivalent of Basic Science Support Personnel in CODA-accredited Dental Schools, 2025-26" xr:uid="{67906A67-449C-4E1E-A0F2-357CA7A3099A}"/>
    <hyperlink ref="A55" location="Tab22c!A1" display="Table 22c: Total Full-Time Equivalent of Clinical Science Support Personnel in CODA-accredited Dental Schools, 2025-26" xr:uid="{4FA7A615-F2BE-4202-98FA-73C42EC9419D}"/>
    <hyperlink ref="A56" location="Tab22d!A1" display="Table 22d: Total Full-Time Equivalent of Research Support Personnel in CODA-accredited Dental Schools, 2025-26" xr:uid="{0A10C82D-7390-4017-B8E5-A4183190DA60}"/>
    <hyperlink ref="A57" location="Tab22e!A1" display="Table 22e: Total Full-Time Equivalent of All Other Support Personnel in CODA-accredited Dental Schools, 2025-26" xr:uid="{874F83C4-507B-4724-933C-2C917E6BB96E}"/>
    <hyperlink ref="A59" location="'Tab23'!A1" display="Table 23: Faculty Providing Basic Science Instruction in United States Dental Schools, 2025-26" xr:uid="{DCA73B44-D746-4E56-83B0-968F1EAC541C}"/>
    <hyperlink ref="A40" location="'Fig8'!A1" display="Figure 8: Percentage of 2025 United States Dental School Graduates in Dental-Related Activity" xr:uid="{D550A69C-72D4-49DE-A696-093181D50CE8}"/>
    <hyperlink ref="A14" location="'Tab2'!A1" display="Table 2: Number of United States Dental School Examined Applications, Applicants, and First Year Enrollment, 2015-16 to 2025-26" xr:uid="{42B3F91A-A278-4A26-B261-66EE00109814}"/>
    <hyperlink ref="A52" location="'Fig11'!A1" display="Figure 11: Full-Time Equivalent Support Personnel in Basic Science, Clinical Science, Research and All Other Support, 2025-26" xr:uid="{0F67B96A-EEF9-4B8F-A27A-D7C1D4ED3BAC}"/>
    <hyperlink ref="A58" location="'Fig12'!A1" display="Figure 12: Type of Faculty Providing Basic Science Instruction in United States Dental Schools, 2025-26" xr:uid="{0B6C2D56-B7CA-40A7-A191-A18C443A8E16}"/>
  </hyperlinks>
  <pageMargins left="0.25" right="0.25" top="0.75" bottom="0.75" header="0.3" footer="0.3"/>
  <pageSetup scale="75" fitToHeight="0" orientation="portrait" r:id="rId1"/>
  <rowBreaks count="1" manualBreakCount="1">
    <brk id="3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9135D-4EEC-461F-92FB-A260C791A0BB}">
  <sheetPr>
    <tabColor rgb="FF0070C0"/>
  </sheetPr>
  <dimension ref="A1:BF92"/>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109375" defaultRowHeight="14.4" x14ac:dyDescent="0.3"/>
  <cols>
    <col min="1" max="1" width="11.44140625" style="116" customWidth="1"/>
    <col min="2" max="2" width="48" style="116" customWidth="1"/>
    <col min="3" max="3" width="29.5546875" style="116" customWidth="1"/>
    <col min="4" max="12" width="9.44140625" style="116" customWidth="1"/>
    <col min="13" max="13" width="9.44140625" style="503" customWidth="1"/>
    <col min="14" max="17" width="9.44140625" style="116" customWidth="1"/>
    <col min="18" max="18" width="9.44140625" style="503" customWidth="1"/>
    <col min="19" max="22" width="9.44140625" style="116" customWidth="1"/>
    <col min="23" max="23" width="9.44140625" style="503" customWidth="1"/>
    <col min="24" max="27" width="9.44140625" style="116" customWidth="1"/>
    <col min="28" max="28" width="9.44140625" style="503" customWidth="1"/>
    <col min="29" max="32" width="9.44140625" style="116" customWidth="1"/>
    <col min="33" max="33" width="9.44140625" style="503" customWidth="1"/>
    <col min="34" max="37" width="9.44140625" style="116" customWidth="1"/>
    <col min="38" max="38" width="9.44140625" style="503" customWidth="1"/>
    <col min="39" max="42" width="9.44140625" style="116" customWidth="1"/>
    <col min="43" max="43" width="9.44140625" style="503" customWidth="1"/>
    <col min="44" max="47" width="9.44140625" style="116" customWidth="1"/>
    <col min="48" max="48" width="9.44140625" style="503" customWidth="1"/>
    <col min="49" max="52" width="9.44140625" style="116" customWidth="1"/>
    <col min="53" max="53" width="9.44140625" style="503" customWidth="1"/>
    <col min="54" max="16384" width="9.109375" style="116"/>
  </cols>
  <sheetData>
    <row r="1" spans="1:58" ht="32.25" customHeight="1" x14ac:dyDescent="0.3">
      <c r="A1" s="1011" t="s">
        <v>935</v>
      </c>
      <c r="B1" s="1011"/>
      <c r="C1" s="1011"/>
    </row>
    <row r="2" spans="1:58" ht="18.75" customHeight="1" thickBot="1" x14ac:dyDescent="0.35">
      <c r="A2" s="1021" t="s">
        <v>10</v>
      </c>
      <c r="B2" s="1021"/>
    </row>
    <row r="3" spans="1:58" ht="46.2" customHeight="1" x14ac:dyDescent="0.25">
      <c r="A3" s="1022"/>
      <c r="B3" s="1023"/>
      <c r="C3" s="680"/>
      <c r="D3" s="1024" t="s">
        <v>235</v>
      </c>
      <c r="E3" s="1024"/>
      <c r="F3" s="1024"/>
      <c r="G3" s="1024"/>
      <c r="H3" s="1024"/>
      <c r="I3" s="1023" t="s">
        <v>236</v>
      </c>
      <c r="J3" s="1023"/>
      <c r="K3" s="1023"/>
      <c r="L3" s="1023"/>
      <c r="M3" s="1023"/>
      <c r="N3" s="1024" t="s">
        <v>237</v>
      </c>
      <c r="O3" s="1024"/>
      <c r="P3" s="1024"/>
      <c r="Q3" s="1024"/>
      <c r="R3" s="1024"/>
      <c r="S3" s="1023" t="s">
        <v>238</v>
      </c>
      <c r="T3" s="1023"/>
      <c r="U3" s="1023"/>
      <c r="V3" s="1023"/>
      <c r="W3" s="1023"/>
      <c r="X3" s="1024" t="s">
        <v>239</v>
      </c>
      <c r="Y3" s="1024"/>
      <c r="Z3" s="1024"/>
      <c r="AA3" s="1024"/>
      <c r="AB3" s="1024"/>
      <c r="AC3" s="1024" t="s">
        <v>240</v>
      </c>
      <c r="AD3" s="1024"/>
      <c r="AE3" s="1024"/>
      <c r="AF3" s="1024"/>
      <c r="AG3" s="1024"/>
      <c r="AH3" s="1024" t="s">
        <v>241</v>
      </c>
      <c r="AI3" s="1024"/>
      <c r="AJ3" s="1024"/>
      <c r="AK3" s="1024"/>
      <c r="AL3" s="1024"/>
      <c r="AM3" s="1024" t="s">
        <v>242</v>
      </c>
      <c r="AN3" s="1024"/>
      <c r="AO3" s="1024"/>
      <c r="AP3" s="1024"/>
      <c r="AQ3" s="1024"/>
      <c r="AR3" s="1024" t="s">
        <v>626</v>
      </c>
      <c r="AS3" s="1024"/>
      <c r="AT3" s="1024"/>
      <c r="AU3" s="1024"/>
      <c r="AV3" s="1024"/>
      <c r="AW3" s="1025" t="s">
        <v>243</v>
      </c>
      <c r="AX3" s="1026"/>
      <c r="AY3" s="1026"/>
      <c r="AZ3" s="1026"/>
      <c r="BA3" s="1027"/>
    </row>
    <row r="4" spans="1:58" ht="30.75" customHeight="1" x14ac:dyDescent="0.25">
      <c r="A4" s="513" t="s">
        <v>223</v>
      </c>
      <c r="B4" s="42" t="s">
        <v>244</v>
      </c>
      <c r="C4" s="492" t="s">
        <v>55</v>
      </c>
      <c r="D4" s="5" t="s">
        <v>145</v>
      </c>
      <c r="E4" s="679" t="s">
        <v>144</v>
      </c>
      <c r="F4" s="684" t="s">
        <v>623</v>
      </c>
      <c r="G4" s="684" t="s">
        <v>242</v>
      </c>
      <c r="H4" s="514" t="s">
        <v>146</v>
      </c>
      <c r="I4" s="5" t="s">
        <v>145</v>
      </c>
      <c r="J4" s="679" t="s">
        <v>144</v>
      </c>
      <c r="K4" s="684" t="s">
        <v>623</v>
      </c>
      <c r="L4" s="859" t="s">
        <v>242</v>
      </c>
      <c r="M4" s="514" t="s">
        <v>146</v>
      </c>
      <c r="N4" s="5" t="s">
        <v>145</v>
      </c>
      <c r="O4" s="679" t="s">
        <v>144</v>
      </c>
      <c r="P4" s="684" t="s">
        <v>623</v>
      </c>
      <c r="Q4" s="859" t="s">
        <v>242</v>
      </c>
      <c r="R4" s="514" t="s">
        <v>146</v>
      </c>
      <c r="S4" s="5" t="s">
        <v>145</v>
      </c>
      <c r="T4" s="679" t="s">
        <v>144</v>
      </c>
      <c r="U4" s="684" t="s">
        <v>623</v>
      </c>
      <c r="V4" s="859" t="s">
        <v>242</v>
      </c>
      <c r="W4" s="514" t="s">
        <v>146</v>
      </c>
      <c r="X4" s="5" t="s">
        <v>145</v>
      </c>
      <c r="Y4" s="679" t="s">
        <v>144</v>
      </c>
      <c r="Z4" s="684" t="s">
        <v>623</v>
      </c>
      <c r="AA4" s="859" t="s">
        <v>242</v>
      </c>
      <c r="AB4" s="514" t="s">
        <v>146</v>
      </c>
      <c r="AC4" s="5" t="s">
        <v>145</v>
      </c>
      <c r="AD4" s="679" t="s">
        <v>144</v>
      </c>
      <c r="AE4" s="684" t="s">
        <v>623</v>
      </c>
      <c r="AF4" s="859" t="s">
        <v>242</v>
      </c>
      <c r="AG4" s="514" t="s">
        <v>146</v>
      </c>
      <c r="AH4" s="5" t="s">
        <v>145</v>
      </c>
      <c r="AI4" s="679" t="s">
        <v>144</v>
      </c>
      <c r="AJ4" s="684" t="s">
        <v>623</v>
      </c>
      <c r="AK4" s="859" t="s">
        <v>242</v>
      </c>
      <c r="AL4" s="514" t="s">
        <v>146</v>
      </c>
      <c r="AM4" s="5" t="s">
        <v>145</v>
      </c>
      <c r="AN4" s="679" t="s">
        <v>144</v>
      </c>
      <c r="AO4" s="684" t="s">
        <v>623</v>
      </c>
      <c r="AP4" s="859" t="s">
        <v>242</v>
      </c>
      <c r="AQ4" s="514" t="s">
        <v>146</v>
      </c>
      <c r="AR4" s="5" t="s">
        <v>145</v>
      </c>
      <c r="AS4" s="832" t="s">
        <v>144</v>
      </c>
      <c r="AT4" s="833" t="s">
        <v>623</v>
      </c>
      <c r="AU4" s="859" t="s">
        <v>242</v>
      </c>
      <c r="AV4" s="514" t="s">
        <v>146</v>
      </c>
      <c r="AW4" s="5" t="s">
        <v>145</v>
      </c>
      <c r="AX4" s="679" t="s">
        <v>144</v>
      </c>
      <c r="AY4" s="684" t="s">
        <v>623</v>
      </c>
      <c r="AZ4" s="859" t="s">
        <v>242</v>
      </c>
      <c r="BA4" s="515" t="s">
        <v>146</v>
      </c>
    </row>
    <row r="5" spans="1:58" ht="20.100000000000001" customHeight="1" x14ac:dyDescent="0.25">
      <c r="A5" s="409" t="s">
        <v>56</v>
      </c>
      <c r="B5" s="386" t="s">
        <v>154</v>
      </c>
      <c r="C5" s="386" t="s">
        <v>57</v>
      </c>
      <c r="D5" s="393">
        <v>315</v>
      </c>
      <c r="E5" s="393">
        <v>451</v>
      </c>
      <c r="F5" s="393">
        <v>0</v>
      </c>
      <c r="G5" s="393">
        <v>0</v>
      </c>
      <c r="H5" s="504">
        <v>766</v>
      </c>
      <c r="I5" s="393">
        <v>26</v>
      </c>
      <c r="J5" s="393">
        <v>63</v>
      </c>
      <c r="K5" s="393">
        <v>0</v>
      </c>
      <c r="L5" s="393">
        <v>0</v>
      </c>
      <c r="M5" s="504">
        <v>89</v>
      </c>
      <c r="N5" s="393">
        <v>36</v>
      </c>
      <c r="O5" s="393">
        <v>70</v>
      </c>
      <c r="P5" s="393">
        <v>0</v>
      </c>
      <c r="Q5" s="393">
        <v>0</v>
      </c>
      <c r="R5" s="504">
        <v>106</v>
      </c>
      <c r="S5" s="393">
        <v>6</v>
      </c>
      <c r="T5" s="393">
        <v>4</v>
      </c>
      <c r="U5" s="393">
        <v>0</v>
      </c>
      <c r="V5" s="393">
        <v>0</v>
      </c>
      <c r="W5" s="504">
        <v>10</v>
      </c>
      <c r="X5" s="393">
        <v>131</v>
      </c>
      <c r="Y5" s="393">
        <v>178</v>
      </c>
      <c r="Z5" s="393">
        <v>0</v>
      </c>
      <c r="AA5" s="393">
        <v>0</v>
      </c>
      <c r="AB5" s="504">
        <v>309</v>
      </c>
      <c r="AC5" s="393">
        <v>0</v>
      </c>
      <c r="AD5" s="393">
        <v>0</v>
      </c>
      <c r="AE5" s="393">
        <v>0</v>
      </c>
      <c r="AF5" s="393">
        <v>0</v>
      </c>
      <c r="AG5" s="504">
        <v>0</v>
      </c>
      <c r="AH5" s="393">
        <v>13</v>
      </c>
      <c r="AI5" s="393">
        <v>20</v>
      </c>
      <c r="AJ5" s="393">
        <v>0</v>
      </c>
      <c r="AK5" s="393">
        <v>0</v>
      </c>
      <c r="AL5" s="504">
        <v>33</v>
      </c>
      <c r="AM5" s="393">
        <v>17</v>
      </c>
      <c r="AN5" s="393">
        <v>22</v>
      </c>
      <c r="AO5" s="393">
        <v>0</v>
      </c>
      <c r="AP5" s="393">
        <v>0</v>
      </c>
      <c r="AQ5" s="504">
        <v>39</v>
      </c>
      <c r="AR5" s="393">
        <v>11</v>
      </c>
      <c r="AS5" s="393">
        <v>12</v>
      </c>
      <c r="AT5" s="393">
        <v>0</v>
      </c>
      <c r="AU5" s="393">
        <v>0</v>
      </c>
      <c r="AV5" s="504">
        <v>23</v>
      </c>
      <c r="AW5" s="393">
        <v>555</v>
      </c>
      <c r="AX5" s="393">
        <v>820</v>
      </c>
      <c r="AY5" s="393">
        <v>0</v>
      </c>
      <c r="AZ5" s="393">
        <v>0</v>
      </c>
      <c r="BA5" s="505">
        <v>1375</v>
      </c>
      <c r="BB5" s="506"/>
      <c r="BC5" s="506"/>
      <c r="BD5" s="506"/>
      <c r="BE5" s="506"/>
      <c r="BF5" s="506"/>
    </row>
    <row r="6" spans="1:58" ht="20.100000000000001" customHeight="1" x14ac:dyDescent="0.25">
      <c r="A6" s="409" t="s">
        <v>361</v>
      </c>
      <c r="B6" s="386" t="s">
        <v>744</v>
      </c>
      <c r="C6" s="386" t="s">
        <v>59</v>
      </c>
      <c r="D6" s="393">
        <v>36</v>
      </c>
      <c r="E6" s="393">
        <v>41</v>
      </c>
      <c r="F6" s="393">
        <v>0</v>
      </c>
      <c r="G6" s="393">
        <v>0</v>
      </c>
      <c r="H6" s="504">
        <v>77</v>
      </c>
      <c r="I6" s="393">
        <v>3</v>
      </c>
      <c r="J6" s="393">
        <v>2</v>
      </c>
      <c r="K6" s="393">
        <v>0</v>
      </c>
      <c r="L6" s="393">
        <v>0</v>
      </c>
      <c r="M6" s="504">
        <v>5</v>
      </c>
      <c r="N6" s="393">
        <v>6</v>
      </c>
      <c r="O6" s="393">
        <v>1</v>
      </c>
      <c r="P6" s="393">
        <v>0</v>
      </c>
      <c r="Q6" s="393">
        <v>0</v>
      </c>
      <c r="R6" s="504">
        <v>7</v>
      </c>
      <c r="S6" s="393">
        <v>0</v>
      </c>
      <c r="T6" s="393">
        <v>0</v>
      </c>
      <c r="U6" s="393">
        <v>0</v>
      </c>
      <c r="V6" s="393">
        <v>0</v>
      </c>
      <c r="W6" s="504">
        <v>0</v>
      </c>
      <c r="X6" s="393">
        <v>13</v>
      </c>
      <c r="Y6" s="393">
        <v>8</v>
      </c>
      <c r="Z6" s="393">
        <v>0</v>
      </c>
      <c r="AA6" s="393">
        <v>0</v>
      </c>
      <c r="AB6" s="504">
        <v>21</v>
      </c>
      <c r="AC6" s="393">
        <v>0</v>
      </c>
      <c r="AD6" s="393">
        <v>1</v>
      </c>
      <c r="AE6" s="393">
        <v>0</v>
      </c>
      <c r="AF6" s="393">
        <v>0</v>
      </c>
      <c r="AG6" s="504">
        <v>1</v>
      </c>
      <c r="AH6" s="393">
        <v>3</v>
      </c>
      <c r="AI6" s="393">
        <v>3</v>
      </c>
      <c r="AJ6" s="393">
        <v>0</v>
      </c>
      <c r="AK6" s="393">
        <v>0</v>
      </c>
      <c r="AL6" s="504">
        <v>6</v>
      </c>
      <c r="AM6" s="393">
        <v>1</v>
      </c>
      <c r="AN6" s="393">
        <v>3</v>
      </c>
      <c r="AO6" s="393">
        <v>0</v>
      </c>
      <c r="AP6" s="393">
        <v>0</v>
      </c>
      <c r="AQ6" s="504">
        <v>4</v>
      </c>
      <c r="AR6" s="393">
        <v>0</v>
      </c>
      <c r="AS6" s="393">
        <v>0</v>
      </c>
      <c r="AT6" s="393">
        <v>0</v>
      </c>
      <c r="AU6" s="393">
        <v>0</v>
      </c>
      <c r="AV6" s="504">
        <v>0</v>
      </c>
      <c r="AW6" s="393">
        <v>62</v>
      </c>
      <c r="AX6" s="393">
        <v>59</v>
      </c>
      <c r="AY6" s="393">
        <v>0</v>
      </c>
      <c r="AZ6" s="393">
        <v>0</v>
      </c>
      <c r="BA6" s="505">
        <v>121</v>
      </c>
      <c r="BB6" s="506"/>
      <c r="BC6" s="506"/>
      <c r="BD6" s="506"/>
      <c r="BE6" s="506"/>
      <c r="BF6" s="506"/>
    </row>
    <row r="7" spans="1:58" ht="20.100000000000001" customHeight="1" x14ac:dyDescent="0.25">
      <c r="A7" s="409" t="s">
        <v>58</v>
      </c>
      <c r="B7" s="386" t="s">
        <v>155</v>
      </c>
      <c r="C7" s="386" t="s">
        <v>59</v>
      </c>
      <c r="D7" s="393">
        <v>106</v>
      </c>
      <c r="E7" s="393">
        <v>127</v>
      </c>
      <c r="F7" s="393">
        <v>0</v>
      </c>
      <c r="G7" s="393">
        <v>0</v>
      </c>
      <c r="H7" s="504">
        <v>233</v>
      </c>
      <c r="I7" s="393">
        <v>6</v>
      </c>
      <c r="J7" s="393">
        <v>11</v>
      </c>
      <c r="K7" s="393">
        <v>0</v>
      </c>
      <c r="L7" s="393">
        <v>0</v>
      </c>
      <c r="M7" s="504">
        <v>17</v>
      </c>
      <c r="N7" s="393">
        <v>16</v>
      </c>
      <c r="O7" s="393">
        <v>41</v>
      </c>
      <c r="P7" s="393">
        <v>0</v>
      </c>
      <c r="Q7" s="393">
        <v>0</v>
      </c>
      <c r="R7" s="504">
        <v>57</v>
      </c>
      <c r="S7" s="393">
        <v>0</v>
      </c>
      <c r="T7" s="393">
        <v>0</v>
      </c>
      <c r="U7" s="393">
        <v>0</v>
      </c>
      <c r="V7" s="393">
        <v>0</v>
      </c>
      <c r="W7" s="504">
        <v>0</v>
      </c>
      <c r="X7" s="393">
        <v>49</v>
      </c>
      <c r="Y7" s="393">
        <v>78</v>
      </c>
      <c r="Z7" s="393">
        <v>0</v>
      </c>
      <c r="AA7" s="393">
        <v>0</v>
      </c>
      <c r="AB7" s="504">
        <v>127</v>
      </c>
      <c r="AC7" s="393">
        <v>0</v>
      </c>
      <c r="AD7" s="393">
        <v>0</v>
      </c>
      <c r="AE7" s="393">
        <v>0</v>
      </c>
      <c r="AF7" s="393">
        <v>0</v>
      </c>
      <c r="AG7" s="504">
        <v>0</v>
      </c>
      <c r="AH7" s="393">
        <v>13</v>
      </c>
      <c r="AI7" s="393">
        <v>21</v>
      </c>
      <c r="AJ7" s="393">
        <v>0</v>
      </c>
      <c r="AK7" s="393">
        <v>0</v>
      </c>
      <c r="AL7" s="504">
        <v>34</v>
      </c>
      <c r="AM7" s="393">
        <v>9</v>
      </c>
      <c r="AN7" s="393">
        <v>9</v>
      </c>
      <c r="AO7" s="393">
        <v>0</v>
      </c>
      <c r="AP7" s="393">
        <v>1</v>
      </c>
      <c r="AQ7" s="504">
        <v>19</v>
      </c>
      <c r="AR7" s="393">
        <v>2</v>
      </c>
      <c r="AS7" s="393">
        <v>2</v>
      </c>
      <c r="AT7" s="393">
        <v>0</v>
      </c>
      <c r="AU7" s="393">
        <v>0</v>
      </c>
      <c r="AV7" s="504">
        <v>4</v>
      </c>
      <c r="AW7" s="393">
        <v>201</v>
      </c>
      <c r="AX7" s="393">
        <v>289</v>
      </c>
      <c r="AY7" s="393">
        <v>0</v>
      </c>
      <c r="AZ7" s="393">
        <v>1</v>
      </c>
      <c r="BA7" s="505">
        <v>491</v>
      </c>
      <c r="BB7" s="506"/>
      <c r="BC7" s="506"/>
      <c r="BD7" s="506"/>
      <c r="BE7" s="506"/>
      <c r="BF7" s="506"/>
    </row>
    <row r="8" spans="1:58" ht="20.100000000000001" customHeight="1" x14ac:dyDescent="0.25">
      <c r="A8" s="409" t="s">
        <v>58</v>
      </c>
      <c r="B8" s="386" t="s">
        <v>156</v>
      </c>
      <c r="C8" s="386" t="s">
        <v>59</v>
      </c>
      <c r="D8" s="393">
        <v>196</v>
      </c>
      <c r="E8" s="393">
        <v>174</v>
      </c>
      <c r="F8" s="393">
        <v>0</v>
      </c>
      <c r="G8" s="393">
        <v>0</v>
      </c>
      <c r="H8" s="504">
        <v>370</v>
      </c>
      <c r="I8" s="393">
        <v>4</v>
      </c>
      <c r="J8" s="393">
        <v>6</v>
      </c>
      <c r="K8" s="393">
        <v>0</v>
      </c>
      <c r="L8" s="393">
        <v>0</v>
      </c>
      <c r="M8" s="504">
        <v>10</v>
      </c>
      <c r="N8" s="393">
        <v>15</v>
      </c>
      <c r="O8" s="393">
        <v>21</v>
      </c>
      <c r="P8" s="393">
        <v>0</v>
      </c>
      <c r="Q8" s="393">
        <v>0</v>
      </c>
      <c r="R8" s="504">
        <v>36</v>
      </c>
      <c r="S8" s="393">
        <v>2</v>
      </c>
      <c r="T8" s="393">
        <v>0</v>
      </c>
      <c r="U8" s="393">
        <v>0</v>
      </c>
      <c r="V8" s="393">
        <v>0</v>
      </c>
      <c r="W8" s="504">
        <v>2</v>
      </c>
      <c r="X8" s="393">
        <v>132</v>
      </c>
      <c r="Y8" s="393">
        <v>161</v>
      </c>
      <c r="Z8" s="393">
        <v>0</v>
      </c>
      <c r="AA8" s="393">
        <v>0</v>
      </c>
      <c r="AB8" s="504">
        <v>293</v>
      </c>
      <c r="AC8" s="393">
        <v>0</v>
      </c>
      <c r="AD8" s="393">
        <v>0</v>
      </c>
      <c r="AE8" s="393">
        <v>0</v>
      </c>
      <c r="AF8" s="393">
        <v>0</v>
      </c>
      <c r="AG8" s="504">
        <v>0</v>
      </c>
      <c r="AH8" s="393">
        <v>9</v>
      </c>
      <c r="AI8" s="393">
        <v>23</v>
      </c>
      <c r="AJ8" s="393">
        <v>0</v>
      </c>
      <c r="AK8" s="393">
        <v>0</v>
      </c>
      <c r="AL8" s="504">
        <v>32</v>
      </c>
      <c r="AM8" s="393">
        <v>13</v>
      </c>
      <c r="AN8" s="393">
        <v>14</v>
      </c>
      <c r="AO8" s="393">
        <v>0</v>
      </c>
      <c r="AP8" s="393">
        <v>0</v>
      </c>
      <c r="AQ8" s="504">
        <v>27</v>
      </c>
      <c r="AR8" s="393">
        <v>18</v>
      </c>
      <c r="AS8" s="393">
        <v>21</v>
      </c>
      <c r="AT8" s="393">
        <v>0</v>
      </c>
      <c r="AU8" s="393">
        <v>0</v>
      </c>
      <c r="AV8" s="504">
        <v>39</v>
      </c>
      <c r="AW8" s="393">
        <v>389</v>
      </c>
      <c r="AX8" s="393">
        <v>420</v>
      </c>
      <c r="AY8" s="393">
        <v>0</v>
      </c>
      <c r="AZ8" s="393">
        <v>0</v>
      </c>
      <c r="BA8" s="505">
        <v>809</v>
      </c>
      <c r="BB8" s="506"/>
      <c r="BC8" s="506"/>
      <c r="BD8" s="506"/>
      <c r="BE8" s="506"/>
      <c r="BF8" s="506"/>
    </row>
    <row r="9" spans="1:58" ht="20.100000000000001" customHeight="1" x14ac:dyDescent="0.25">
      <c r="A9" s="409" t="s">
        <v>60</v>
      </c>
      <c r="B9" s="386" t="s">
        <v>246</v>
      </c>
      <c r="C9" s="386" t="s">
        <v>61</v>
      </c>
      <c r="D9" s="393">
        <v>93</v>
      </c>
      <c r="E9" s="393">
        <v>95</v>
      </c>
      <c r="F9" s="393">
        <v>0</v>
      </c>
      <c r="G9" s="393">
        <v>0</v>
      </c>
      <c r="H9" s="504">
        <v>188</v>
      </c>
      <c r="I9" s="393">
        <v>3</v>
      </c>
      <c r="J9" s="393">
        <v>6</v>
      </c>
      <c r="K9" s="393">
        <v>0</v>
      </c>
      <c r="L9" s="393">
        <v>0</v>
      </c>
      <c r="M9" s="504">
        <v>9</v>
      </c>
      <c r="N9" s="393">
        <v>5</v>
      </c>
      <c r="O9" s="393">
        <v>8</v>
      </c>
      <c r="P9" s="393">
        <v>0</v>
      </c>
      <c r="Q9" s="393">
        <v>0</v>
      </c>
      <c r="R9" s="504">
        <v>13</v>
      </c>
      <c r="S9" s="393">
        <v>0</v>
      </c>
      <c r="T9" s="393">
        <v>0</v>
      </c>
      <c r="U9" s="393">
        <v>0</v>
      </c>
      <c r="V9" s="393">
        <v>0</v>
      </c>
      <c r="W9" s="504">
        <v>0</v>
      </c>
      <c r="X9" s="393">
        <v>106</v>
      </c>
      <c r="Y9" s="393">
        <v>120</v>
      </c>
      <c r="Z9" s="393">
        <v>0</v>
      </c>
      <c r="AA9" s="393">
        <v>0</v>
      </c>
      <c r="AB9" s="504">
        <v>226</v>
      </c>
      <c r="AC9" s="393">
        <v>0</v>
      </c>
      <c r="AD9" s="393">
        <v>0</v>
      </c>
      <c r="AE9" s="393">
        <v>0</v>
      </c>
      <c r="AF9" s="393">
        <v>0</v>
      </c>
      <c r="AG9" s="504">
        <v>0</v>
      </c>
      <c r="AH9" s="393">
        <v>36</v>
      </c>
      <c r="AI9" s="393">
        <v>46</v>
      </c>
      <c r="AJ9" s="393">
        <v>0</v>
      </c>
      <c r="AK9" s="393">
        <v>0</v>
      </c>
      <c r="AL9" s="504">
        <v>82</v>
      </c>
      <c r="AM9" s="393">
        <v>10</v>
      </c>
      <c r="AN9" s="393">
        <v>12</v>
      </c>
      <c r="AO9" s="393">
        <v>0</v>
      </c>
      <c r="AP9" s="393">
        <v>0</v>
      </c>
      <c r="AQ9" s="504">
        <v>22</v>
      </c>
      <c r="AR9" s="393">
        <v>0</v>
      </c>
      <c r="AS9" s="393">
        <v>0</v>
      </c>
      <c r="AT9" s="393">
        <v>0</v>
      </c>
      <c r="AU9" s="393">
        <v>0</v>
      </c>
      <c r="AV9" s="504">
        <v>0</v>
      </c>
      <c r="AW9" s="393">
        <v>253</v>
      </c>
      <c r="AX9" s="393">
        <v>287</v>
      </c>
      <c r="AY9" s="393">
        <v>0</v>
      </c>
      <c r="AZ9" s="393">
        <v>0</v>
      </c>
      <c r="BA9" s="505">
        <v>540</v>
      </c>
      <c r="BB9" s="506"/>
      <c r="BC9" s="506"/>
      <c r="BD9" s="506"/>
      <c r="BE9" s="506"/>
      <c r="BF9" s="506"/>
    </row>
    <row r="10" spans="1:58" ht="20.100000000000001" customHeight="1" x14ac:dyDescent="0.25">
      <c r="A10" s="409" t="s">
        <v>60</v>
      </c>
      <c r="B10" s="386" t="s">
        <v>161</v>
      </c>
      <c r="C10" s="386" t="s">
        <v>59</v>
      </c>
      <c r="D10" s="393">
        <v>284</v>
      </c>
      <c r="E10" s="393">
        <v>411</v>
      </c>
      <c r="F10" s="393">
        <v>0</v>
      </c>
      <c r="G10" s="393">
        <v>1</v>
      </c>
      <c r="H10" s="504">
        <v>696</v>
      </c>
      <c r="I10" s="393">
        <v>35</v>
      </c>
      <c r="J10" s="393">
        <v>62</v>
      </c>
      <c r="K10" s="393">
        <v>0</v>
      </c>
      <c r="L10" s="393">
        <v>0</v>
      </c>
      <c r="M10" s="504">
        <v>97</v>
      </c>
      <c r="N10" s="393">
        <v>85</v>
      </c>
      <c r="O10" s="393">
        <v>139</v>
      </c>
      <c r="P10" s="393">
        <v>0</v>
      </c>
      <c r="Q10" s="393">
        <v>1</v>
      </c>
      <c r="R10" s="504">
        <v>225</v>
      </c>
      <c r="S10" s="393">
        <v>0</v>
      </c>
      <c r="T10" s="393">
        <v>0</v>
      </c>
      <c r="U10" s="393">
        <v>0</v>
      </c>
      <c r="V10" s="393">
        <v>0</v>
      </c>
      <c r="W10" s="504">
        <v>0</v>
      </c>
      <c r="X10" s="393">
        <v>405</v>
      </c>
      <c r="Y10" s="393">
        <v>686</v>
      </c>
      <c r="Z10" s="393">
        <v>0</v>
      </c>
      <c r="AA10" s="393">
        <v>1</v>
      </c>
      <c r="AB10" s="504">
        <v>1092</v>
      </c>
      <c r="AC10" s="393">
        <v>0</v>
      </c>
      <c r="AD10" s="393">
        <v>0</v>
      </c>
      <c r="AE10" s="393">
        <v>0</v>
      </c>
      <c r="AF10" s="393">
        <v>0</v>
      </c>
      <c r="AG10" s="504">
        <v>0</v>
      </c>
      <c r="AH10" s="393">
        <v>63</v>
      </c>
      <c r="AI10" s="393">
        <v>81</v>
      </c>
      <c r="AJ10" s="393">
        <v>0</v>
      </c>
      <c r="AK10" s="393">
        <v>0</v>
      </c>
      <c r="AL10" s="504">
        <v>144</v>
      </c>
      <c r="AM10" s="393">
        <v>44</v>
      </c>
      <c r="AN10" s="393">
        <v>69</v>
      </c>
      <c r="AO10" s="393">
        <v>0</v>
      </c>
      <c r="AP10" s="393">
        <v>4</v>
      </c>
      <c r="AQ10" s="504">
        <v>117</v>
      </c>
      <c r="AR10" s="393">
        <v>0</v>
      </c>
      <c r="AS10" s="393">
        <v>0</v>
      </c>
      <c r="AT10" s="393">
        <v>0</v>
      </c>
      <c r="AU10" s="393">
        <v>0</v>
      </c>
      <c r="AV10" s="504">
        <v>0</v>
      </c>
      <c r="AW10" s="393">
        <v>916</v>
      </c>
      <c r="AX10" s="393">
        <v>1448</v>
      </c>
      <c r="AY10" s="393">
        <v>0</v>
      </c>
      <c r="AZ10" s="393">
        <v>7</v>
      </c>
      <c r="BA10" s="505">
        <v>2371</v>
      </c>
      <c r="BB10" s="506"/>
      <c r="BC10" s="506"/>
      <c r="BD10" s="506"/>
      <c r="BE10" s="506"/>
      <c r="BF10" s="506"/>
    </row>
    <row r="11" spans="1:58" ht="20.100000000000001" customHeight="1" x14ac:dyDescent="0.25">
      <c r="A11" s="409" t="s">
        <v>60</v>
      </c>
      <c r="B11" s="386" t="s">
        <v>162</v>
      </c>
      <c r="C11" s="386" t="s">
        <v>59</v>
      </c>
      <c r="D11" s="393">
        <v>57</v>
      </c>
      <c r="E11" s="393">
        <v>69</v>
      </c>
      <c r="F11" s="393">
        <v>0</v>
      </c>
      <c r="G11" s="393">
        <v>0</v>
      </c>
      <c r="H11" s="504">
        <v>126</v>
      </c>
      <c r="I11" s="393">
        <v>2</v>
      </c>
      <c r="J11" s="393">
        <v>7</v>
      </c>
      <c r="K11" s="393">
        <v>0</v>
      </c>
      <c r="L11" s="393">
        <v>0</v>
      </c>
      <c r="M11" s="504">
        <v>9</v>
      </c>
      <c r="N11" s="393">
        <v>17</v>
      </c>
      <c r="O11" s="393">
        <v>16</v>
      </c>
      <c r="P11" s="393">
        <v>0</v>
      </c>
      <c r="Q11" s="393">
        <v>1</v>
      </c>
      <c r="R11" s="504">
        <v>34</v>
      </c>
      <c r="S11" s="393">
        <v>0</v>
      </c>
      <c r="T11" s="393">
        <v>0</v>
      </c>
      <c r="U11" s="393">
        <v>0</v>
      </c>
      <c r="V11" s="393">
        <v>0</v>
      </c>
      <c r="W11" s="504">
        <v>0</v>
      </c>
      <c r="X11" s="393">
        <v>58</v>
      </c>
      <c r="Y11" s="393">
        <v>84</v>
      </c>
      <c r="Z11" s="393">
        <v>0</v>
      </c>
      <c r="AA11" s="393">
        <v>0</v>
      </c>
      <c r="AB11" s="504">
        <v>142</v>
      </c>
      <c r="AC11" s="393">
        <v>0</v>
      </c>
      <c r="AD11" s="393">
        <v>0</v>
      </c>
      <c r="AE11" s="393">
        <v>0</v>
      </c>
      <c r="AF11" s="393">
        <v>0</v>
      </c>
      <c r="AG11" s="504">
        <v>0</v>
      </c>
      <c r="AH11" s="393">
        <v>16</v>
      </c>
      <c r="AI11" s="393">
        <v>9</v>
      </c>
      <c r="AJ11" s="393">
        <v>0</v>
      </c>
      <c r="AK11" s="393">
        <v>0</v>
      </c>
      <c r="AL11" s="504">
        <v>25</v>
      </c>
      <c r="AM11" s="393">
        <v>14</v>
      </c>
      <c r="AN11" s="393">
        <v>8</v>
      </c>
      <c r="AO11" s="393">
        <v>0</v>
      </c>
      <c r="AP11" s="393">
        <v>1</v>
      </c>
      <c r="AQ11" s="504">
        <v>23</v>
      </c>
      <c r="AR11" s="393">
        <v>0</v>
      </c>
      <c r="AS11" s="393">
        <v>0</v>
      </c>
      <c r="AT11" s="393">
        <v>0</v>
      </c>
      <c r="AU11" s="393">
        <v>0</v>
      </c>
      <c r="AV11" s="504">
        <v>0</v>
      </c>
      <c r="AW11" s="393">
        <v>164</v>
      </c>
      <c r="AX11" s="393">
        <v>193</v>
      </c>
      <c r="AY11" s="393">
        <v>0</v>
      </c>
      <c r="AZ11" s="393">
        <v>2</v>
      </c>
      <c r="BA11" s="505">
        <v>359</v>
      </c>
      <c r="BB11" s="506"/>
      <c r="BC11" s="506"/>
      <c r="BD11" s="506"/>
      <c r="BE11" s="506"/>
      <c r="BF11" s="506"/>
    </row>
    <row r="12" spans="1:58" ht="20.100000000000001" customHeight="1" x14ac:dyDescent="0.25">
      <c r="A12" s="409" t="s">
        <v>60</v>
      </c>
      <c r="B12" s="386" t="s">
        <v>160</v>
      </c>
      <c r="C12" s="386" t="s">
        <v>57</v>
      </c>
      <c r="D12" s="393">
        <v>19</v>
      </c>
      <c r="E12" s="393">
        <v>34</v>
      </c>
      <c r="F12" s="393">
        <v>0</v>
      </c>
      <c r="G12" s="393">
        <v>0</v>
      </c>
      <c r="H12" s="504">
        <v>53</v>
      </c>
      <c r="I12" s="393">
        <v>2</v>
      </c>
      <c r="J12" s="393">
        <v>4</v>
      </c>
      <c r="K12" s="393">
        <v>0</v>
      </c>
      <c r="L12" s="393">
        <v>0</v>
      </c>
      <c r="M12" s="504">
        <v>6</v>
      </c>
      <c r="N12" s="393">
        <v>7</v>
      </c>
      <c r="O12" s="393">
        <v>13</v>
      </c>
      <c r="P12" s="393">
        <v>0</v>
      </c>
      <c r="Q12" s="393">
        <v>0</v>
      </c>
      <c r="R12" s="504">
        <v>20</v>
      </c>
      <c r="S12" s="393">
        <v>0</v>
      </c>
      <c r="T12" s="393">
        <v>0</v>
      </c>
      <c r="U12" s="393">
        <v>0</v>
      </c>
      <c r="V12" s="393">
        <v>0</v>
      </c>
      <c r="W12" s="504">
        <v>0</v>
      </c>
      <c r="X12" s="393">
        <v>23</v>
      </c>
      <c r="Y12" s="393">
        <v>62</v>
      </c>
      <c r="Z12" s="393">
        <v>0</v>
      </c>
      <c r="AA12" s="393">
        <v>1</v>
      </c>
      <c r="AB12" s="504">
        <v>86</v>
      </c>
      <c r="AC12" s="393">
        <v>0</v>
      </c>
      <c r="AD12" s="393">
        <v>0</v>
      </c>
      <c r="AE12" s="393">
        <v>0</v>
      </c>
      <c r="AF12" s="393">
        <v>0</v>
      </c>
      <c r="AG12" s="504">
        <v>0</v>
      </c>
      <c r="AH12" s="393">
        <v>3</v>
      </c>
      <c r="AI12" s="393">
        <v>9</v>
      </c>
      <c r="AJ12" s="393">
        <v>0</v>
      </c>
      <c r="AK12" s="393">
        <v>0</v>
      </c>
      <c r="AL12" s="504">
        <v>12</v>
      </c>
      <c r="AM12" s="393">
        <v>0</v>
      </c>
      <c r="AN12" s="393">
        <v>1</v>
      </c>
      <c r="AO12" s="393">
        <v>0</v>
      </c>
      <c r="AP12" s="393">
        <v>0</v>
      </c>
      <c r="AQ12" s="504">
        <v>1</v>
      </c>
      <c r="AR12" s="393">
        <v>0</v>
      </c>
      <c r="AS12" s="393">
        <v>0</v>
      </c>
      <c r="AT12" s="393">
        <v>0</v>
      </c>
      <c r="AU12" s="393">
        <v>0</v>
      </c>
      <c r="AV12" s="504">
        <v>0</v>
      </c>
      <c r="AW12" s="393">
        <v>54</v>
      </c>
      <c r="AX12" s="393">
        <v>123</v>
      </c>
      <c r="AY12" s="393">
        <v>0</v>
      </c>
      <c r="AZ12" s="393">
        <v>1</v>
      </c>
      <c r="BA12" s="505">
        <v>178</v>
      </c>
      <c r="BB12" s="506"/>
      <c r="BC12" s="506"/>
      <c r="BD12" s="506"/>
      <c r="BE12" s="506"/>
      <c r="BF12" s="506"/>
    </row>
    <row r="13" spans="1:58" ht="20.100000000000001" customHeight="1" x14ac:dyDescent="0.25">
      <c r="A13" s="409" t="s">
        <v>60</v>
      </c>
      <c r="B13" s="386" t="s">
        <v>159</v>
      </c>
      <c r="C13" s="386" t="s">
        <v>57</v>
      </c>
      <c r="D13" s="393">
        <v>161</v>
      </c>
      <c r="E13" s="393">
        <v>218</v>
      </c>
      <c r="F13" s="393">
        <v>0</v>
      </c>
      <c r="G13" s="393">
        <v>0</v>
      </c>
      <c r="H13" s="504">
        <v>379</v>
      </c>
      <c r="I13" s="393">
        <v>16</v>
      </c>
      <c r="J13" s="393">
        <v>31</v>
      </c>
      <c r="K13" s="393">
        <v>0</v>
      </c>
      <c r="L13" s="393">
        <v>0</v>
      </c>
      <c r="M13" s="504">
        <v>47</v>
      </c>
      <c r="N13" s="393">
        <v>50</v>
      </c>
      <c r="O13" s="393">
        <v>91</v>
      </c>
      <c r="P13" s="393">
        <v>0</v>
      </c>
      <c r="Q13" s="393">
        <v>1</v>
      </c>
      <c r="R13" s="504">
        <v>142</v>
      </c>
      <c r="S13" s="393">
        <v>1</v>
      </c>
      <c r="T13" s="393">
        <v>0</v>
      </c>
      <c r="U13" s="393">
        <v>0</v>
      </c>
      <c r="V13" s="393">
        <v>0</v>
      </c>
      <c r="W13" s="504">
        <v>1</v>
      </c>
      <c r="X13" s="393">
        <v>266</v>
      </c>
      <c r="Y13" s="393">
        <v>429</v>
      </c>
      <c r="Z13" s="393">
        <v>0</v>
      </c>
      <c r="AA13" s="393">
        <v>1</v>
      </c>
      <c r="AB13" s="504">
        <v>696</v>
      </c>
      <c r="AC13" s="393">
        <v>1</v>
      </c>
      <c r="AD13" s="393">
        <v>2</v>
      </c>
      <c r="AE13" s="393">
        <v>0</v>
      </c>
      <c r="AF13" s="393">
        <v>0</v>
      </c>
      <c r="AG13" s="504">
        <v>3</v>
      </c>
      <c r="AH13" s="393">
        <v>33</v>
      </c>
      <c r="AI13" s="393">
        <v>43</v>
      </c>
      <c r="AJ13" s="393">
        <v>0</v>
      </c>
      <c r="AK13" s="393">
        <v>0</v>
      </c>
      <c r="AL13" s="504">
        <v>76</v>
      </c>
      <c r="AM13" s="393">
        <v>26</v>
      </c>
      <c r="AN13" s="393">
        <v>44</v>
      </c>
      <c r="AO13" s="393">
        <v>0</v>
      </c>
      <c r="AP13" s="393">
        <v>1</v>
      </c>
      <c r="AQ13" s="504">
        <v>71</v>
      </c>
      <c r="AR13" s="393">
        <v>23</v>
      </c>
      <c r="AS13" s="393">
        <v>62</v>
      </c>
      <c r="AT13" s="393">
        <v>0</v>
      </c>
      <c r="AU13" s="393">
        <v>0</v>
      </c>
      <c r="AV13" s="504">
        <v>85</v>
      </c>
      <c r="AW13" s="393">
        <v>577</v>
      </c>
      <c r="AX13" s="393">
        <v>920</v>
      </c>
      <c r="AY13" s="393">
        <v>0</v>
      </c>
      <c r="AZ13" s="393">
        <v>3</v>
      </c>
      <c r="BA13" s="505">
        <v>1500</v>
      </c>
      <c r="BB13" s="506"/>
      <c r="BC13" s="506"/>
      <c r="BD13" s="506"/>
      <c r="BE13" s="506"/>
      <c r="BF13" s="506"/>
    </row>
    <row r="14" spans="1:58" s="577" customFormat="1" ht="20.100000000000001" customHeight="1" x14ac:dyDescent="0.25">
      <c r="A14" s="651" t="s">
        <v>60</v>
      </c>
      <c r="B14" s="646" t="s">
        <v>158</v>
      </c>
      <c r="C14" s="646" t="s">
        <v>59</v>
      </c>
      <c r="D14" s="652">
        <v>284</v>
      </c>
      <c r="E14" s="652">
        <v>316</v>
      </c>
      <c r="F14" s="652">
        <v>0</v>
      </c>
      <c r="G14" s="652">
        <v>0</v>
      </c>
      <c r="H14" s="653">
        <v>600</v>
      </c>
      <c r="I14" s="652">
        <v>25</v>
      </c>
      <c r="J14" s="652">
        <v>38</v>
      </c>
      <c r="K14" s="652">
        <v>0</v>
      </c>
      <c r="L14" s="652">
        <v>0</v>
      </c>
      <c r="M14" s="653">
        <v>63</v>
      </c>
      <c r="N14" s="652">
        <v>91</v>
      </c>
      <c r="O14" s="652">
        <v>152</v>
      </c>
      <c r="P14" s="652">
        <v>0</v>
      </c>
      <c r="Q14" s="652">
        <v>0</v>
      </c>
      <c r="R14" s="653">
        <v>243</v>
      </c>
      <c r="S14" s="652">
        <v>0</v>
      </c>
      <c r="T14" s="652">
        <v>0</v>
      </c>
      <c r="U14" s="652">
        <v>0</v>
      </c>
      <c r="V14" s="652">
        <v>0</v>
      </c>
      <c r="W14" s="653">
        <v>0</v>
      </c>
      <c r="X14" s="652">
        <v>415</v>
      </c>
      <c r="Y14" s="652">
        <v>594</v>
      </c>
      <c r="Z14" s="652">
        <v>0</v>
      </c>
      <c r="AA14" s="652">
        <v>0</v>
      </c>
      <c r="AB14" s="653">
        <v>1009</v>
      </c>
      <c r="AC14" s="652">
        <v>0</v>
      </c>
      <c r="AD14" s="652">
        <v>0</v>
      </c>
      <c r="AE14" s="652">
        <v>0</v>
      </c>
      <c r="AF14" s="652">
        <v>0</v>
      </c>
      <c r="AG14" s="653">
        <v>0</v>
      </c>
      <c r="AH14" s="652">
        <v>56</v>
      </c>
      <c r="AI14" s="652">
        <v>77</v>
      </c>
      <c r="AJ14" s="652">
        <v>0</v>
      </c>
      <c r="AK14" s="652">
        <v>0</v>
      </c>
      <c r="AL14" s="653">
        <v>133</v>
      </c>
      <c r="AM14" s="652">
        <v>44</v>
      </c>
      <c r="AN14" s="652">
        <v>48</v>
      </c>
      <c r="AO14" s="652">
        <v>0</v>
      </c>
      <c r="AP14" s="652">
        <v>0</v>
      </c>
      <c r="AQ14" s="653">
        <v>92</v>
      </c>
      <c r="AR14" s="652">
        <v>82</v>
      </c>
      <c r="AS14" s="652">
        <v>159</v>
      </c>
      <c r="AT14" s="652">
        <v>0</v>
      </c>
      <c r="AU14" s="652">
        <v>4</v>
      </c>
      <c r="AV14" s="653">
        <v>245</v>
      </c>
      <c r="AW14" s="652">
        <v>997</v>
      </c>
      <c r="AX14" s="652">
        <v>1384</v>
      </c>
      <c r="AY14" s="652">
        <v>0</v>
      </c>
      <c r="AZ14" s="652">
        <v>4</v>
      </c>
      <c r="BA14" s="654">
        <v>2385</v>
      </c>
      <c r="BB14" s="506"/>
      <c r="BC14" s="506"/>
      <c r="BD14" s="506"/>
      <c r="BE14" s="506"/>
      <c r="BF14" s="506"/>
    </row>
    <row r="15" spans="1:58" ht="20.100000000000001" customHeight="1" x14ac:dyDescent="0.25">
      <c r="A15" s="409" t="s">
        <v>60</v>
      </c>
      <c r="B15" s="386" t="s">
        <v>163</v>
      </c>
      <c r="C15" s="386" t="s">
        <v>59</v>
      </c>
      <c r="D15" s="393">
        <v>244</v>
      </c>
      <c r="E15" s="393">
        <v>314</v>
      </c>
      <c r="F15" s="393">
        <v>0</v>
      </c>
      <c r="G15" s="393">
        <v>0</v>
      </c>
      <c r="H15" s="504">
        <v>558</v>
      </c>
      <c r="I15" s="393">
        <v>27</v>
      </c>
      <c r="J15" s="393">
        <v>38</v>
      </c>
      <c r="K15" s="393">
        <v>0</v>
      </c>
      <c r="L15" s="393">
        <v>0</v>
      </c>
      <c r="M15" s="504">
        <v>65</v>
      </c>
      <c r="N15" s="393">
        <v>87</v>
      </c>
      <c r="O15" s="393">
        <v>136</v>
      </c>
      <c r="P15" s="393">
        <v>1</v>
      </c>
      <c r="Q15" s="393">
        <v>0</v>
      </c>
      <c r="R15" s="504">
        <v>224</v>
      </c>
      <c r="S15" s="393">
        <v>0</v>
      </c>
      <c r="T15" s="393">
        <v>1</v>
      </c>
      <c r="U15" s="393">
        <v>0</v>
      </c>
      <c r="V15" s="393">
        <v>0</v>
      </c>
      <c r="W15" s="504">
        <v>1</v>
      </c>
      <c r="X15" s="393">
        <v>329</v>
      </c>
      <c r="Y15" s="393">
        <v>520</v>
      </c>
      <c r="Z15" s="393">
        <v>0</v>
      </c>
      <c r="AA15" s="393">
        <v>1</v>
      </c>
      <c r="AB15" s="504">
        <v>850</v>
      </c>
      <c r="AC15" s="393">
        <v>0</v>
      </c>
      <c r="AD15" s="393">
        <v>0</v>
      </c>
      <c r="AE15" s="393">
        <v>0</v>
      </c>
      <c r="AF15" s="393">
        <v>0</v>
      </c>
      <c r="AG15" s="504">
        <v>0</v>
      </c>
      <c r="AH15" s="393">
        <v>38</v>
      </c>
      <c r="AI15" s="393">
        <v>55</v>
      </c>
      <c r="AJ15" s="393">
        <v>0</v>
      </c>
      <c r="AK15" s="393">
        <v>0</v>
      </c>
      <c r="AL15" s="504">
        <v>93</v>
      </c>
      <c r="AM15" s="393">
        <v>15</v>
      </c>
      <c r="AN15" s="393">
        <v>24</v>
      </c>
      <c r="AO15" s="393">
        <v>0</v>
      </c>
      <c r="AP15" s="393">
        <v>1</v>
      </c>
      <c r="AQ15" s="504">
        <v>40</v>
      </c>
      <c r="AR15" s="393">
        <v>23</v>
      </c>
      <c r="AS15" s="393">
        <v>52</v>
      </c>
      <c r="AT15" s="393">
        <v>0</v>
      </c>
      <c r="AU15" s="393">
        <v>0</v>
      </c>
      <c r="AV15" s="504">
        <v>75</v>
      </c>
      <c r="AW15" s="393">
        <v>763</v>
      </c>
      <c r="AX15" s="393">
        <v>1140</v>
      </c>
      <c r="AY15" s="393">
        <v>1</v>
      </c>
      <c r="AZ15" s="393">
        <v>2</v>
      </c>
      <c r="BA15" s="505">
        <v>1906</v>
      </c>
      <c r="BB15" s="506"/>
      <c r="BC15" s="506"/>
      <c r="BD15" s="506"/>
      <c r="BE15" s="506"/>
      <c r="BF15" s="506"/>
    </row>
    <row r="16" spans="1:58" ht="20.100000000000001" customHeight="1" x14ac:dyDescent="0.25">
      <c r="A16" s="409" t="s">
        <v>63</v>
      </c>
      <c r="B16" s="386" t="s">
        <v>164</v>
      </c>
      <c r="C16" s="386" t="s">
        <v>57</v>
      </c>
      <c r="D16" s="393">
        <v>477</v>
      </c>
      <c r="E16" s="393">
        <v>663</v>
      </c>
      <c r="F16" s="393">
        <v>0</v>
      </c>
      <c r="G16" s="393">
        <v>1</v>
      </c>
      <c r="H16" s="504">
        <v>1141</v>
      </c>
      <c r="I16" s="393">
        <v>14</v>
      </c>
      <c r="J16" s="393">
        <v>31</v>
      </c>
      <c r="K16" s="393">
        <v>0</v>
      </c>
      <c r="L16" s="393">
        <v>0</v>
      </c>
      <c r="M16" s="504">
        <v>45</v>
      </c>
      <c r="N16" s="393">
        <v>87</v>
      </c>
      <c r="O16" s="393">
        <v>168</v>
      </c>
      <c r="P16" s="393">
        <v>0</v>
      </c>
      <c r="Q16" s="393">
        <v>0</v>
      </c>
      <c r="R16" s="504">
        <v>255</v>
      </c>
      <c r="S16" s="393">
        <v>2</v>
      </c>
      <c r="T16" s="393">
        <v>2</v>
      </c>
      <c r="U16" s="393">
        <v>0</v>
      </c>
      <c r="V16" s="393">
        <v>0</v>
      </c>
      <c r="W16" s="504">
        <v>4</v>
      </c>
      <c r="X16" s="393">
        <v>249</v>
      </c>
      <c r="Y16" s="393">
        <v>372</v>
      </c>
      <c r="Z16" s="393">
        <v>0</v>
      </c>
      <c r="AA16" s="393">
        <v>1</v>
      </c>
      <c r="AB16" s="504">
        <v>622</v>
      </c>
      <c r="AC16" s="393">
        <v>0</v>
      </c>
      <c r="AD16" s="393">
        <v>0</v>
      </c>
      <c r="AE16" s="393">
        <v>0</v>
      </c>
      <c r="AF16" s="393">
        <v>0</v>
      </c>
      <c r="AG16" s="504">
        <v>0</v>
      </c>
      <c r="AH16" s="393">
        <v>65</v>
      </c>
      <c r="AI16" s="393">
        <v>88</v>
      </c>
      <c r="AJ16" s="393">
        <v>0</v>
      </c>
      <c r="AK16" s="393">
        <v>0</v>
      </c>
      <c r="AL16" s="504">
        <v>153</v>
      </c>
      <c r="AM16" s="393">
        <v>35</v>
      </c>
      <c r="AN16" s="393">
        <v>46</v>
      </c>
      <c r="AO16" s="393">
        <v>0</v>
      </c>
      <c r="AP16" s="393">
        <v>2</v>
      </c>
      <c r="AQ16" s="504">
        <v>83</v>
      </c>
      <c r="AR16" s="393">
        <v>16</v>
      </c>
      <c r="AS16" s="393">
        <v>30</v>
      </c>
      <c r="AT16" s="393">
        <v>0</v>
      </c>
      <c r="AU16" s="393">
        <v>0</v>
      </c>
      <c r="AV16" s="504">
        <v>46</v>
      </c>
      <c r="AW16" s="393">
        <v>945</v>
      </c>
      <c r="AX16" s="393">
        <v>1400</v>
      </c>
      <c r="AY16" s="393">
        <v>0</v>
      </c>
      <c r="AZ16" s="393">
        <v>4</v>
      </c>
      <c r="BA16" s="505">
        <v>2349</v>
      </c>
      <c r="BB16" s="506"/>
      <c r="BC16" s="506"/>
      <c r="BD16" s="506"/>
      <c r="BE16" s="506"/>
      <c r="BF16" s="506"/>
    </row>
    <row r="17" spans="1:58" ht="20.100000000000001" customHeight="1" x14ac:dyDescent="0.25">
      <c r="A17" s="409" t="s">
        <v>64</v>
      </c>
      <c r="B17" s="386" t="s">
        <v>165</v>
      </c>
      <c r="C17" s="386" t="s">
        <v>57</v>
      </c>
      <c r="D17" s="393">
        <v>36</v>
      </c>
      <c r="E17" s="393">
        <v>53</v>
      </c>
      <c r="F17" s="393">
        <v>0</v>
      </c>
      <c r="G17" s="393">
        <v>0</v>
      </c>
      <c r="H17" s="504">
        <v>89</v>
      </c>
      <c r="I17" s="393">
        <v>6</v>
      </c>
      <c r="J17" s="393">
        <v>11</v>
      </c>
      <c r="K17" s="393">
        <v>0</v>
      </c>
      <c r="L17" s="393">
        <v>0</v>
      </c>
      <c r="M17" s="504">
        <v>17</v>
      </c>
      <c r="N17" s="393">
        <v>8</v>
      </c>
      <c r="O17" s="393">
        <v>15</v>
      </c>
      <c r="P17" s="393">
        <v>0</v>
      </c>
      <c r="Q17" s="393">
        <v>0</v>
      </c>
      <c r="R17" s="504">
        <v>23</v>
      </c>
      <c r="S17" s="393">
        <v>0</v>
      </c>
      <c r="T17" s="393">
        <v>0</v>
      </c>
      <c r="U17" s="393">
        <v>0</v>
      </c>
      <c r="V17" s="393">
        <v>0</v>
      </c>
      <c r="W17" s="504">
        <v>0</v>
      </c>
      <c r="X17" s="393">
        <v>12</v>
      </c>
      <c r="Y17" s="393">
        <v>33</v>
      </c>
      <c r="Z17" s="393">
        <v>0</v>
      </c>
      <c r="AA17" s="393">
        <v>0</v>
      </c>
      <c r="AB17" s="504">
        <v>45</v>
      </c>
      <c r="AC17" s="393">
        <v>0</v>
      </c>
      <c r="AD17" s="393">
        <v>0</v>
      </c>
      <c r="AE17" s="393">
        <v>0</v>
      </c>
      <c r="AF17" s="393">
        <v>0</v>
      </c>
      <c r="AG17" s="504">
        <v>0</v>
      </c>
      <c r="AH17" s="393">
        <v>5</v>
      </c>
      <c r="AI17" s="393">
        <v>7</v>
      </c>
      <c r="AJ17" s="393">
        <v>0</v>
      </c>
      <c r="AK17" s="393">
        <v>0</v>
      </c>
      <c r="AL17" s="504">
        <v>12</v>
      </c>
      <c r="AM17" s="393">
        <v>2</v>
      </c>
      <c r="AN17" s="393">
        <v>4</v>
      </c>
      <c r="AO17" s="393">
        <v>0</v>
      </c>
      <c r="AP17" s="393">
        <v>0</v>
      </c>
      <c r="AQ17" s="504">
        <v>6</v>
      </c>
      <c r="AR17" s="393">
        <v>0</v>
      </c>
      <c r="AS17" s="393">
        <v>0</v>
      </c>
      <c r="AT17" s="393">
        <v>0</v>
      </c>
      <c r="AU17" s="393">
        <v>0</v>
      </c>
      <c r="AV17" s="504">
        <v>0</v>
      </c>
      <c r="AW17" s="393">
        <v>69</v>
      </c>
      <c r="AX17" s="393">
        <v>123</v>
      </c>
      <c r="AY17" s="393">
        <v>0</v>
      </c>
      <c r="AZ17" s="393">
        <v>0</v>
      </c>
      <c r="BA17" s="505">
        <v>192</v>
      </c>
      <c r="BB17" s="506"/>
      <c r="BC17" s="506"/>
      <c r="BD17" s="506"/>
      <c r="BE17" s="506"/>
      <c r="BF17" s="506"/>
    </row>
    <row r="18" spans="1:58" ht="20.100000000000001" customHeight="1" x14ac:dyDescent="0.25">
      <c r="A18" s="409" t="s">
        <v>66</v>
      </c>
      <c r="B18" s="386" t="s">
        <v>166</v>
      </c>
      <c r="C18" s="386" t="s">
        <v>59</v>
      </c>
      <c r="D18" s="393">
        <v>23</v>
      </c>
      <c r="E18" s="393">
        <v>12</v>
      </c>
      <c r="F18" s="393">
        <v>0</v>
      </c>
      <c r="G18" s="393">
        <v>0</v>
      </c>
      <c r="H18" s="504">
        <v>35</v>
      </c>
      <c r="I18" s="393">
        <v>56</v>
      </c>
      <c r="J18" s="393">
        <v>144</v>
      </c>
      <c r="K18" s="393">
        <v>0</v>
      </c>
      <c r="L18" s="393">
        <v>0</v>
      </c>
      <c r="M18" s="504">
        <v>200</v>
      </c>
      <c r="N18" s="393">
        <v>18</v>
      </c>
      <c r="O18" s="393">
        <v>28</v>
      </c>
      <c r="P18" s="393">
        <v>0</v>
      </c>
      <c r="Q18" s="393">
        <v>0</v>
      </c>
      <c r="R18" s="504">
        <v>46</v>
      </c>
      <c r="S18" s="393">
        <v>0</v>
      </c>
      <c r="T18" s="393">
        <v>0</v>
      </c>
      <c r="U18" s="393">
        <v>0</v>
      </c>
      <c r="V18" s="393">
        <v>0</v>
      </c>
      <c r="W18" s="504">
        <v>0</v>
      </c>
      <c r="X18" s="393">
        <v>14</v>
      </c>
      <c r="Y18" s="393">
        <v>22</v>
      </c>
      <c r="Z18" s="393">
        <v>0</v>
      </c>
      <c r="AA18" s="393">
        <v>0</v>
      </c>
      <c r="AB18" s="504">
        <v>36</v>
      </c>
      <c r="AC18" s="393">
        <v>0</v>
      </c>
      <c r="AD18" s="393">
        <v>0</v>
      </c>
      <c r="AE18" s="393">
        <v>0</v>
      </c>
      <c r="AF18" s="393">
        <v>0</v>
      </c>
      <c r="AG18" s="504">
        <v>0</v>
      </c>
      <c r="AH18" s="393">
        <v>4</v>
      </c>
      <c r="AI18" s="393">
        <v>20</v>
      </c>
      <c r="AJ18" s="393">
        <v>0</v>
      </c>
      <c r="AK18" s="393">
        <v>0</v>
      </c>
      <c r="AL18" s="504">
        <v>24</v>
      </c>
      <c r="AM18" s="393">
        <v>1</v>
      </c>
      <c r="AN18" s="393">
        <v>2</v>
      </c>
      <c r="AO18" s="393">
        <v>0</v>
      </c>
      <c r="AP18" s="393">
        <v>0</v>
      </c>
      <c r="AQ18" s="504">
        <v>3</v>
      </c>
      <c r="AR18" s="393">
        <v>14</v>
      </c>
      <c r="AS18" s="393">
        <v>16</v>
      </c>
      <c r="AT18" s="393">
        <v>0</v>
      </c>
      <c r="AU18" s="393">
        <v>0</v>
      </c>
      <c r="AV18" s="504">
        <v>30</v>
      </c>
      <c r="AW18" s="393">
        <v>130</v>
      </c>
      <c r="AX18" s="393">
        <v>244</v>
      </c>
      <c r="AY18" s="393">
        <v>0</v>
      </c>
      <c r="AZ18" s="393">
        <v>0</v>
      </c>
      <c r="BA18" s="505">
        <v>374</v>
      </c>
      <c r="BB18" s="506"/>
      <c r="BC18" s="506"/>
      <c r="BD18" s="506"/>
      <c r="BE18" s="506"/>
      <c r="BF18" s="506"/>
    </row>
    <row r="19" spans="1:58" ht="20.100000000000001" customHeight="1" x14ac:dyDescent="0.25">
      <c r="A19" s="409" t="s">
        <v>68</v>
      </c>
      <c r="B19" s="386" t="s">
        <v>169</v>
      </c>
      <c r="C19" s="386" t="s">
        <v>59</v>
      </c>
      <c r="D19" s="393">
        <v>684</v>
      </c>
      <c r="E19" s="393">
        <v>853</v>
      </c>
      <c r="F19" s="393">
        <v>0</v>
      </c>
      <c r="G19" s="393">
        <v>0</v>
      </c>
      <c r="H19" s="504">
        <v>1537</v>
      </c>
      <c r="I19" s="393">
        <v>49</v>
      </c>
      <c r="J19" s="393">
        <v>84</v>
      </c>
      <c r="K19" s="393">
        <v>0</v>
      </c>
      <c r="L19" s="393">
        <v>0</v>
      </c>
      <c r="M19" s="504">
        <v>133</v>
      </c>
      <c r="N19" s="393">
        <v>138</v>
      </c>
      <c r="O19" s="393">
        <v>300</v>
      </c>
      <c r="P19" s="393">
        <v>0</v>
      </c>
      <c r="Q19" s="393">
        <v>1</v>
      </c>
      <c r="R19" s="504">
        <v>439</v>
      </c>
      <c r="S19" s="393">
        <v>1</v>
      </c>
      <c r="T19" s="393">
        <v>7</v>
      </c>
      <c r="U19" s="393">
        <v>0</v>
      </c>
      <c r="V19" s="393">
        <v>0</v>
      </c>
      <c r="W19" s="504">
        <v>8</v>
      </c>
      <c r="X19" s="393">
        <v>445</v>
      </c>
      <c r="Y19" s="393">
        <v>600</v>
      </c>
      <c r="Z19" s="393">
        <v>0</v>
      </c>
      <c r="AA19" s="393">
        <v>0</v>
      </c>
      <c r="AB19" s="504">
        <v>1045</v>
      </c>
      <c r="AC19" s="393">
        <v>0</v>
      </c>
      <c r="AD19" s="393">
        <v>2</v>
      </c>
      <c r="AE19" s="393">
        <v>0</v>
      </c>
      <c r="AF19" s="393">
        <v>0</v>
      </c>
      <c r="AG19" s="504">
        <v>2</v>
      </c>
      <c r="AH19" s="393">
        <v>70</v>
      </c>
      <c r="AI19" s="393">
        <v>100</v>
      </c>
      <c r="AJ19" s="393">
        <v>0</v>
      </c>
      <c r="AK19" s="393">
        <v>0</v>
      </c>
      <c r="AL19" s="504">
        <v>170</v>
      </c>
      <c r="AM19" s="393">
        <v>50</v>
      </c>
      <c r="AN19" s="393">
        <v>63</v>
      </c>
      <c r="AO19" s="393">
        <v>0</v>
      </c>
      <c r="AP19" s="393">
        <v>6</v>
      </c>
      <c r="AQ19" s="504">
        <v>119</v>
      </c>
      <c r="AR19" s="393">
        <v>4</v>
      </c>
      <c r="AS19" s="393">
        <v>8</v>
      </c>
      <c r="AT19" s="393">
        <v>0</v>
      </c>
      <c r="AU19" s="393">
        <v>0</v>
      </c>
      <c r="AV19" s="504">
        <v>12</v>
      </c>
      <c r="AW19" s="393">
        <v>1441</v>
      </c>
      <c r="AX19" s="393">
        <v>2017</v>
      </c>
      <c r="AY19" s="393">
        <v>0</v>
      </c>
      <c r="AZ19" s="393">
        <v>7</v>
      </c>
      <c r="BA19" s="505">
        <v>3465</v>
      </c>
      <c r="BB19" s="506"/>
      <c r="BC19" s="506"/>
      <c r="BD19" s="506"/>
      <c r="BE19" s="506"/>
      <c r="BF19" s="506"/>
    </row>
    <row r="20" spans="1:58" ht="20.100000000000001" customHeight="1" x14ac:dyDescent="0.25">
      <c r="A20" s="409" t="s">
        <v>68</v>
      </c>
      <c r="B20" s="386" t="s">
        <v>168</v>
      </c>
      <c r="C20" s="386" t="s">
        <v>59</v>
      </c>
      <c r="D20" s="393">
        <v>393</v>
      </c>
      <c r="E20" s="393">
        <v>589</v>
      </c>
      <c r="F20" s="393">
        <v>0</v>
      </c>
      <c r="G20" s="393">
        <v>0</v>
      </c>
      <c r="H20" s="504">
        <v>982</v>
      </c>
      <c r="I20" s="393">
        <v>38</v>
      </c>
      <c r="J20" s="393">
        <v>84</v>
      </c>
      <c r="K20" s="393">
        <v>0</v>
      </c>
      <c r="L20" s="393">
        <v>0</v>
      </c>
      <c r="M20" s="504">
        <v>122</v>
      </c>
      <c r="N20" s="393">
        <v>130</v>
      </c>
      <c r="O20" s="393">
        <v>339</v>
      </c>
      <c r="P20" s="393">
        <v>0</v>
      </c>
      <c r="Q20" s="393">
        <v>0</v>
      </c>
      <c r="R20" s="504">
        <v>469</v>
      </c>
      <c r="S20" s="393">
        <v>1</v>
      </c>
      <c r="T20" s="393">
        <v>1</v>
      </c>
      <c r="U20" s="393">
        <v>0</v>
      </c>
      <c r="V20" s="393">
        <v>0</v>
      </c>
      <c r="W20" s="504">
        <v>2</v>
      </c>
      <c r="X20" s="393">
        <v>289</v>
      </c>
      <c r="Y20" s="393">
        <v>413</v>
      </c>
      <c r="Z20" s="393">
        <v>0</v>
      </c>
      <c r="AA20" s="393">
        <v>0</v>
      </c>
      <c r="AB20" s="504">
        <v>702</v>
      </c>
      <c r="AC20" s="393">
        <v>3</v>
      </c>
      <c r="AD20" s="393">
        <v>1</v>
      </c>
      <c r="AE20" s="393">
        <v>0</v>
      </c>
      <c r="AF20" s="393">
        <v>0</v>
      </c>
      <c r="AG20" s="504">
        <v>4</v>
      </c>
      <c r="AH20" s="393">
        <v>57</v>
      </c>
      <c r="AI20" s="393">
        <v>68</v>
      </c>
      <c r="AJ20" s="393">
        <v>0</v>
      </c>
      <c r="AK20" s="393">
        <v>0</v>
      </c>
      <c r="AL20" s="504">
        <v>125</v>
      </c>
      <c r="AM20" s="393">
        <v>161</v>
      </c>
      <c r="AN20" s="393">
        <v>197</v>
      </c>
      <c r="AO20" s="393">
        <v>0</v>
      </c>
      <c r="AP20" s="393">
        <v>0</v>
      </c>
      <c r="AQ20" s="504">
        <v>358</v>
      </c>
      <c r="AR20" s="393">
        <v>0</v>
      </c>
      <c r="AS20" s="393">
        <v>0</v>
      </c>
      <c r="AT20" s="393">
        <v>0</v>
      </c>
      <c r="AU20" s="393">
        <v>0</v>
      </c>
      <c r="AV20" s="504">
        <v>0</v>
      </c>
      <c r="AW20" s="393">
        <v>1072</v>
      </c>
      <c r="AX20" s="393">
        <v>1692</v>
      </c>
      <c r="AY20" s="393">
        <v>0</v>
      </c>
      <c r="AZ20" s="393">
        <v>0</v>
      </c>
      <c r="BA20" s="505">
        <v>2764</v>
      </c>
      <c r="BB20" s="506"/>
      <c r="BC20" s="506"/>
      <c r="BD20" s="506"/>
      <c r="BE20" s="506"/>
      <c r="BF20" s="506"/>
    </row>
    <row r="21" spans="1:58" ht="20.100000000000001" customHeight="1" x14ac:dyDescent="0.25">
      <c r="A21" s="409" t="s">
        <v>68</v>
      </c>
      <c r="B21" s="386" t="s">
        <v>167</v>
      </c>
      <c r="C21" s="386" t="s">
        <v>57</v>
      </c>
      <c r="D21" s="393">
        <v>389</v>
      </c>
      <c r="E21" s="393">
        <v>502</v>
      </c>
      <c r="F21" s="393">
        <v>0</v>
      </c>
      <c r="G21" s="393">
        <v>2</v>
      </c>
      <c r="H21" s="504">
        <v>893</v>
      </c>
      <c r="I21" s="393">
        <v>30</v>
      </c>
      <c r="J21" s="393">
        <v>53</v>
      </c>
      <c r="K21" s="393">
        <v>0</v>
      </c>
      <c r="L21" s="393">
        <v>0</v>
      </c>
      <c r="M21" s="504">
        <v>83</v>
      </c>
      <c r="N21" s="393">
        <v>106</v>
      </c>
      <c r="O21" s="393">
        <v>236</v>
      </c>
      <c r="P21" s="393">
        <v>0</v>
      </c>
      <c r="Q21" s="393">
        <v>0</v>
      </c>
      <c r="R21" s="504">
        <v>342</v>
      </c>
      <c r="S21" s="393">
        <v>1</v>
      </c>
      <c r="T21" s="393">
        <v>3</v>
      </c>
      <c r="U21" s="393">
        <v>0</v>
      </c>
      <c r="V21" s="393">
        <v>0</v>
      </c>
      <c r="W21" s="504">
        <v>4</v>
      </c>
      <c r="X21" s="393">
        <v>175</v>
      </c>
      <c r="Y21" s="393">
        <v>238</v>
      </c>
      <c r="Z21" s="393">
        <v>0</v>
      </c>
      <c r="AA21" s="393">
        <v>0</v>
      </c>
      <c r="AB21" s="504">
        <v>413</v>
      </c>
      <c r="AC21" s="393">
        <v>0</v>
      </c>
      <c r="AD21" s="393">
        <v>1</v>
      </c>
      <c r="AE21" s="393">
        <v>0</v>
      </c>
      <c r="AF21" s="393">
        <v>0</v>
      </c>
      <c r="AG21" s="504">
        <v>1</v>
      </c>
      <c r="AH21" s="393">
        <v>38</v>
      </c>
      <c r="AI21" s="393">
        <v>57</v>
      </c>
      <c r="AJ21" s="393">
        <v>0</v>
      </c>
      <c r="AK21" s="393">
        <v>0</v>
      </c>
      <c r="AL21" s="504">
        <v>95</v>
      </c>
      <c r="AM21" s="393">
        <v>34</v>
      </c>
      <c r="AN21" s="393">
        <v>35</v>
      </c>
      <c r="AO21" s="393">
        <v>0</v>
      </c>
      <c r="AP21" s="393">
        <v>0</v>
      </c>
      <c r="AQ21" s="504">
        <v>69</v>
      </c>
      <c r="AR21" s="393">
        <v>0</v>
      </c>
      <c r="AS21" s="393">
        <v>0</v>
      </c>
      <c r="AT21" s="393">
        <v>0</v>
      </c>
      <c r="AU21" s="393">
        <v>0</v>
      </c>
      <c r="AV21" s="504">
        <v>0</v>
      </c>
      <c r="AW21" s="393">
        <v>773</v>
      </c>
      <c r="AX21" s="393">
        <v>1125</v>
      </c>
      <c r="AY21" s="393">
        <v>0</v>
      </c>
      <c r="AZ21" s="393">
        <v>2</v>
      </c>
      <c r="BA21" s="505">
        <v>1900</v>
      </c>
      <c r="BB21" s="506"/>
      <c r="BC21" s="506"/>
      <c r="BD21" s="506"/>
      <c r="BE21" s="506"/>
      <c r="BF21" s="506"/>
    </row>
    <row r="22" spans="1:58" ht="20.100000000000001" customHeight="1" x14ac:dyDescent="0.25">
      <c r="A22" s="409" t="s">
        <v>69</v>
      </c>
      <c r="B22" s="386" t="s">
        <v>170</v>
      </c>
      <c r="C22" s="386" t="s">
        <v>57</v>
      </c>
      <c r="D22" s="393">
        <v>56</v>
      </c>
      <c r="E22" s="393">
        <v>59</v>
      </c>
      <c r="F22" s="393">
        <v>0</v>
      </c>
      <c r="G22" s="393">
        <v>0</v>
      </c>
      <c r="H22" s="504">
        <v>115</v>
      </c>
      <c r="I22" s="393">
        <v>4</v>
      </c>
      <c r="J22" s="393">
        <v>8</v>
      </c>
      <c r="K22" s="393">
        <v>0</v>
      </c>
      <c r="L22" s="393">
        <v>0</v>
      </c>
      <c r="M22" s="504">
        <v>12</v>
      </c>
      <c r="N22" s="393">
        <v>5</v>
      </c>
      <c r="O22" s="393">
        <v>6</v>
      </c>
      <c r="P22" s="393">
        <v>0</v>
      </c>
      <c r="Q22" s="393">
        <v>0</v>
      </c>
      <c r="R22" s="504">
        <v>11</v>
      </c>
      <c r="S22" s="393">
        <v>0</v>
      </c>
      <c r="T22" s="393">
        <v>0</v>
      </c>
      <c r="U22" s="393">
        <v>0</v>
      </c>
      <c r="V22" s="393">
        <v>0</v>
      </c>
      <c r="W22" s="504">
        <v>0</v>
      </c>
      <c r="X22" s="393">
        <v>25</v>
      </c>
      <c r="Y22" s="393">
        <v>34</v>
      </c>
      <c r="Z22" s="393">
        <v>0</v>
      </c>
      <c r="AA22" s="393">
        <v>0</v>
      </c>
      <c r="AB22" s="504">
        <v>59</v>
      </c>
      <c r="AC22" s="393">
        <v>0</v>
      </c>
      <c r="AD22" s="393">
        <v>0</v>
      </c>
      <c r="AE22" s="393">
        <v>0</v>
      </c>
      <c r="AF22" s="393">
        <v>0</v>
      </c>
      <c r="AG22" s="504">
        <v>0</v>
      </c>
      <c r="AH22" s="393">
        <v>4</v>
      </c>
      <c r="AI22" s="393">
        <v>6</v>
      </c>
      <c r="AJ22" s="393">
        <v>0</v>
      </c>
      <c r="AK22" s="393">
        <v>0</v>
      </c>
      <c r="AL22" s="504">
        <v>10</v>
      </c>
      <c r="AM22" s="393">
        <v>4</v>
      </c>
      <c r="AN22" s="393">
        <v>4</v>
      </c>
      <c r="AO22" s="393">
        <v>0</v>
      </c>
      <c r="AP22" s="393">
        <v>0</v>
      </c>
      <c r="AQ22" s="504">
        <v>8</v>
      </c>
      <c r="AR22" s="393">
        <v>1</v>
      </c>
      <c r="AS22" s="393">
        <v>1</v>
      </c>
      <c r="AT22" s="393">
        <v>0</v>
      </c>
      <c r="AU22" s="393">
        <v>0</v>
      </c>
      <c r="AV22" s="504">
        <v>2</v>
      </c>
      <c r="AW22" s="393">
        <v>99</v>
      </c>
      <c r="AX22" s="393">
        <v>118</v>
      </c>
      <c r="AY22" s="393">
        <v>0</v>
      </c>
      <c r="AZ22" s="393">
        <v>0</v>
      </c>
      <c r="BA22" s="505">
        <v>217</v>
      </c>
      <c r="BB22" s="506"/>
      <c r="BC22" s="506"/>
      <c r="BD22" s="506"/>
      <c r="BE22" s="506"/>
      <c r="BF22" s="506"/>
    </row>
    <row r="23" spans="1:58" ht="20.100000000000001" customHeight="1" x14ac:dyDescent="0.25">
      <c r="A23" s="409" t="s">
        <v>70</v>
      </c>
      <c r="B23" s="386" t="s">
        <v>172</v>
      </c>
      <c r="C23" s="386" t="s">
        <v>59</v>
      </c>
      <c r="D23" s="393">
        <v>365</v>
      </c>
      <c r="E23" s="393">
        <v>506</v>
      </c>
      <c r="F23" s="393">
        <v>1</v>
      </c>
      <c r="G23" s="393">
        <v>0</v>
      </c>
      <c r="H23" s="504">
        <v>872</v>
      </c>
      <c r="I23" s="393">
        <v>35</v>
      </c>
      <c r="J23" s="393">
        <v>60</v>
      </c>
      <c r="K23" s="393">
        <v>0</v>
      </c>
      <c r="L23" s="393">
        <v>0</v>
      </c>
      <c r="M23" s="504">
        <v>95</v>
      </c>
      <c r="N23" s="393">
        <v>297</v>
      </c>
      <c r="O23" s="393">
        <v>496</v>
      </c>
      <c r="P23" s="393">
        <v>2</v>
      </c>
      <c r="Q23" s="393">
        <v>0</v>
      </c>
      <c r="R23" s="504">
        <v>795</v>
      </c>
      <c r="S23" s="393">
        <v>0</v>
      </c>
      <c r="T23" s="393">
        <v>1</v>
      </c>
      <c r="U23" s="393">
        <v>0</v>
      </c>
      <c r="V23" s="393">
        <v>0</v>
      </c>
      <c r="W23" s="504">
        <v>1</v>
      </c>
      <c r="X23" s="393">
        <v>244</v>
      </c>
      <c r="Y23" s="393">
        <v>386</v>
      </c>
      <c r="Z23" s="393">
        <v>1</v>
      </c>
      <c r="AA23" s="393">
        <v>0</v>
      </c>
      <c r="AB23" s="504">
        <v>631</v>
      </c>
      <c r="AC23" s="393">
        <v>0</v>
      </c>
      <c r="AD23" s="393">
        <v>0</v>
      </c>
      <c r="AE23" s="393">
        <v>0</v>
      </c>
      <c r="AF23" s="393">
        <v>0</v>
      </c>
      <c r="AG23" s="504">
        <v>0</v>
      </c>
      <c r="AH23" s="393">
        <v>50</v>
      </c>
      <c r="AI23" s="393">
        <v>73</v>
      </c>
      <c r="AJ23" s="393">
        <v>0</v>
      </c>
      <c r="AK23" s="393">
        <v>0</v>
      </c>
      <c r="AL23" s="504">
        <v>123</v>
      </c>
      <c r="AM23" s="393">
        <v>21</v>
      </c>
      <c r="AN23" s="393">
        <v>40</v>
      </c>
      <c r="AO23" s="393">
        <v>1</v>
      </c>
      <c r="AP23" s="393">
        <v>12</v>
      </c>
      <c r="AQ23" s="504">
        <v>74</v>
      </c>
      <c r="AR23" s="393">
        <v>17</v>
      </c>
      <c r="AS23" s="393">
        <v>23</v>
      </c>
      <c r="AT23" s="393">
        <v>0</v>
      </c>
      <c r="AU23" s="393">
        <v>0</v>
      </c>
      <c r="AV23" s="504">
        <v>40</v>
      </c>
      <c r="AW23" s="393">
        <v>1029</v>
      </c>
      <c r="AX23" s="393">
        <v>1585</v>
      </c>
      <c r="AY23" s="393">
        <v>5</v>
      </c>
      <c r="AZ23" s="393">
        <v>12</v>
      </c>
      <c r="BA23" s="505">
        <v>2631</v>
      </c>
      <c r="BB23" s="506"/>
      <c r="BC23" s="506"/>
      <c r="BD23" s="506"/>
      <c r="BE23" s="506"/>
      <c r="BF23" s="506"/>
    </row>
    <row r="24" spans="1:58" ht="20.100000000000001" customHeight="1" x14ac:dyDescent="0.25">
      <c r="A24" s="409" t="s">
        <v>70</v>
      </c>
      <c r="B24" s="386" t="s">
        <v>171</v>
      </c>
      <c r="C24" s="386" t="s">
        <v>57</v>
      </c>
      <c r="D24" s="393">
        <v>124</v>
      </c>
      <c r="E24" s="393">
        <v>171</v>
      </c>
      <c r="F24" s="393">
        <v>0</v>
      </c>
      <c r="G24" s="393">
        <v>0</v>
      </c>
      <c r="H24" s="504">
        <v>295</v>
      </c>
      <c r="I24" s="393">
        <v>6</v>
      </c>
      <c r="J24" s="393">
        <v>8</v>
      </c>
      <c r="K24" s="393">
        <v>0</v>
      </c>
      <c r="L24" s="393">
        <v>0</v>
      </c>
      <c r="M24" s="504">
        <v>14</v>
      </c>
      <c r="N24" s="393">
        <v>13</v>
      </c>
      <c r="O24" s="393">
        <v>33</v>
      </c>
      <c r="P24" s="393">
        <v>0</v>
      </c>
      <c r="Q24" s="393">
        <v>0</v>
      </c>
      <c r="R24" s="504">
        <v>46</v>
      </c>
      <c r="S24" s="393">
        <v>0</v>
      </c>
      <c r="T24" s="393">
        <v>0</v>
      </c>
      <c r="U24" s="393">
        <v>0</v>
      </c>
      <c r="V24" s="393">
        <v>0</v>
      </c>
      <c r="W24" s="504">
        <v>0</v>
      </c>
      <c r="X24" s="393">
        <v>56</v>
      </c>
      <c r="Y24" s="393">
        <v>83</v>
      </c>
      <c r="Z24" s="393">
        <v>0</v>
      </c>
      <c r="AA24" s="393">
        <v>0</v>
      </c>
      <c r="AB24" s="504">
        <v>139</v>
      </c>
      <c r="AC24" s="393">
        <v>0</v>
      </c>
      <c r="AD24" s="393">
        <v>0</v>
      </c>
      <c r="AE24" s="393">
        <v>0</v>
      </c>
      <c r="AF24" s="393">
        <v>0</v>
      </c>
      <c r="AG24" s="504">
        <v>0</v>
      </c>
      <c r="AH24" s="393">
        <v>13</v>
      </c>
      <c r="AI24" s="393">
        <v>16</v>
      </c>
      <c r="AJ24" s="393">
        <v>0</v>
      </c>
      <c r="AK24" s="393">
        <v>0</v>
      </c>
      <c r="AL24" s="504">
        <v>29</v>
      </c>
      <c r="AM24" s="393">
        <v>4</v>
      </c>
      <c r="AN24" s="393">
        <v>14</v>
      </c>
      <c r="AO24" s="393">
        <v>0</v>
      </c>
      <c r="AP24" s="393">
        <v>0</v>
      </c>
      <c r="AQ24" s="504">
        <v>18</v>
      </c>
      <c r="AR24" s="393">
        <v>6</v>
      </c>
      <c r="AS24" s="393">
        <v>3</v>
      </c>
      <c r="AT24" s="393">
        <v>0</v>
      </c>
      <c r="AU24" s="393">
        <v>0</v>
      </c>
      <c r="AV24" s="504">
        <v>9</v>
      </c>
      <c r="AW24" s="393">
        <v>222</v>
      </c>
      <c r="AX24" s="393">
        <v>328</v>
      </c>
      <c r="AY24" s="393">
        <v>0</v>
      </c>
      <c r="AZ24" s="393">
        <v>0</v>
      </c>
      <c r="BA24" s="505">
        <v>550</v>
      </c>
      <c r="BB24" s="506"/>
      <c r="BC24" s="506"/>
      <c r="BD24" s="506"/>
      <c r="BE24" s="506"/>
      <c r="BF24" s="506"/>
    </row>
    <row r="25" spans="1:58" ht="20.100000000000001" customHeight="1" x14ac:dyDescent="0.25">
      <c r="A25" s="409" t="s">
        <v>70</v>
      </c>
      <c r="B25" s="386" t="s">
        <v>991</v>
      </c>
      <c r="C25" s="386" t="s">
        <v>57</v>
      </c>
      <c r="D25" s="393">
        <v>40</v>
      </c>
      <c r="E25" s="393">
        <v>69</v>
      </c>
      <c r="F25" s="393">
        <v>0</v>
      </c>
      <c r="G25" s="393">
        <v>0</v>
      </c>
      <c r="H25" s="504">
        <v>109</v>
      </c>
      <c r="I25" s="393">
        <v>1</v>
      </c>
      <c r="J25" s="393">
        <v>9</v>
      </c>
      <c r="K25" s="393">
        <v>0</v>
      </c>
      <c r="L25" s="393">
        <v>0</v>
      </c>
      <c r="M25" s="504">
        <v>10</v>
      </c>
      <c r="N25" s="393">
        <v>7</v>
      </c>
      <c r="O25" s="393">
        <v>19</v>
      </c>
      <c r="P25" s="393">
        <v>0</v>
      </c>
      <c r="Q25" s="393">
        <v>0</v>
      </c>
      <c r="R25" s="504">
        <v>26</v>
      </c>
      <c r="S25" s="393">
        <v>0</v>
      </c>
      <c r="T25" s="393">
        <v>0</v>
      </c>
      <c r="U25" s="393">
        <v>0</v>
      </c>
      <c r="V25" s="393">
        <v>0</v>
      </c>
      <c r="W25" s="504">
        <v>0</v>
      </c>
      <c r="X25" s="393">
        <v>32</v>
      </c>
      <c r="Y25" s="393">
        <v>51</v>
      </c>
      <c r="Z25" s="393">
        <v>0</v>
      </c>
      <c r="AA25" s="393">
        <v>1</v>
      </c>
      <c r="AB25" s="504">
        <v>84</v>
      </c>
      <c r="AC25" s="393">
        <v>0</v>
      </c>
      <c r="AD25" s="393">
        <v>0</v>
      </c>
      <c r="AE25" s="393">
        <v>0</v>
      </c>
      <c r="AF25" s="393">
        <v>0</v>
      </c>
      <c r="AG25" s="504">
        <v>0</v>
      </c>
      <c r="AH25" s="393">
        <v>5</v>
      </c>
      <c r="AI25" s="393">
        <v>6</v>
      </c>
      <c r="AJ25" s="393">
        <v>0</v>
      </c>
      <c r="AK25" s="393">
        <v>0</v>
      </c>
      <c r="AL25" s="504">
        <v>11</v>
      </c>
      <c r="AM25" s="393">
        <v>4</v>
      </c>
      <c r="AN25" s="393">
        <v>6</v>
      </c>
      <c r="AO25" s="393">
        <v>0</v>
      </c>
      <c r="AP25" s="393">
        <v>0</v>
      </c>
      <c r="AQ25" s="504">
        <v>10</v>
      </c>
      <c r="AR25" s="393">
        <v>0</v>
      </c>
      <c r="AS25" s="393">
        <v>0</v>
      </c>
      <c r="AT25" s="393">
        <v>0</v>
      </c>
      <c r="AU25" s="393">
        <v>0</v>
      </c>
      <c r="AV25" s="504">
        <v>0</v>
      </c>
      <c r="AW25" s="393">
        <v>89</v>
      </c>
      <c r="AX25" s="393">
        <v>160</v>
      </c>
      <c r="AY25" s="393">
        <v>0</v>
      </c>
      <c r="AZ25" s="393">
        <v>1</v>
      </c>
      <c r="BA25" s="505">
        <v>250</v>
      </c>
      <c r="BB25" s="506"/>
      <c r="BC25" s="506"/>
      <c r="BD25" s="506"/>
      <c r="BE25" s="506"/>
      <c r="BF25" s="506"/>
    </row>
    <row r="26" spans="1:58" ht="20.100000000000001" customHeight="1" x14ac:dyDescent="0.25">
      <c r="A26" s="409" t="s">
        <v>71</v>
      </c>
      <c r="B26" s="386" t="s">
        <v>173</v>
      </c>
      <c r="C26" s="386" t="s">
        <v>57</v>
      </c>
      <c r="D26" s="393">
        <v>70</v>
      </c>
      <c r="E26" s="393">
        <v>97</v>
      </c>
      <c r="F26" s="393">
        <v>0</v>
      </c>
      <c r="G26" s="393">
        <v>0</v>
      </c>
      <c r="H26" s="504">
        <v>167</v>
      </c>
      <c r="I26" s="393">
        <v>8</v>
      </c>
      <c r="J26" s="393">
        <v>12</v>
      </c>
      <c r="K26" s="393">
        <v>0</v>
      </c>
      <c r="L26" s="393">
        <v>0</v>
      </c>
      <c r="M26" s="504">
        <v>20</v>
      </c>
      <c r="N26" s="393">
        <v>14</v>
      </c>
      <c r="O26" s="393">
        <v>21</v>
      </c>
      <c r="P26" s="393">
        <v>0</v>
      </c>
      <c r="Q26" s="393">
        <v>0</v>
      </c>
      <c r="R26" s="504">
        <v>35</v>
      </c>
      <c r="S26" s="393">
        <v>0</v>
      </c>
      <c r="T26" s="393">
        <v>0</v>
      </c>
      <c r="U26" s="393">
        <v>0</v>
      </c>
      <c r="V26" s="393">
        <v>0</v>
      </c>
      <c r="W26" s="504">
        <v>0</v>
      </c>
      <c r="X26" s="393">
        <v>30</v>
      </c>
      <c r="Y26" s="393">
        <v>26</v>
      </c>
      <c r="Z26" s="393">
        <v>0</v>
      </c>
      <c r="AA26" s="393">
        <v>0</v>
      </c>
      <c r="AB26" s="504">
        <v>56</v>
      </c>
      <c r="AC26" s="393">
        <v>0</v>
      </c>
      <c r="AD26" s="393">
        <v>0</v>
      </c>
      <c r="AE26" s="393">
        <v>0</v>
      </c>
      <c r="AF26" s="393">
        <v>0</v>
      </c>
      <c r="AG26" s="504">
        <v>0</v>
      </c>
      <c r="AH26" s="393">
        <v>7</v>
      </c>
      <c r="AI26" s="393">
        <v>16</v>
      </c>
      <c r="AJ26" s="393">
        <v>0</v>
      </c>
      <c r="AK26" s="393">
        <v>0</v>
      </c>
      <c r="AL26" s="504">
        <v>23</v>
      </c>
      <c r="AM26" s="393">
        <v>7</v>
      </c>
      <c r="AN26" s="393">
        <v>3</v>
      </c>
      <c r="AO26" s="393">
        <v>0</v>
      </c>
      <c r="AP26" s="393">
        <v>0</v>
      </c>
      <c r="AQ26" s="504">
        <v>10</v>
      </c>
      <c r="AR26" s="393">
        <v>0</v>
      </c>
      <c r="AS26" s="393">
        <v>0</v>
      </c>
      <c r="AT26" s="393">
        <v>0</v>
      </c>
      <c r="AU26" s="393">
        <v>0</v>
      </c>
      <c r="AV26" s="504">
        <v>0</v>
      </c>
      <c r="AW26" s="393">
        <v>136</v>
      </c>
      <c r="AX26" s="393">
        <v>175</v>
      </c>
      <c r="AY26" s="393">
        <v>0</v>
      </c>
      <c r="AZ26" s="393">
        <v>0</v>
      </c>
      <c r="BA26" s="505">
        <v>311</v>
      </c>
      <c r="BB26" s="506"/>
      <c r="BC26" s="506"/>
      <c r="BD26" s="506"/>
      <c r="BE26" s="506"/>
      <c r="BF26" s="506"/>
    </row>
    <row r="27" spans="1:58" ht="20.100000000000001" customHeight="1" x14ac:dyDescent="0.25">
      <c r="A27" s="409" t="s">
        <v>72</v>
      </c>
      <c r="B27" s="386" t="s">
        <v>174</v>
      </c>
      <c r="C27" s="386" t="s">
        <v>57</v>
      </c>
      <c r="D27" s="393">
        <v>323</v>
      </c>
      <c r="E27" s="393">
        <v>409</v>
      </c>
      <c r="F27" s="393">
        <v>0</v>
      </c>
      <c r="G27" s="393">
        <v>0</v>
      </c>
      <c r="H27" s="504">
        <v>732</v>
      </c>
      <c r="I27" s="393">
        <v>17</v>
      </c>
      <c r="J27" s="393">
        <v>21</v>
      </c>
      <c r="K27" s="393">
        <v>0</v>
      </c>
      <c r="L27" s="393">
        <v>0</v>
      </c>
      <c r="M27" s="504">
        <v>38</v>
      </c>
      <c r="N27" s="393">
        <v>37</v>
      </c>
      <c r="O27" s="393">
        <v>71</v>
      </c>
      <c r="P27" s="393">
        <v>0</v>
      </c>
      <c r="Q27" s="393">
        <v>1</v>
      </c>
      <c r="R27" s="504">
        <v>109</v>
      </c>
      <c r="S27" s="393">
        <v>0</v>
      </c>
      <c r="T27" s="393">
        <v>1</v>
      </c>
      <c r="U27" s="393">
        <v>0</v>
      </c>
      <c r="V27" s="393">
        <v>0</v>
      </c>
      <c r="W27" s="504">
        <v>1</v>
      </c>
      <c r="X27" s="393">
        <v>112</v>
      </c>
      <c r="Y27" s="393">
        <v>142</v>
      </c>
      <c r="Z27" s="393">
        <v>0</v>
      </c>
      <c r="AA27" s="393">
        <v>0</v>
      </c>
      <c r="AB27" s="504">
        <v>254</v>
      </c>
      <c r="AC27" s="393">
        <v>0</v>
      </c>
      <c r="AD27" s="393">
        <v>0</v>
      </c>
      <c r="AE27" s="393">
        <v>0</v>
      </c>
      <c r="AF27" s="393">
        <v>0</v>
      </c>
      <c r="AG27" s="504">
        <v>0</v>
      </c>
      <c r="AH27" s="393">
        <v>29</v>
      </c>
      <c r="AI27" s="393">
        <v>40</v>
      </c>
      <c r="AJ27" s="393">
        <v>0</v>
      </c>
      <c r="AK27" s="393">
        <v>0</v>
      </c>
      <c r="AL27" s="504">
        <v>69</v>
      </c>
      <c r="AM27" s="393">
        <v>15</v>
      </c>
      <c r="AN27" s="393">
        <v>26</v>
      </c>
      <c r="AO27" s="393">
        <v>0</v>
      </c>
      <c r="AP27" s="393">
        <v>1</v>
      </c>
      <c r="AQ27" s="504">
        <v>42</v>
      </c>
      <c r="AR27" s="393">
        <v>14</v>
      </c>
      <c r="AS27" s="393">
        <v>15</v>
      </c>
      <c r="AT27" s="393">
        <v>0</v>
      </c>
      <c r="AU27" s="393">
        <v>0</v>
      </c>
      <c r="AV27" s="504">
        <v>29</v>
      </c>
      <c r="AW27" s="393">
        <v>547</v>
      </c>
      <c r="AX27" s="393">
        <v>725</v>
      </c>
      <c r="AY27" s="393">
        <v>0</v>
      </c>
      <c r="AZ27" s="393">
        <v>2</v>
      </c>
      <c r="BA27" s="505">
        <v>1274</v>
      </c>
      <c r="BB27" s="506"/>
      <c r="BC27" s="506"/>
      <c r="BD27" s="506"/>
      <c r="BE27" s="506"/>
      <c r="BF27" s="506"/>
    </row>
    <row r="28" spans="1:58" ht="20.100000000000001" customHeight="1" x14ac:dyDescent="0.25">
      <c r="A28" s="409" t="s">
        <v>73</v>
      </c>
      <c r="B28" s="386" t="s">
        <v>175</v>
      </c>
      <c r="C28" s="386" t="s">
        <v>57</v>
      </c>
      <c r="D28" s="393">
        <v>223</v>
      </c>
      <c r="E28" s="393">
        <v>280</v>
      </c>
      <c r="F28" s="393">
        <v>0</v>
      </c>
      <c r="G28" s="393">
        <v>1</v>
      </c>
      <c r="H28" s="504">
        <v>504</v>
      </c>
      <c r="I28" s="393">
        <v>7</v>
      </c>
      <c r="J28" s="393">
        <v>7</v>
      </c>
      <c r="K28" s="393">
        <v>0</v>
      </c>
      <c r="L28" s="393">
        <v>0</v>
      </c>
      <c r="M28" s="504">
        <v>14</v>
      </c>
      <c r="N28" s="393">
        <v>23</v>
      </c>
      <c r="O28" s="393">
        <v>34</v>
      </c>
      <c r="P28" s="393">
        <v>0</v>
      </c>
      <c r="Q28" s="393">
        <v>1</v>
      </c>
      <c r="R28" s="504">
        <v>58</v>
      </c>
      <c r="S28" s="393">
        <v>1</v>
      </c>
      <c r="T28" s="393">
        <v>0</v>
      </c>
      <c r="U28" s="393">
        <v>0</v>
      </c>
      <c r="V28" s="393">
        <v>0</v>
      </c>
      <c r="W28" s="504">
        <v>1</v>
      </c>
      <c r="X28" s="393">
        <v>47</v>
      </c>
      <c r="Y28" s="393">
        <v>62</v>
      </c>
      <c r="Z28" s="393">
        <v>0</v>
      </c>
      <c r="AA28" s="393">
        <v>0</v>
      </c>
      <c r="AB28" s="504">
        <v>109</v>
      </c>
      <c r="AC28" s="393">
        <v>0</v>
      </c>
      <c r="AD28" s="393">
        <v>0</v>
      </c>
      <c r="AE28" s="393">
        <v>0</v>
      </c>
      <c r="AF28" s="393">
        <v>0</v>
      </c>
      <c r="AG28" s="504">
        <v>0</v>
      </c>
      <c r="AH28" s="393">
        <v>13</v>
      </c>
      <c r="AI28" s="393">
        <v>17</v>
      </c>
      <c r="AJ28" s="393">
        <v>0</v>
      </c>
      <c r="AK28" s="393">
        <v>0</v>
      </c>
      <c r="AL28" s="504">
        <v>30</v>
      </c>
      <c r="AM28" s="393">
        <v>15</v>
      </c>
      <c r="AN28" s="393">
        <v>16</v>
      </c>
      <c r="AO28" s="393">
        <v>0</v>
      </c>
      <c r="AP28" s="393">
        <v>0</v>
      </c>
      <c r="AQ28" s="504">
        <v>31</v>
      </c>
      <c r="AR28" s="393">
        <v>7</v>
      </c>
      <c r="AS28" s="393">
        <v>2</v>
      </c>
      <c r="AT28" s="393">
        <v>0</v>
      </c>
      <c r="AU28" s="393">
        <v>0</v>
      </c>
      <c r="AV28" s="504">
        <v>9</v>
      </c>
      <c r="AW28" s="393">
        <v>336</v>
      </c>
      <c r="AX28" s="393">
        <v>418</v>
      </c>
      <c r="AY28" s="393">
        <v>0</v>
      </c>
      <c r="AZ28" s="393">
        <v>2</v>
      </c>
      <c r="BA28" s="505">
        <v>756</v>
      </c>
      <c r="BB28" s="506"/>
      <c r="BC28" s="506"/>
      <c r="BD28" s="506"/>
      <c r="BE28" s="506"/>
      <c r="BF28" s="506"/>
    </row>
    <row r="29" spans="1:58" ht="20.100000000000001" customHeight="1" x14ac:dyDescent="0.25">
      <c r="A29" s="409" t="s">
        <v>73</v>
      </c>
      <c r="B29" s="386" t="s">
        <v>176</v>
      </c>
      <c r="C29" s="386" t="s">
        <v>57</v>
      </c>
      <c r="D29" s="393">
        <v>115</v>
      </c>
      <c r="E29" s="393">
        <v>173</v>
      </c>
      <c r="F29" s="393">
        <v>0</v>
      </c>
      <c r="G29" s="393">
        <v>1</v>
      </c>
      <c r="H29" s="504">
        <v>289</v>
      </c>
      <c r="I29" s="393">
        <v>2</v>
      </c>
      <c r="J29" s="393">
        <v>7</v>
      </c>
      <c r="K29" s="393">
        <v>0</v>
      </c>
      <c r="L29" s="393">
        <v>0</v>
      </c>
      <c r="M29" s="504">
        <v>9</v>
      </c>
      <c r="N29" s="393">
        <v>12</v>
      </c>
      <c r="O29" s="393">
        <v>26</v>
      </c>
      <c r="P29" s="393">
        <v>0</v>
      </c>
      <c r="Q29" s="393">
        <v>0</v>
      </c>
      <c r="R29" s="504">
        <v>38</v>
      </c>
      <c r="S29" s="393">
        <v>0</v>
      </c>
      <c r="T29" s="393">
        <v>0</v>
      </c>
      <c r="U29" s="393">
        <v>0</v>
      </c>
      <c r="V29" s="393">
        <v>0</v>
      </c>
      <c r="W29" s="504">
        <v>0</v>
      </c>
      <c r="X29" s="393">
        <v>20</v>
      </c>
      <c r="Y29" s="393">
        <v>34</v>
      </c>
      <c r="Z29" s="393">
        <v>0</v>
      </c>
      <c r="AA29" s="393">
        <v>0</v>
      </c>
      <c r="AB29" s="504">
        <v>54</v>
      </c>
      <c r="AC29" s="393">
        <v>0</v>
      </c>
      <c r="AD29" s="393">
        <v>0</v>
      </c>
      <c r="AE29" s="393">
        <v>0</v>
      </c>
      <c r="AF29" s="393">
        <v>0</v>
      </c>
      <c r="AG29" s="504">
        <v>0</v>
      </c>
      <c r="AH29" s="393">
        <v>8</v>
      </c>
      <c r="AI29" s="393">
        <v>17</v>
      </c>
      <c r="AJ29" s="393">
        <v>0</v>
      </c>
      <c r="AK29" s="393">
        <v>0</v>
      </c>
      <c r="AL29" s="504">
        <v>25</v>
      </c>
      <c r="AM29" s="393">
        <v>6</v>
      </c>
      <c r="AN29" s="393">
        <v>3</v>
      </c>
      <c r="AO29" s="393">
        <v>0</v>
      </c>
      <c r="AP29" s="393">
        <v>0</v>
      </c>
      <c r="AQ29" s="504">
        <v>9</v>
      </c>
      <c r="AR29" s="393">
        <v>3</v>
      </c>
      <c r="AS29" s="393">
        <v>0</v>
      </c>
      <c r="AT29" s="393">
        <v>0</v>
      </c>
      <c r="AU29" s="393">
        <v>0</v>
      </c>
      <c r="AV29" s="504">
        <v>3</v>
      </c>
      <c r="AW29" s="393">
        <v>166</v>
      </c>
      <c r="AX29" s="393">
        <v>260</v>
      </c>
      <c r="AY29" s="393">
        <v>0</v>
      </c>
      <c r="AZ29" s="393">
        <v>1</v>
      </c>
      <c r="BA29" s="505">
        <v>427</v>
      </c>
      <c r="BB29" s="506"/>
      <c r="BC29" s="506"/>
      <c r="BD29" s="506"/>
      <c r="BE29" s="506"/>
      <c r="BF29" s="506"/>
    </row>
    <row r="30" spans="1:58" ht="20.100000000000001" customHeight="1" x14ac:dyDescent="0.25">
      <c r="A30" s="409" t="s">
        <v>74</v>
      </c>
      <c r="B30" s="386" t="s">
        <v>177</v>
      </c>
      <c r="C30" s="386" t="s">
        <v>57</v>
      </c>
      <c r="D30" s="393">
        <v>36</v>
      </c>
      <c r="E30" s="393">
        <v>53</v>
      </c>
      <c r="F30" s="393">
        <v>0</v>
      </c>
      <c r="G30" s="393">
        <v>0</v>
      </c>
      <c r="H30" s="504">
        <v>89</v>
      </c>
      <c r="I30" s="393">
        <v>2</v>
      </c>
      <c r="J30" s="393">
        <v>3</v>
      </c>
      <c r="K30" s="393">
        <v>0</v>
      </c>
      <c r="L30" s="393">
        <v>0</v>
      </c>
      <c r="M30" s="504">
        <v>5</v>
      </c>
      <c r="N30" s="393">
        <v>4</v>
      </c>
      <c r="O30" s="393">
        <v>1</v>
      </c>
      <c r="P30" s="393">
        <v>0</v>
      </c>
      <c r="Q30" s="393">
        <v>0</v>
      </c>
      <c r="R30" s="504">
        <v>5</v>
      </c>
      <c r="S30" s="393">
        <v>0</v>
      </c>
      <c r="T30" s="393">
        <v>0</v>
      </c>
      <c r="U30" s="393">
        <v>0</v>
      </c>
      <c r="V30" s="393">
        <v>0</v>
      </c>
      <c r="W30" s="504">
        <v>0</v>
      </c>
      <c r="X30" s="393">
        <v>10</v>
      </c>
      <c r="Y30" s="393">
        <v>12</v>
      </c>
      <c r="Z30" s="393">
        <v>0</v>
      </c>
      <c r="AA30" s="393">
        <v>0</v>
      </c>
      <c r="AB30" s="504">
        <v>22</v>
      </c>
      <c r="AC30" s="393">
        <v>0</v>
      </c>
      <c r="AD30" s="393">
        <v>0</v>
      </c>
      <c r="AE30" s="393">
        <v>0</v>
      </c>
      <c r="AF30" s="393">
        <v>0</v>
      </c>
      <c r="AG30" s="504">
        <v>0</v>
      </c>
      <c r="AH30" s="393">
        <v>0</v>
      </c>
      <c r="AI30" s="393">
        <v>0</v>
      </c>
      <c r="AJ30" s="393">
        <v>0</v>
      </c>
      <c r="AK30" s="393">
        <v>0</v>
      </c>
      <c r="AL30" s="504">
        <v>0</v>
      </c>
      <c r="AM30" s="393">
        <v>0</v>
      </c>
      <c r="AN30" s="393">
        <v>0</v>
      </c>
      <c r="AO30" s="393">
        <v>0</v>
      </c>
      <c r="AP30" s="393">
        <v>0</v>
      </c>
      <c r="AQ30" s="504">
        <v>0</v>
      </c>
      <c r="AR30" s="393">
        <v>0</v>
      </c>
      <c r="AS30" s="393">
        <v>0</v>
      </c>
      <c r="AT30" s="393">
        <v>0</v>
      </c>
      <c r="AU30" s="393">
        <v>0</v>
      </c>
      <c r="AV30" s="504">
        <v>0</v>
      </c>
      <c r="AW30" s="393">
        <v>52</v>
      </c>
      <c r="AX30" s="393">
        <v>69</v>
      </c>
      <c r="AY30" s="393">
        <v>0</v>
      </c>
      <c r="AZ30" s="393">
        <v>0</v>
      </c>
      <c r="BA30" s="505">
        <v>121</v>
      </c>
      <c r="BB30" s="506"/>
      <c r="BC30" s="506"/>
      <c r="BD30" s="506"/>
      <c r="BE30" s="506"/>
      <c r="BF30" s="506"/>
    </row>
    <row r="31" spans="1:58" ht="20.100000000000001" customHeight="1" x14ac:dyDescent="0.25">
      <c r="A31" s="409" t="s">
        <v>75</v>
      </c>
      <c r="B31" s="386" t="s">
        <v>247</v>
      </c>
      <c r="C31" s="386" t="s">
        <v>59</v>
      </c>
      <c r="D31" s="393">
        <v>191</v>
      </c>
      <c r="E31" s="393">
        <v>253</v>
      </c>
      <c r="F31" s="393">
        <v>0</v>
      </c>
      <c r="G31" s="393">
        <v>1</v>
      </c>
      <c r="H31" s="504">
        <v>445</v>
      </c>
      <c r="I31" s="393">
        <v>3</v>
      </c>
      <c r="J31" s="393">
        <v>7</v>
      </c>
      <c r="K31" s="393">
        <v>0</v>
      </c>
      <c r="L31" s="393">
        <v>0</v>
      </c>
      <c r="M31" s="504">
        <v>10</v>
      </c>
      <c r="N31" s="393">
        <v>35</v>
      </c>
      <c r="O31" s="393">
        <v>34</v>
      </c>
      <c r="P31" s="393">
        <v>0</v>
      </c>
      <c r="Q31" s="393">
        <v>0</v>
      </c>
      <c r="R31" s="504">
        <v>69</v>
      </c>
      <c r="S31" s="393">
        <v>0</v>
      </c>
      <c r="T31" s="393">
        <v>0</v>
      </c>
      <c r="U31" s="393">
        <v>0</v>
      </c>
      <c r="V31" s="393">
        <v>0</v>
      </c>
      <c r="W31" s="504">
        <v>0</v>
      </c>
      <c r="X31" s="393">
        <v>78</v>
      </c>
      <c r="Y31" s="393">
        <v>134</v>
      </c>
      <c r="Z31" s="393">
        <v>0</v>
      </c>
      <c r="AA31" s="393">
        <v>0</v>
      </c>
      <c r="AB31" s="504">
        <v>212</v>
      </c>
      <c r="AC31" s="393">
        <v>0</v>
      </c>
      <c r="AD31" s="393">
        <v>0</v>
      </c>
      <c r="AE31" s="393">
        <v>0</v>
      </c>
      <c r="AF31" s="393">
        <v>0</v>
      </c>
      <c r="AG31" s="504">
        <v>0</v>
      </c>
      <c r="AH31" s="393">
        <v>15</v>
      </c>
      <c r="AI31" s="393">
        <v>26</v>
      </c>
      <c r="AJ31" s="393">
        <v>0</v>
      </c>
      <c r="AK31" s="393">
        <v>0</v>
      </c>
      <c r="AL31" s="504">
        <v>41</v>
      </c>
      <c r="AM31" s="393">
        <v>8</v>
      </c>
      <c r="AN31" s="393">
        <v>15</v>
      </c>
      <c r="AO31" s="393">
        <v>0</v>
      </c>
      <c r="AP31" s="393">
        <v>2</v>
      </c>
      <c r="AQ31" s="504">
        <v>25</v>
      </c>
      <c r="AR31" s="393">
        <v>34</v>
      </c>
      <c r="AS31" s="393">
        <v>18</v>
      </c>
      <c r="AT31" s="393">
        <v>0</v>
      </c>
      <c r="AU31" s="393">
        <v>0</v>
      </c>
      <c r="AV31" s="504">
        <v>52</v>
      </c>
      <c r="AW31" s="393">
        <v>364</v>
      </c>
      <c r="AX31" s="393">
        <v>487</v>
      </c>
      <c r="AY31" s="393">
        <v>0</v>
      </c>
      <c r="AZ31" s="393">
        <v>3</v>
      </c>
      <c r="BA31" s="505">
        <v>854</v>
      </c>
      <c r="BB31" s="506"/>
      <c r="BC31" s="506"/>
      <c r="BD31" s="506"/>
      <c r="BE31" s="506"/>
      <c r="BF31" s="506"/>
    </row>
    <row r="32" spans="1:58" ht="20.100000000000001" customHeight="1" x14ac:dyDescent="0.25">
      <c r="A32" s="409" t="s">
        <v>76</v>
      </c>
      <c r="B32" s="386" t="s">
        <v>179</v>
      </c>
      <c r="C32" s="386" t="s">
        <v>57</v>
      </c>
      <c r="D32" s="393">
        <v>255</v>
      </c>
      <c r="E32" s="393">
        <v>418</v>
      </c>
      <c r="F32" s="393">
        <v>0</v>
      </c>
      <c r="G32" s="393">
        <v>1</v>
      </c>
      <c r="H32" s="504">
        <v>674</v>
      </c>
      <c r="I32" s="393">
        <v>21</v>
      </c>
      <c r="J32" s="393">
        <v>62</v>
      </c>
      <c r="K32" s="393">
        <v>0</v>
      </c>
      <c r="L32" s="393">
        <v>0</v>
      </c>
      <c r="M32" s="504">
        <v>83</v>
      </c>
      <c r="N32" s="393">
        <v>51</v>
      </c>
      <c r="O32" s="393">
        <v>103</v>
      </c>
      <c r="P32" s="393">
        <v>0</v>
      </c>
      <c r="Q32" s="393">
        <v>0</v>
      </c>
      <c r="R32" s="504">
        <v>154</v>
      </c>
      <c r="S32" s="393">
        <v>0</v>
      </c>
      <c r="T32" s="393">
        <v>0</v>
      </c>
      <c r="U32" s="393">
        <v>0</v>
      </c>
      <c r="V32" s="393">
        <v>0</v>
      </c>
      <c r="W32" s="504">
        <v>0</v>
      </c>
      <c r="X32" s="393">
        <v>249</v>
      </c>
      <c r="Y32" s="393">
        <v>412</v>
      </c>
      <c r="Z32" s="393">
        <v>0</v>
      </c>
      <c r="AA32" s="393">
        <v>1</v>
      </c>
      <c r="AB32" s="504">
        <v>662</v>
      </c>
      <c r="AC32" s="393">
        <v>0</v>
      </c>
      <c r="AD32" s="393">
        <v>0</v>
      </c>
      <c r="AE32" s="393">
        <v>0</v>
      </c>
      <c r="AF32" s="393">
        <v>0</v>
      </c>
      <c r="AG32" s="504">
        <v>0</v>
      </c>
      <c r="AH32" s="393">
        <v>30</v>
      </c>
      <c r="AI32" s="393">
        <v>53</v>
      </c>
      <c r="AJ32" s="393">
        <v>0</v>
      </c>
      <c r="AK32" s="393">
        <v>0</v>
      </c>
      <c r="AL32" s="504">
        <v>83</v>
      </c>
      <c r="AM32" s="393">
        <v>30</v>
      </c>
      <c r="AN32" s="393">
        <v>39</v>
      </c>
      <c r="AO32" s="393">
        <v>0</v>
      </c>
      <c r="AP32" s="393">
        <v>0</v>
      </c>
      <c r="AQ32" s="504">
        <v>69</v>
      </c>
      <c r="AR32" s="393">
        <v>46</v>
      </c>
      <c r="AS32" s="393">
        <v>65</v>
      </c>
      <c r="AT32" s="393">
        <v>0</v>
      </c>
      <c r="AU32" s="393">
        <v>0</v>
      </c>
      <c r="AV32" s="504">
        <v>111</v>
      </c>
      <c r="AW32" s="393">
        <v>682</v>
      </c>
      <c r="AX32" s="393">
        <v>1152</v>
      </c>
      <c r="AY32" s="393">
        <v>0</v>
      </c>
      <c r="AZ32" s="393">
        <v>2</v>
      </c>
      <c r="BA32" s="505">
        <v>1836</v>
      </c>
      <c r="BB32" s="506"/>
      <c r="BC32" s="506"/>
      <c r="BD32" s="506"/>
      <c r="BE32" s="506"/>
      <c r="BF32" s="506"/>
    </row>
    <row r="33" spans="1:58" ht="20.100000000000001" customHeight="1" x14ac:dyDescent="0.25">
      <c r="A33" s="409" t="s">
        <v>77</v>
      </c>
      <c r="B33" s="386" t="s">
        <v>181</v>
      </c>
      <c r="C33" s="386" t="s">
        <v>59</v>
      </c>
      <c r="D33" s="393">
        <v>500</v>
      </c>
      <c r="E33" s="393">
        <v>811</v>
      </c>
      <c r="F33" s="393">
        <v>0</v>
      </c>
      <c r="G33" s="393">
        <v>3</v>
      </c>
      <c r="H33" s="504">
        <v>1314</v>
      </c>
      <c r="I33" s="393">
        <v>54</v>
      </c>
      <c r="J33" s="393">
        <v>116</v>
      </c>
      <c r="K33" s="393">
        <v>0</v>
      </c>
      <c r="L33" s="393">
        <v>0</v>
      </c>
      <c r="M33" s="504">
        <v>170</v>
      </c>
      <c r="N33" s="393">
        <v>107</v>
      </c>
      <c r="O33" s="393">
        <v>257</v>
      </c>
      <c r="P33" s="393">
        <v>0</v>
      </c>
      <c r="Q33" s="393">
        <v>0</v>
      </c>
      <c r="R33" s="504">
        <v>364</v>
      </c>
      <c r="S33" s="393">
        <v>0</v>
      </c>
      <c r="T33" s="393">
        <v>1</v>
      </c>
      <c r="U33" s="393">
        <v>0</v>
      </c>
      <c r="V33" s="393">
        <v>0</v>
      </c>
      <c r="W33" s="504">
        <v>1</v>
      </c>
      <c r="X33" s="393">
        <v>414</v>
      </c>
      <c r="Y33" s="393">
        <v>799</v>
      </c>
      <c r="Z33" s="393">
        <v>0</v>
      </c>
      <c r="AA33" s="393">
        <v>1</v>
      </c>
      <c r="AB33" s="504">
        <v>1214</v>
      </c>
      <c r="AC33" s="393">
        <v>0</v>
      </c>
      <c r="AD33" s="393">
        <v>2</v>
      </c>
      <c r="AE33" s="393">
        <v>0</v>
      </c>
      <c r="AF33" s="393">
        <v>0</v>
      </c>
      <c r="AG33" s="504">
        <v>2</v>
      </c>
      <c r="AH33" s="393">
        <v>64</v>
      </c>
      <c r="AI33" s="393">
        <v>102</v>
      </c>
      <c r="AJ33" s="393">
        <v>0</v>
      </c>
      <c r="AK33" s="393">
        <v>0</v>
      </c>
      <c r="AL33" s="504">
        <v>166</v>
      </c>
      <c r="AM33" s="393">
        <v>42</v>
      </c>
      <c r="AN33" s="393">
        <v>84</v>
      </c>
      <c r="AO33" s="393">
        <v>0</v>
      </c>
      <c r="AP33" s="393">
        <v>2</v>
      </c>
      <c r="AQ33" s="504">
        <v>128</v>
      </c>
      <c r="AR33" s="393">
        <v>157</v>
      </c>
      <c r="AS33" s="393">
        <v>280</v>
      </c>
      <c r="AT33" s="393">
        <v>0</v>
      </c>
      <c r="AU33" s="393">
        <v>0</v>
      </c>
      <c r="AV33" s="504">
        <v>437</v>
      </c>
      <c r="AW33" s="393">
        <v>1338</v>
      </c>
      <c r="AX33" s="393">
        <v>2452</v>
      </c>
      <c r="AY33" s="393">
        <v>0</v>
      </c>
      <c r="AZ33" s="393">
        <v>6</v>
      </c>
      <c r="BA33" s="505">
        <v>3796</v>
      </c>
      <c r="BB33" s="506"/>
      <c r="BC33" s="506"/>
      <c r="BD33" s="506"/>
      <c r="BE33" s="506"/>
      <c r="BF33" s="506"/>
    </row>
    <row r="34" spans="1:58" ht="20.100000000000001" customHeight="1" x14ac:dyDescent="0.25">
      <c r="A34" s="409" t="s">
        <v>77</v>
      </c>
      <c r="B34" s="386" t="s">
        <v>180</v>
      </c>
      <c r="C34" s="386" t="s">
        <v>59</v>
      </c>
      <c r="D34" s="393">
        <v>154</v>
      </c>
      <c r="E34" s="393">
        <v>244</v>
      </c>
      <c r="F34" s="393">
        <v>0</v>
      </c>
      <c r="G34" s="393">
        <v>0</v>
      </c>
      <c r="H34" s="504">
        <v>398</v>
      </c>
      <c r="I34" s="393">
        <v>18</v>
      </c>
      <c r="J34" s="393">
        <v>31</v>
      </c>
      <c r="K34" s="393">
        <v>0</v>
      </c>
      <c r="L34" s="393">
        <v>0</v>
      </c>
      <c r="M34" s="504">
        <v>49</v>
      </c>
      <c r="N34" s="393">
        <v>31</v>
      </c>
      <c r="O34" s="393">
        <v>47</v>
      </c>
      <c r="P34" s="393">
        <v>0</v>
      </c>
      <c r="Q34" s="393">
        <v>0</v>
      </c>
      <c r="R34" s="504">
        <v>78</v>
      </c>
      <c r="S34" s="393">
        <v>0</v>
      </c>
      <c r="T34" s="393">
        <v>1</v>
      </c>
      <c r="U34" s="393">
        <v>0</v>
      </c>
      <c r="V34" s="393">
        <v>0</v>
      </c>
      <c r="W34" s="504">
        <v>1</v>
      </c>
      <c r="X34" s="393">
        <v>164</v>
      </c>
      <c r="Y34" s="393">
        <v>280</v>
      </c>
      <c r="Z34" s="393">
        <v>0</v>
      </c>
      <c r="AA34" s="393">
        <v>1</v>
      </c>
      <c r="AB34" s="504">
        <v>445</v>
      </c>
      <c r="AC34" s="393">
        <v>0</v>
      </c>
      <c r="AD34" s="393">
        <v>1</v>
      </c>
      <c r="AE34" s="393">
        <v>0</v>
      </c>
      <c r="AF34" s="393">
        <v>0</v>
      </c>
      <c r="AG34" s="504">
        <v>1</v>
      </c>
      <c r="AH34" s="393">
        <v>39</v>
      </c>
      <c r="AI34" s="393">
        <v>64</v>
      </c>
      <c r="AJ34" s="393">
        <v>0</v>
      </c>
      <c r="AK34" s="393">
        <v>1</v>
      </c>
      <c r="AL34" s="504">
        <v>104</v>
      </c>
      <c r="AM34" s="393">
        <v>22</v>
      </c>
      <c r="AN34" s="393">
        <v>38</v>
      </c>
      <c r="AO34" s="393">
        <v>0</v>
      </c>
      <c r="AP34" s="393">
        <v>0</v>
      </c>
      <c r="AQ34" s="504">
        <v>60</v>
      </c>
      <c r="AR34" s="393">
        <v>0</v>
      </c>
      <c r="AS34" s="393">
        <v>3</v>
      </c>
      <c r="AT34" s="393">
        <v>0</v>
      </c>
      <c r="AU34" s="393">
        <v>0</v>
      </c>
      <c r="AV34" s="504">
        <v>3</v>
      </c>
      <c r="AW34" s="393">
        <v>428</v>
      </c>
      <c r="AX34" s="393">
        <v>709</v>
      </c>
      <c r="AY34" s="393">
        <v>0</v>
      </c>
      <c r="AZ34" s="393">
        <v>2</v>
      </c>
      <c r="BA34" s="505">
        <v>1139</v>
      </c>
      <c r="BB34" s="506"/>
      <c r="BC34" s="506"/>
      <c r="BD34" s="506"/>
      <c r="BE34" s="506"/>
      <c r="BF34" s="506"/>
    </row>
    <row r="35" spans="1:58" ht="20.100000000000001" customHeight="1" x14ac:dyDescent="0.25">
      <c r="A35" s="409" t="s">
        <v>77</v>
      </c>
      <c r="B35" s="386" t="s">
        <v>182</v>
      </c>
      <c r="C35" s="386" t="s">
        <v>59</v>
      </c>
      <c r="D35" s="393">
        <v>586</v>
      </c>
      <c r="E35" s="393">
        <v>902</v>
      </c>
      <c r="F35" s="393">
        <v>0</v>
      </c>
      <c r="G35" s="393">
        <v>1</v>
      </c>
      <c r="H35" s="504">
        <v>1489</v>
      </c>
      <c r="I35" s="393">
        <v>116</v>
      </c>
      <c r="J35" s="393">
        <v>263</v>
      </c>
      <c r="K35" s="393">
        <v>0</v>
      </c>
      <c r="L35" s="393">
        <v>0</v>
      </c>
      <c r="M35" s="504">
        <v>379</v>
      </c>
      <c r="N35" s="393">
        <v>126</v>
      </c>
      <c r="O35" s="393">
        <v>301</v>
      </c>
      <c r="P35" s="393">
        <v>0</v>
      </c>
      <c r="Q35" s="393">
        <v>1</v>
      </c>
      <c r="R35" s="504">
        <v>428</v>
      </c>
      <c r="S35" s="393">
        <v>2</v>
      </c>
      <c r="T35" s="393">
        <v>0</v>
      </c>
      <c r="U35" s="393">
        <v>0</v>
      </c>
      <c r="V35" s="393">
        <v>0</v>
      </c>
      <c r="W35" s="504">
        <v>2</v>
      </c>
      <c r="X35" s="393">
        <v>507</v>
      </c>
      <c r="Y35" s="393">
        <v>903</v>
      </c>
      <c r="Z35" s="393">
        <v>0</v>
      </c>
      <c r="AA35" s="393">
        <v>0</v>
      </c>
      <c r="AB35" s="504">
        <v>1410</v>
      </c>
      <c r="AC35" s="393">
        <v>1</v>
      </c>
      <c r="AD35" s="393">
        <v>2</v>
      </c>
      <c r="AE35" s="393">
        <v>0</v>
      </c>
      <c r="AF35" s="393">
        <v>0</v>
      </c>
      <c r="AG35" s="504">
        <v>3</v>
      </c>
      <c r="AH35" s="393">
        <v>84</v>
      </c>
      <c r="AI35" s="393">
        <v>142</v>
      </c>
      <c r="AJ35" s="393">
        <v>0</v>
      </c>
      <c r="AK35" s="393">
        <v>0</v>
      </c>
      <c r="AL35" s="504">
        <v>226</v>
      </c>
      <c r="AM35" s="393">
        <v>62</v>
      </c>
      <c r="AN35" s="393">
        <v>91</v>
      </c>
      <c r="AO35" s="393">
        <v>0</v>
      </c>
      <c r="AP35" s="393">
        <v>3</v>
      </c>
      <c r="AQ35" s="504">
        <v>156</v>
      </c>
      <c r="AR35" s="393">
        <v>125</v>
      </c>
      <c r="AS35" s="393">
        <v>216</v>
      </c>
      <c r="AT35" s="393">
        <v>0</v>
      </c>
      <c r="AU35" s="393">
        <v>0</v>
      </c>
      <c r="AV35" s="504">
        <v>341</v>
      </c>
      <c r="AW35" s="393">
        <v>1609</v>
      </c>
      <c r="AX35" s="393">
        <v>2820</v>
      </c>
      <c r="AY35" s="393">
        <v>0</v>
      </c>
      <c r="AZ35" s="393">
        <v>5</v>
      </c>
      <c r="BA35" s="505">
        <v>4434</v>
      </c>
      <c r="BB35" s="506"/>
      <c r="BC35" s="506"/>
      <c r="BD35" s="506"/>
      <c r="BE35" s="506"/>
      <c r="BF35" s="506"/>
    </row>
    <row r="36" spans="1:58" ht="20.100000000000001" customHeight="1" x14ac:dyDescent="0.25">
      <c r="A36" s="409" t="s">
        <v>78</v>
      </c>
      <c r="B36" s="386" t="s">
        <v>183</v>
      </c>
      <c r="C36" s="386" t="s">
        <v>59</v>
      </c>
      <c r="D36" s="393">
        <v>115</v>
      </c>
      <c r="E36" s="393">
        <v>146</v>
      </c>
      <c r="F36" s="393">
        <v>0</v>
      </c>
      <c r="G36" s="393">
        <v>0</v>
      </c>
      <c r="H36" s="504">
        <v>261</v>
      </c>
      <c r="I36" s="393">
        <v>5</v>
      </c>
      <c r="J36" s="393">
        <v>10</v>
      </c>
      <c r="K36" s="393">
        <v>0</v>
      </c>
      <c r="L36" s="393">
        <v>0</v>
      </c>
      <c r="M36" s="504">
        <v>15</v>
      </c>
      <c r="N36" s="393">
        <v>13</v>
      </c>
      <c r="O36" s="393">
        <v>35</v>
      </c>
      <c r="P36" s="393">
        <v>0</v>
      </c>
      <c r="Q36" s="393">
        <v>0</v>
      </c>
      <c r="R36" s="504">
        <v>48</v>
      </c>
      <c r="S36" s="393">
        <v>0</v>
      </c>
      <c r="T36" s="393">
        <v>0</v>
      </c>
      <c r="U36" s="393">
        <v>0</v>
      </c>
      <c r="V36" s="393">
        <v>0</v>
      </c>
      <c r="W36" s="504">
        <v>0</v>
      </c>
      <c r="X36" s="393">
        <v>82</v>
      </c>
      <c r="Y36" s="393">
        <v>107</v>
      </c>
      <c r="Z36" s="393">
        <v>0</v>
      </c>
      <c r="AA36" s="393">
        <v>0</v>
      </c>
      <c r="AB36" s="504">
        <v>189</v>
      </c>
      <c r="AC36" s="393">
        <v>0</v>
      </c>
      <c r="AD36" s="393">
        <v>0</v>
      </c>
      <c r="AE36" s="393">
        <v>0</v>
      </c>
      <c r="AF36" s="393">
        <v>0</v>
      </c>
      <c r="AG36" s="504">
        <v>0</v>
      </c>
      <c r="AH36" s="393">
        <v>9</v>
      </c>
      <c r="AI36" s="393">
        <v>14</v>
      </c>
      <c r="AJ36" s="393">
        <v>0</v>
      </c>
      <c r="AK36" s="393">
        <v>0</v>
      </c>
      <c r="AL36" s="504">
        <v>23</v>
      </c>
      <c r="AM36" s="393">
        <v>11</v>
      </c>
      <c r="AN36" s="393">
        <v>12</v>
      </c>
      <c r="AO36" s="393">
        <v>0</v>
      </c>
      <c r="AP36" s="393">
        <v>0</v>
      </c>
      <c r="AQ36" s="504">
        <v>23</v>
      </c>
      <c r="AR36" s="393">
        <v>63</v>
      </c>
      <c r="AS36" s="393">
        <v>119</v>
      </c>
      <c r="AT36" s="393">
        <v>0</v>
      </c>
      <c r="AU36" s="393">
        <v>0</v>
      </c>
      <c r="AV36" s="504">
        <v>182</v>
      </c>
      <c r="AW36" s="393">
        <v>298</v>
      </c>
      <c r="AX36" s="393">
        <v>443</v>
      </c>
      <c r="AY36" s="393">
        <v>0</v>
      </c>
      <c r="AZ36" s="393">
        <v>0</v>
      </c>
      <c r="BA36" s="505">
        <v>741</v>
      </c>
      <c r="BB36" s="506"/>
      <c r="BC36" s="506"/>
      <c r="BD36" s="506"/>
      <c r="BE36" s="506"/>
      <c r="BF36" s="506"/>
    </row>
    <row r="37" spans="1:58" ht="20.100000000000001" customHeight="1" x14ac:dyDescent="0.25">
      <c r="A37" s="409" t="s">
        <v>78</v>
      </c>
      <c r="B37" s="386" t="s">
        <v>184</v>
      </c>
      <c r="C37" s="386" t="s">
        <v>57</v>
      </c>
      <c r="D37" s="393">
        <v>125</v>
      </c>
      <c r="E37" s="393">
        <v>161</v>
      </c>
      <c r="F37" s="393">
        <v>0</v>
      </c>
      <c r="G37" s="393">
        <v>0</v>
      </c>
      <c r="H37" s="504">
        <v>286</v>
      </c>
      <c r="I37" s="393">
        <v>11</v>
      </c>
      <c r="J37" s="393">
        <v>8</v>
      </c>
      <c r="K37" s="393">
        <v>0</v>
      </c>
      <c r="L37" s="393">
        <v>0</v>
      </c>
      <c r="M37" s="504">
        <v>19</v>
      </c>
      <c r="N37" s="393">
        <v>16</v>
      </c>
      <c r="O37" s="393">
        <v>25</v>
      </c>
      <c r="P37" s="393">
        <v>0</v>
      </c>
      <c r="Q37" s="393">
        <v>0</v>
      </c>
      <c r="R37" s="504">
        <v>41</v>
      </c>
      <c r="S37" s="393">
        <v>0</v>
      </c>
      <c r="T37" s="393">
        <v>0</v>
      </c>
      <c r="U37" s="393">
        <v>0</v>
      </c>
      <c r="V37" s="393">
        <v>0</v>
      </c>
      <c r="W37" s="504">
        <v>0</v>
      </c>
      <c r="X37" s="393">
        <v>74</v>
      </c>
      <c r="Y37" s="393">
        <v>117</v>
      </c>
      <c r="Z37" s="393">
        <v>0</v>
      </c>
      <c r="AA37" s="393">
        <v>1</v>
      </c>
      <c r="AB37" s="504">
        <v>192</v>
      </c>
      <c r="AC37" s="393">
        <v>0</v>
      </c>
      <c r="AD37" s="393">
        <v>0</v>
      </c>
      <c r="AE37" s="393">
        <v>0</v>
      </c>
      <c r="AF37" s="393">
        <v>0</v>
      </c>
      <c r="AG37" s="504">
        <v>0</v>
      </c>
      <c r="AH37" s="393">
        <v>17</v>
      </c>
      <c r="AI37" s="393">
        <v>25</v>
      </c>
      <c r="AJ37" s="393">
        <v>0</v>
      </c>
      <c r="AK37" s="393">
        <v>0</v>
      </c>
      <c r="AL37" s="504">
        <v>42</v>
      </c>
      <c r="AM37" s="393">
        <v>10</v>
      </c>
      <c r="AN37" s="393">
        <v>12</v>
      </c>
      <c r="AO37" s="393">
        <v>0</v>
      </c>
      <c r="AP37" s="393">
        <v>0</v>
      </c>
      <c r="AQ37" s="504">
        <v>22</v>
      </c>
      <c r="AR37" s="393">
        <v>9</v>
      </c>
      <c r="AS37" s="393">
        <v>17</v>
      </c>
      <c r="AT37" s="393">
        <v>0</v>
      </c>
      <c r="AU37" s="393">
        <v>0</v>
      </c>
      <c r="AV37" s="504">
        <v>26</v>
      </c>
      <c r="AW37" s="393">
        <v>262</v>
      </c>
      <c r="AX37" s="393">
        <v>365</v>
      </c>
      <c r="AY37" s="393">
        <v>0</v>
      </c>
      <c r="AZ37" s="393">
        <v>1</v>
      </c>
      <c r="BA37" s="505">
        <v>628</v>
      </c>
      <c r="BB37" s="506"/>
      <c r="BC37" s="506"/>
      <c r="BD37" s="506"/>
      <c r="BE37" s="506"/>
      <c r="BF37" s="506"/>
    </row>
    <row r="38" spans="1:58" ht="20.100000000000001" customHeight="1" x14ac:dyDescent="0.25">
      <c r="A38" s="409" t="s">
        <v>79</v>
      </c>
      <c r="B38" s="386" t="s">
        <v>185</v>
      </c>
      <c r="C38" s="386" t="s">
        <v>57</v>
      </c>
      <c r="D38" s="393">
        <v>86</v>
      </c>
      <c r="E38" s="393">
        <v>116</v>
      </c>
      <c r="F38" s="393">
        <v>1</v>
      </c>
      <c r="G38" s="393">
        <v>0</v>
      </c>
      <c r="H38" s="504">
        <v>203</v>
      </c>
      <c r="I38" s="393">
        <v>1</v>
      </c>
      <c r="J38" s="393">
        <v>9</v>
      </c>
      <c r="K38" s="393">
        <v>0</v>
      </c>
      <c r="L38" s="393">
        <v>0</v>
      </c>
      <c r="M38" s="504">
        <v>10</v>
      </c>
      <c r="N38" s="393">
        <v>2</v>
      </c>
      <c r="O38" s="393">
        <v>11</v>
      </c>
      <c r="P38" s="393">
        <v>0</v>
      </c>
      <c r="Q38" s="393">
        <v>0</v>
      </c>
      <c r="R38" s="504">
        <v>13</v>
      </c>
      <c r="S38" s="393">
        <v>0</v>
      </c>
      <c r="T38" s="393">
        <v>0</v>
      </c>
      <c r="U38" s="393">
        <v>0</v>
      </c>
      <c r="V38" s="393">
        <v>0</v>
      </c>
      <c r="W38" s="504">
        <v>0</v>
      </c>
      <c r="X38" s="393">
        <v>31</v>
      </c>
      <c r="Y38" s="393">
        <v>45</v>
      </c>
      <c r="Z38" s="393">
        <v>0</v>
      </c>
      <c r="AA38" s="393">
        <v>0</v>
      </c>
      <c r="AB38" s="504">
        <v>76</v>
      </c>
      <c r="AC38" s="393">
        <v>0</v>
      </c>
      <c r="AD38" s="393">
        <v>0</v>
      </c>
      <c r="AE38" s="393">
        <v>0</v>
      </c>
      <c r="AF38" s="393">
        <v>0</v>
      </c>
      <c r="AG38" s="504">
        <v>0</v>
      </c>
      <c r="AH38" s="393">
        <v>6</v>
      </c>
      <c r="AI38" s="393">
        <v>11</v>
      </c>
      <c r="AJ38" s="393">
        <v>0</v>
      </c>
      <c r="AK38" s="393">
        <v>0</v>
      </c>
      <c r="AL38" s="504">
        <v>17</v>
      </c>
      <c r="AM38" s="393">
        <v>5</v>
      </c>
      <c r="AN38" s="393">
        <v>7</v>
      </c>
      <c r="AO38" s="393">
        <v>0</v>
      </c>
      <c r="AP38" s="393">
        <v>0</v>
      </c>
      <c r="AQ38" s="504">
        <v>12</v>
      </c>
      <c r="AR38" s="393">
        <v>13</v>
      </c>
      <c r="AS38" s="393">
        <v>29</v>
      </c>
      <c r="AT38" s="393">
        <v>0</v>
      </c>
      <c r="AU38" s="393">
        <v>0</v>
      </c>
      <c r="AV38" s="504">
        <v>42</v>
      </c>
      <c r="AW38" s="393">
        <v>144</v>
      </c>
      <c r="AX38" s="393">
        <v>228</v>
      </c>
      <c r="AY38" s="393">
        <v>1</v>
      </c>
      <c r="AZ38" s="393">
        <v>0</v>
      </c>
      <c r="BA38" s="505">
        <v>373</v>
      </c>
      <c r="BB38" s="506"/>
      <c r="BC38" s="506"/>
      <c r="BD38" s="506"/>
      <c r="BE38" s="506"/>
      <c r="BF38" s="506"/>
    </row>
    <row r="39" spans="1:58" ht="20.100000000000001" customHeight="1" x14ac:dyDescent="0.25">
      <c r="A39" s="409" t="s">
        <v>80</v>
      </c>
      <c r="B39" s="386" t="s">
        <v>186</v>
      </c>
      <c r="C39" s="386" t="s">
        <v>57</v>
      </c>
      <c r="D39" s="393">
        <v>35</v>
      </c>
      <c r="E39" s="393">
        <v>58</v>
      </c>
      <c r="F39" s="393">
        <v>0</v>
      </c>
      <c r="G39" s="393">
        <v>0</v>
      </c>
      <c r="H39" s="504">
        <v>93</v>
      </c>
      <c r="I39" s="393">
        <v>4</v>
      </c>
      <c r="J39" s="393">
        <v>11</v>
      </c>
      <c r="K39" s="393">
        <v>0</v>
      </c>
      <c r="L39" s="393">
        <v>0</v>
      </c>
      <c r="M39" s="504">
        <v>15</v>
      </c>
      <c r="N39" s="393">
        <v>1</v>
      </c>
      <c r="O39" s="393">
        <v>1</v>
      </c>
      <c r="P39" s="393">
        <v>0</v>
      </c>
      <c r="Q39" s="393">
        <v>0</v>
      </c>
      <c r="R39" s="504">
        <v>2</v>
      </c>
      <c r="S39" s="393">
        <v>0</v>
      </c>
      <c r="T39" s="393">
        <v>0</v>
      </c>
      <c r="U39" s="393">
        <v>0</v>
      </c>
      <c r="V39" s="393">
        <v>0</v>
      </c>
      <c r="W39" s="504">
        <v>0</v>
      </c>
      <c r="X39" s="393">
        <v>3</v>
      </c>
      <c r="Y39" s="393">
        <v>7</v>
      </c>
      <c r="Z39" s="393">
        <v>0</v>
      </c>
      <c r="AA39" s="393">
        <v>0</v>
      </c>
      <c r="AB39" s="504">
        <v>10</v>
      </c>
      <c r="AC39" s="393">
        <v>0</v>
      </c>
      <c r="AD39" s="393">
        <v>0</v>
      </c>
      <c r="AE39" s="393">
        <v>0</v>
      </c>
      <c r="AF39" s="393">
        <v>0</v>
      </c>
      <c r="AG39" s="504">
        <v>0</v>
      </c>
      <c r="AH39" s="393">
        <v>0</v>
      </c>
      <c r="AI39" s="393">
        <v>2</v>
      </c>
      <c r="AJ39" s="393">
        <v>0</v>
      </c>
      <c r="AK39" s="393">
        <v>0</v>
      </c>
      <c r="AL39" s="504">
        <v>2</v>
      </c>
      <c r="AM39" s="393">
        <v>2</v>
      </c>
      <c r="AN39" s="393">
        <v>2</v>
      </c>
      <c r="AO39" s="393">
        <v>0</v>
      </c>
      <c r="AP39" s="393">
        <v>0</v>
      </c>
      <c r="AQ39" s="504">
        <v>4</v>
      </c>
      <c r="AR39" s="393">
        <v>0</v>
      </c>
      <c r="AS39" s="393">
        <v>0</v>
      </c>
      <c r="AT39" s="393">
        <v>0</v>
      </c>
      <c r="AU39" s="393">
        <v>0</v>
      </c>
      <c r="AV39" s="504">
        <v>0</v>
      </c>
      <c r="AW39" s="393">
        <v>45</v>
      </c>
      <c r="AX39" s="393">
        <v>81</v>
      </c>
      <c r="AY39" s="393">
        <v>0</v>
      </c>
      <c r="AZ39" s="393">
        <v>0</v>
      </c>
      <c r="BA39" s="505">
        <v>126</v>
      </c>
      <c r="BB39" s="506"/>
      <c r="BC39" s="506"/>
      <c r="BD39" s="506"/>
      <c r="BE39" s="506"/>
      <c r="BF39" s="506"/>
    </row>
    <row r="40" spans="1:58" ht="20.100000000000001" customHeight="1" x14ac:dyDescent="0.25">
      <c r="A40" s="409" t="s">
        <v>81</v>
      </c>
      <c r="B40" s="386" t="s">
        <v>594</v>
      </c>
      <c r="C40" s="386" t="s">
        <v>59</v>
      </c>
      <c r="D40" s="393">
        <v>188</v>
      </c>
      <c r="E40" s="393">
        <v>196</v>
      </c>
      <c r="F40" s="393">
        <v>0</v>
      </c>
      <c r="G40" s="393">
        <v>0</v>
      </c>
      <c r="H40" s="504">
        <v>384</v>
      </c>
      <c r="I40" s="393">
        <v>13</v>
      </c>
      <c r="J40" s="393">
        <v>20</v>
      </c>
      <c r="K40" s="393">
        <v>0</v>
      </c>
      <c r="L40" s="393">
        <v>0</v>
      </c>
      <c r="M40" s="504">
        <v>33</v>
      </c>
      <c r="N40" s="393">
        <v>34</v>
      </c>
      <c r="O40" s="393">
        <v>47</v>
      </c>
      <c r="P40" s="393">
        <v>0</v>
      </c>
      <c r="Q40" s="393">
        <v>0</v>
      </c>
      <c r="R40" s="504">
        <v>81</v>
      </c>
      <c r="S40" s="393">
        <v>3</v>
      </c>
      <c r="T40" s="393">
        <v>6</v>
      </c>
      <c r="U40" s="393">
        <v>0</v>
      </c>
      <c r="V40" s="393">
        <v>0</v>
      </c>
      <c r="W40" s="504">
        <v>9</v>
      </c>
      <c r="X40" s="393">
        <v>116</v>
      </c>
      <c r="Y40" s="393">
        <v>136</v>
      </c>
      <c r="Z40" s="393">
        <v>0</v>
      </c>
      <c r="AA40" s="393">
        <v>0</v>
      </c>
      <c r="AB40" s="504">
        <v>252</v>
      </c>
      <c r="AC40" s="393">
        <v>0</v>
      </c>
      <c r="AD40" s="393">
        <v>1</v>
      </c>
      <c r="AE40" s="393">
        <v>0</v>
      </c>
      <c r="AF40" s="393">
        <v>0</v>
      </c>
      <c r="AG40" s="504">
        <v>1</v>
      </c>
      <c r="AH40" s="393">
        <v>6</v>
      </c>
      <c r="AI40" s="393">
        <v>12</v>
      </c>
      <c r="AJ40" s="393">
        <v>0</v>
      </c>
      <c r="AK40" s="393">
        <v>0</v>
      </c>
      <c r="AL40" s="504">
        <v>18</v>
      </c>
      <c r="AM40" s="393">
        <v>9</v>
      </c>
      <c r="AN40" s="393">
        <v>13</v>
      </c>
      <c r="AO40" s="393">
        <v>0</v>
      </c>
      <c r="AP40" s="393">
        <v>0</v>
      </c>
      <c r="AQ40" s="504">
        <v>22</v>
      </c>
      <c r="AR40" s="393">
        <v>6</v>
      </c>
      <c r="AS40" s="393">
        <v>2</v>
      </c>
      <c r="AT40" s="393">
        <v>0</v>
      </c>
      <c r="AU40" s="393">
        <v>0</v>
      </c>
      <c r="AV40" s="504">
        <v>8</v>
      </c>
      <c r="AW40" s="393">
        <v>375</v>
      </c>
      <c r="AX40" s="393">
        <v>433</v>
      </c>
      <c r="AY40" s="393">
        <v>0</v>
      </c>
      <c r="AZ40" s="393">
        <v>0</v>
      </c>
      <c r="BA40" s="505">
        <v>808</v>
      </c>
      <c r="BB40" s="506"/>
      <c r="BC40" s="506"/>
      <c r="BD40" s="506"/>
      <c r="BE40" s="506"/>
      <c r="BF40" s="506"/>
    </row>
    <row r="41" spans="1:58" ht="20.100000000000001" customHeight="1" x14ac:dyDescent="0.25">
      <c r="A41" s="409" t="s">
        <v>81</v>
      </c>
      <c r="B41" s="386" t="s">
        <v>248</v>
      </c>
      <c r="C41" s="386" t="s">
        <v>59</v>
      </c>
      <c r="D41" s="393">
        <v>65</v>
      </c>
      <c r="E41" s="393">
        <v>81</v>
      </c>
      <c r="F41" s="393">
        <v>0</v>
      </c>
      <c r="G41" s="393">
        <v>0</v>
      </c>
      <c r="H41" s="504">
        <v>146</v>
      </c>
      <c r="I41" s="393">
        <v>1</v>
      </c>
      <c r="J41" s="393">
        <v>2</v>
      </c>
      <c r="K41" s="393">
        <v>0</v>
      </c>
      <c r="L41" s="393">
        <v>0</v>
      </c>
      <c r="M41" s="504">
        <v>3</v>
      </c>
      <c r="N41" s="393">
        <v>8</v>
      </c>
      <c r="O41" s="393">
        <v>15</v>
      </c>
      <c r="P41" s="393">
        <v>0</v>
      </c>
      <c r="Q41" s="393">
        <v>0</v>
      </c>
      <c r="R41" s="504">
        <v>23</v>
      </c>
      <c r="S41" s="393">
        <v>0</v>
      </c>
      <c r="T41" s="393">
        <v>1</v>
      </c>
      <c r="U41" s="393">
        <v>0</v>
      </c>
      <c r="V41" s="393">
        <v>0</v>
      </c>
      <c r="W41" s="504">
        <v>1</v>
      </c>
      <c r="X41" s="393">
        <v>21</v>
      </c>
      <c r="Y41" s="393">
        <v>41</v>
      </c>
      <c r="Z41" s="393">
        <v>0</v>
      </c>
      <c r="AA41" s="393">
        <v>0</v>
      </c>
      <c r="AB41" s="504">
        <v>62</v>
      </c>
      <c r="AC41" s="393">
        <v>0</v>
      </c>
      <c r="AD41" s="393">
        <v>0</v>
      </c>
      <c r="AE41" s="393">
        <v>0</v>
      </c>
      <c r="AF41" s="393">
        <v>0</v>
      </c>
      <c r="AG41" s="504">
        <v>0</v>
      </c>
      <c r="AH41" s="393">
        <v>9</v>
      </c>
      <c r="AI41" s="393">
        <v>8</v>
      </c>
      <c r="AJ41" s="393">
        <v>0</v>
      </c>
      <c r="AK41" s="393">
        <v>0</v>
      </c>
      <c r="AL41" s="504">
        <v>17</v>
      </c>
      <c r="AM41" s="393">
        <v>1</v>
      </c>
      <c r="AN41" s="393">
        <v>2</v>
      </c>
      <c r="AO41" s="393">
        <v>0</v>
      </c>
      <c r="AP41" s="393">
        <v>1</v>
      </c>
      <c r="AQ41" s="504">
        <v>4</v>
      </c>
      <c r="AR41" s="393">
        <v>0</v>
      </c>
      <c r="AS41" s="393">
        <v>0</v>
      </c>
      <c r="AT41" s="393">
        <v>0</v>
      </c>
      <c r="AU41" s="393">
        <v>0</v>
      </c>
      <c r="AV41" s="504">
        <v>0</v>
      </c>
      <c r="AW41" s="393">
        <v>105</v>
      </c>
      <c r="AX41" s="393">
        <v>150</v>
      </c>
      <c r="AY41" s="393">
        <v>0</v>
      </c>
      <c r="AZ41" s="393">
        <v>1</v>
      </c>
      <c r="BA41" s="505">
        <v>256</v>
      </c>
      <c r="BB41" s="506"/>
      <c r="BC41" s="506"/>
      <c r="BD41" s="506"/>
      <c r="BE41" s="506"/>
      <c r="BF41" s="506"/>
    </row>
    <row r="42" spans="1:58" ht="20.100000000000001" customHeight="1" x14ac:dyDescent="0.25">
      <c r="A42" s="409" t="s">
        <v>81</v>
      </c>
      <c r="B42" s="386" t="s">
        <v>187</v>
      </c>
      <c r="C42" s="386" t="s">
        <v>57</v>
      </c>
      <c r="D42" s="393">
        <v>51</v>
      </c>
      <c r="E42" s="393">
        <v>83</v>
      </c>
      <c r="F42" s="393">
        <v>0</v>
      </c>
      <c r="G42" s="393">
        <v>0</v>
      </c>
      <c r="H42" s="504">
        <v>134</v>
      </c>
      <c r="I42" s="393">
        <v>1</v>
      </c>
      <c r="J42" s="393">
        <v>3</v>
      </c>
      <c r="K42" s="393">
        <v>0</v>
      </c>
      <c r="L42" s="393">
        <v>0</v>
      </c>
      <c r="M42" s="504">
        <v>4</v>
      </c>
      <c r="N42" s="393">
        <v>4</v>
      </c>
      <c r="O42" s="393">
        <v>15</v>
      </c>
      <c r="P42" s="393">
        <v>0</v>
      </c>
      <c r="Q42" s="393">
        <v>0</v>
      </c>
      <c r="R42" s="504">
        <v>19</v>
      </c>
      <c r="S42" s="393">
        <v>0</v>
      </c>
      <c r="T42" s="393">
        <v>1</v>
      </c>
      <c r="U42" s="393">
        <v>0</v>
      </c>
      <c r="V42" s="393">
        <v>0</v>
      </c>
      <c r="W42" s="504">
        <v>1</v>
      </c>
      <c r="X42" s="393">
        <v>13</v>
      </c>
      <c r="Y42" s="393">
        <v>21</v>
      </c>
      <c r="Z42" s="393">
        <v>0</v>
      </c>
      <c r="AA42" s="393">
        <v>0</v>
      </c>
      <c r="AB42" s="504">
        <v>34</v>
      </c>
      <c r="AC42" s="393">
        <v>0</v>
      </c>
      <c r="AD42" s="393">
        <v>0</v>
      </c>
      <c r="AE42" s="393">
        <v>0</v>
      </c>
      <c r="AF42" s="393">
        <v>0</v>
      </c>
      <c r="AG42" s="504">
        <v>0</v>
      </c>
      <c r="AH42" s="393">
        <v>4</v>
      </c>
      <c r="AI42" s="393">
        <v>10</v>
      </c>
      <c r="AJ42" s="393">
        <v>0</v>
      </c>
      <c r="AK42" s="393">
        <v>0</v>
      </c>
      <c r="AL42" s="504">
        <v>14</v>
      </c>
      <c r="AM42" s="393">
        <v>0</v>
      </c>
      <c r="AN42" s="393">
        <v>1</v>
      </c>
      <c r="AO42" s="393">
        <v>0</v>
      </c>
      <c r="AP42" s="393">
        <v>0</v>
      </c>
      <c r="AQ42" s="504">
        <v>1</v>
      </c>
      <c r="AR42" s="393">
        <v>3</v>
      </c>
      <c r="AS42" s="393">
        <v>2</v>
      </c>
      <c r="AT42" s="393">
        <v>0</v>
      </c>
      <c r="AU42" s="393">
        <v>0</v>
      </c>
      <c r="AV42" s="504">
        <v>5</v>
      </c>
      <c r="AW42" s="393">
        <v>76</v>
      </c>
      <c r="AX42" s="393">
        <v>136</v>
      </c>
      <c r="AY42" s="393">
        <v>0</v>
      </c>
      <c r="AZ42" s="393">
        <v>0</v>
      </c>
      <c r="BA42" s="505">
        <v>212</v>
      </c>
      <c r="BB42" s="506"/>
      <c r="BC42" s="506"/>
      <c r="BD42" s="506"/>
      <c r="BE42" s="506"/>
      <c r="BF42" s="506"/>
    </row>
    <row r="43" spans="1:58" ht="20.100000000000001" customHeight="1" x14ac:dyDescent="0.25">
      <c r="A43" s="409" t="s">
        <v>82</v>
      </c>
      <c r="B43" s="386" t="s">
        <v>189</v>
      </c>
      <c r="C43" s="386" t="s">
        <v>59</v>
      </c>
      <c r="D43" s="393">
        <v>657</v>
      </c>
      <c r="E43" s="393">
        <v>551</v>
      </c>
      <c r="F43" s="393">
        <v>0</v>
      </c>
      <c r="G43" s="393">
        <v>1</v>
      </c>
      <c r="H43" s="504">
        <v>1209</v>
      </c>
      <c r="I43" s="393">
        <v>22</v>
      </c>
      <c r="J43" s="393">
        <v>23</v>
      </c>
      <c r="K43" s="393">
        <v>0</v>
      </c>
      <c r="L43" s="393">
        <v>0</v>
      </c>
      <c r="M43" s="504">
        <v>45</v>
      </c>
      <c r="N43" s="393">
        <v>93</v>
      </c>
      <c r="O43" s="393">
        <v>129</v>
      </c>
      <c r="P43" s="393">
        <v>0</v>
      </c>
      <c r="Q43" s="393">
        <v>0</v>
      </c>
      <c r="R43" s="504">
        <v>222</v>
      </c>
      <c r="S43" s="393">
        <v>1</v>
      </c>
      <c r="T43" s="393">
        <v>0</v>
      </c>
      <c r="U43" s="393">
        <v>0</v>
      </c>
      <c r="V43" s="393">
        <v>0</v>
      </c>
      <c r="W43" s="504">
        <v>1</v>
      </c>
      <c r="X43" s="393">
        <v>248</v>
      </c>
      <c r="Y43" s="393">
        <v>288</v>
      </c>
      <c r="Z43" s="393">
        <v>0</v>
      </c>
      <c r="AA43" s="393">
        <v>0</v>
      </c>
      <c r="AB43" s="504">
        <v>536</v>
      </c>
      <c r="AC43" s="393">
        <v>1</v>
      </c>
      <c r="AD43" s="393">
        <v>0</v>
      </c>
      <c r="AE43" s="393">
        <v>0</v>
      </c>
      <c r="AF43" s="393">
        <v>0</v>
      </c>
      <c r="AG43" s="504">
        <v>1</v>
      </c>
      <c r="AH43" s="393">
        <v>45</v>
      </c>
      <c r="AI43" s="393">
        <v>69</v>
      </c>
      <c r="AJ43" s="393">
        <v>0</v>
      </c>
      <c r="AK43" s="393">
        <v>0</v>
      </c>
      <c r="AL43" s="504">
        <v>114</v>
      </c>
      <c r="AM43" s="393">
        <v>27</v>
      </c>
      <c r="AN43" s="393">
        <v>36</v>
      </c>
      <c r="AO43" s="393">
        <v>0</v>
      </c>
      <c r="AP43" s="393">
        <v>0</v>
      </c>
      <c r="AQ43" s="504">
        <v>63</v>
      </c>
      <c r="AR43" s="393">
        <v>39</v>
      </c>
      <c r="AS43" s="393">
        <v>47</v>
      </c>
      <c r="AT43" s="393">
        <v>0</v>
      </c>
      <c r="AU43" s="393">
        <v>0</v>
      </c>
      <c r="AV43" s="504">
        <v>86</v>
      </c>
      <c r="AW43" s="393">
        <v>1133</v>
      </c>
      <c r="AX43" s="393">
        <v>1143</v>
      </c>
      <c r="AY43" s="393">
        <v>0</v>
      </c>
      <c r="AZ43" s="393">
        <v>1</v>
      </c>
      <c r="BA43" s="505">
        <v>2277</v>
      </c>
      <c r="BB43" s="506"/>
      <c r="BC43" s="506"/>
      <c r="BD43" s="506"/>
      <c r="BE43" s="506"/>
      <c r="BF43" s="506"/>
    </row>
    <row r="44" spans="1:58" ht="20.100000000000001" customHeight="1" x14ac:dyDescent="0.25">
      <c r="A44" s="409" t="s">
        <v>82</v>
      </c>
      <c r="B44" s="386" t="s">
        <v>190</v>
      </c>
      <c r="C44" s="386" t="s">
        <v>57</v>
      </c>
      <c r="D44" s="393">
        <v>237</v>
      </c>
      <c r="E44" s="393">
        <v>248</v>
      </c>
      <c r="F44" s="393">
        <v>0</v>
      </c>
      <c r="G44" s="393">
        <v>0</v>
      </c>
      <c r="H44" s="504">
        <v>485</v>
      </c>
      <c r="I44" s="393">
        <v>5</v>
      </c>
      <c r="J44" s="393">
        <v>11</v>
      </c>
      <c r="K44" s="393">
        <v>0</v>
      </c>
      <c r="L44" s="393">
        <v>0</v>
      </c>
      <c r="M44" s="504">
        <v>16</v>
      </c>
      <c r="N44" s="393">
        <v>34</v>
      </c>
      <c r="O44" s="393">
        <v>33</v>
      </c>
      <c r="P44" s="393">
        <v>0</v>
      </c>
      <c r="Q44" s="393">
        <v>0</v>
      </c>
      <c r="R44" s="504">
        <v>67</v>
      </c>
      <c r="S44" s="393">
        <v>0</v>
      </c>
      <c r="T44" s="393">
        <v>1</v>
      </c>
      <c r="U44" s="393">
        <v>0</v>
      </c>
      <c r="V44" s="393">
        <v>0</v>
      </c>
      <c r="W44" s="504">
        <v>1</v>
      </c>
      <c r="X44" s="393">
        <v>76</v>
      </c>
      <c r="Y44" s="393">
        <v>75</v>
      </c>
      <c r="Z44" s="393">
        <v>0</v>
      </c>
      <c r="AA44" s="393">
        <v>0</v>
      </c>
      <c r="AB44" s="504">
        <v>151</v>
      </c>
      <c r="AC44" s="393">
        <v>0</v>
      </c>
      <c r="AD44" s="393">
        <v>0</v>
      </c>
      <c r="AE44" s="393">
        <v>0</v>
      </c>
      <c r="AF44" s="393">
        <v>0</v>
      </c>
      <c r="AG44" s="504">
        <v>0</v>
      </c>
      <c r="AH44" s="393">
        <v>20</v>
      </c>
      <c r="AI44" s="393">
        <v>28</v>
      </c>
      <c r="AJ44" s="393">
        <v>0</v>
      </c>
      <c r="AK44" s="393">
        <v>0</v>
      </c>
      <c r="AL44" s="504">
        <v>48</v>
      </c>
      <c r="AM44" s="393">
        <v>13</v>
      </c>
      <c r="AN44" s="393">
        <v>15</v>
      </c>
      <c r="AO44" s="393">
        <v>0</v>
      </c>
      <c r="AP44" s="393">
        <v>0</v>
      </c>
      <c r="AQ44" s="504">
        <v>28</v>
      </c>
      <c r="AR44" s="393">
        <v>0</v>
      </c>
      <c r="AS44" s="393">
        <v>0</v>
      </c>
      <c r="AT44" s="393">
        <v>0</v>
      </c>
      <c r="AU44" s="393">
        <v>0</v>
      </c>
      <c r="AV44" s="504">
        <v>0</v>
      </c>
      <c r="AW44" s="393">
        <v>385</v>
      </c>
      <c r="AX44" s="393">
        <v>411</v>
      </c>
      <c r="AY44" s="393">
        <v>0</v>
      </c>
      <c r="AZ44" s="393">
        <v>0</v>
      </c>
      <c r="BA44" s="505">
        <v>796</v>
      </c>
      <c r="BB44" s="506"/>
      <c r="BC44" s="506"/>
      <c r="BD44" s="506"/>
      <c r="BE44" s="506"/>
      <c r="BF44" s="506"/>
    </row>
    <row r="45" spans="1:58" ht="20.100000000000001" customHeight="1" x14ac:dyDescent="0.25">
      <c r="A45" s="409" t="s">
        <v>83</v>
      </c>
      <c r="B45" s="386" t="s">
        <v>191</v>
      </c>
      <c r="C45" s="386" t="s">
        <v>57</v>
      </c>
      <c r="D45" s="393">
        <v>61</v>
      </c>
      <c r="E45" s="393">
        <v>52</v>
      </c>
      <c r="F45" s="393">
        <v>0</v>
      </c>
      <c r="G45" s="393">
        <v>0</v>
      </c>
      <c r="H45" s="504">
        <v>113</v>
      </c>
      <c r="I45" s="393">
        <v>1</v>
      </c>
      <c r="J45" s="393">
        <v>2</v>
      </c>
      <c r="K45" s="393">
        <v>0</v>
      </c>
      <c r="L45" s="393">
        <v>0</v>
      </c>
      <c r="M45" s="504">
        <v>3</v>
      </c>
      <c r="N45" s="393">
        <v>15</v>
      </c>
      <c r="O45" s="393">
        <v>12</v>
      </c>
      <c r="P45" s="393">
        <v>0</v>
      </c>
      <c r="Q45" s="393">
        <v>1</v>
      </c>
      <c r="R45" s="504">
        <v>28</v>
      </c>
      <c r="S45" s="393">
        <v>0</v>
      </c>
      <c r="T45" s="393">
        <v>0</v>
      </c>
      <c r="U45" s="393">
        <v>0</v>
      </c>
      <c r="V45" s="393">
        <v>0</v>
      </c>
      <c r="W45" s="504">
        <v>0</v>
      </c>
      <c r="X45" s="393">
        <v>29</v>
      </c>
      <c r="Y45" s="393">
        <v>62</v>
      </c>
      <c r="Z45" s="393">
        <v>0</v>
      </c>
      <c r="AA45" s="393">
        <v>0</v>
      </c>
      <c r="AB45" s="504">
        <v>91</v>
      </c>
      <c r="AC45" s="393">
        <v>0</v>
      </c>
      <c r="AD45" s="393">
        <v>0</v>
      </c>
      <c r="AE45" s="393">
        <v>0</v>
      </c>
      <c r="AF45" s="393">
        <v>0</v>
      </c>
      <c r="AG45" s="504">
        <v>0</v>
      </c>
      <c r="AH45" s="393">
        <v>8</v>
      </c>
      <c r="AI45" s="393">
        <v>6</v>
      </c>
      <c r="AJ45" s="393">
        <v>0</v>
      </c>
      <c r="AK45" s="393">
        <v>0</v>
      </c>
      <c r="AL45" s="504">
        <v>14</v>
      </c>
      <c r="AM45" s="393">
        <v>3</v>
      </c>
      <c r="AN45" s="393">
        <v>8</v>
      </c>
      <c r="AO45" s="393">
        <v>0</v>
      </c>
      <c r="AP45" s="393">
        <v>0</v>
      </c>
      <c r="AQ45" s="504">
        <v>11</v>
      </c>
      <c r="AR45" s="393">
        <v>0</v>
      </c>
      <c r="AS45" s="393">
        <v>0</v>
      </c>
      <c r="AT45" s="393">
        <v>0</v>
      </c>
      <c r="AU45" s="393">
        <v>0</v>
      </c>
      <c r="AV45" s="504">
        <v>0</v>
      </c>
      <c r="AW45" s="393">
        <v>117</v>
      </c>
      <c r="AX45" s="393">
        <v>142</v>
      </c>
      <c r="AY45" s="393">
        <v>0</v>
      </c>
      <c r="AZ45" s="393">
        <v>1</v>
      </c>
      <c r="BA45" s="505">
        <v>260</v>
      </c>
      <c r="BB45" s="506"/>
      <c r="BC45" s="506"/>
      <c r="BD45" s="506"/>
      <c r="BE45" s="506"/>
      <c r="BF45" s="506"/>
    </row>
    <row r="46" spans="1:58" ht="20.100000000000001" customHeight="1" x14ac:dyDescent="0.25">
      <c r="A46" s="409" t="s">
        <v>84</v>
      </c>
      <c r="B46" s="386" t="s">
        <v>85</v>
      </c>
      <c r="C46" s="386" t="s">
        <v>57</v>
      </c>
      <c r="D46" s="393">
        <v>438</v>
      </c>
      <c r="E46" s="393">
        <v>651</v>
      </c>
      <c r="F46" s="393">
        <v>0</v>
      </c>
      <c r="G46" s="393">
        <v>1</v>
      </c>
      <c r="H46" s="504">
        <v>1090</v>
      </c>
      <c r="I46" s="393">
        <v>44</v>
      </c>
      <c r="J46" s="393">
        <v>102</v>
      </c>
      <c r="K46" s="393">
        <v>0</v>
      </c>
      <c r="L46" s="393">
        <v>0</v>
      </c>
      <c r="M46" s="504">
        <v>146</v>
      </c>
      <c r="N46" s="393">
        <v>96</v>
      </c>
      <c r="O46" s="393">
        <v>216</v>
      </c>
      <c r="P46" s="393">
        <v>0</v>
      </c>
      <c r="Q46" s="393">
        <v>0</v>
      </c>
      <c r="R46" s="504">
        <v>312</v>
      </c>
      <c r="S46" s="393">
        <v>0</v>
      </c>
      <c r="T46" s="393">
        <v>0</v>
      </c>
      <c r="U46" s="393">
        <v>0</v>
      </c>
      <c r="V46" s="393">
        <v>0</v>
      </c>
      <c r="W46" s="504">
        <v>0</v>
      </c>
      <c r="X46" s="393">
        <v>407</v>
      </c>
      <c r="Y46" s="393">
        <v>678</v>
      </c>
      <c r="Z46" s="393">
        <v>0</v>
      </c>
      <c r="AA46" s="393">
        <v>1</v>
      </c>
      <c r="AB46" s="504">
        <v>1086</v>
      </c>
      <c r="AC46" s="393">
        <v>0</v>
      </c>
      <c r="AD46" s="393">
        <v>1</v>
      </c>
      <c r="AE46" s="393">
        <v>0</v>
      </c>
      <c r="AF46" s="393">
        <v>0</v>
      </c>
      <c r="AG46" s="504">
        <v>1</v>
      </c>
      <c r="AH46" s="393">
        <v>53</v>
      </c>
      <c r="AI46" s="393">
        <v>93</v>
      </c>
      <c r="AJ46" s="393">
        <v>0</v>
      </c>
      <c r="AK46" s="393">
        <v>0</v>
      </c>
      <c r="AL46" s="504">
        <v>146</v>
      </c>
      <c r="AM46" s="393">
        <v>39</v>
      </c>
      <c r="AN46" s="393">
        <v>74</v>
      </c>
      <c r="AO46" s="393">
        <v>0</v>
      </c>
      <c r="AP46" s="393">
        <v>0</v>
      </c>
      <c r="AQ46" s="504">
        <v>113</v>
      </c>
      <c r="AR46" s="393">
        <v>79</v>
      </c>
      <c r="AS46" s="393">
        <v>126</v>
      </c>
      <c r="AT46" s="393">
        <v>0</v>
      </c>
      <c r="AU46" s="393">
        <v>0</v>
      </c>
      <c r="AV46" s="504">
        <v>205</v>
      </c>
      <c r="AW46" s="393">
        <v>1156</v>
      </c>
      <c r="AX46" s="393">
        <v>1941</v>
      </c>
      <c r="AY46" s="393">
        <v>0</v>
      </c>
      <c r="AZ46" s="393">
        <v>2</v>
      </c>
      <c r="BA46" s="505">
        <v>3099</v>
      </c>
      <c r="BB46" s="506"/>
      <c r="BC46" s="506"/>
      <c r="BD46" s="506"/>
      <c r="BE46" s="506"/>
      <c r="BF46" s="506"/>
    </row>
    <row r="47" spans="1:58" ht="20.100000000000001" customHeight="1" x14ac:dyDescent="0.25">
      <c r="A47" s="409" t="s">
        <v>86</v>
      </c>
      <c r="B47" s="386" t="s">
        <v>192</v>
      </c>
      <c r="C47" s="386" t="s">
        <v>59</v>
      </c>
      <c r="D47" s="393">
        <v>36</v>
      </c>
      <c r="E47" s="393">
        <v>35</v>
      </c>
      <c r="F47" s="393">
        <v>0</v>
      </c>
      <c r="G47" s="393">
        <v>0</v>
      </c>
      <c r="H47" s="504">
        <v>71</v>
      </c>
      <c r="I47" s="393">
        <v>3</v>
      </c>
      <c r="J47" s="393">
        <v>11</v>
      </c>
      <c r="K47" s="393">
        <v>0</v>
      </c>
      <c r="L47" s="393">
        <v>0</v>
      </c>
      <c r="M47" s="504">
        <v>14</v>
      </c>
      <c r="N47" s="393">
        <v>5</v>
      </c>
      <c r="O47" s="393">
        <v>11</v>
      </c>
      <c r="P47" s="393">
        <v>0</v>
      </c>
      <c r="Q47" s="393">
        <v>0</v>
      </c>
      <c r="R47" s="504">
        <v>16</v>
      </c>
      <c r="S47" s="393">
        <v>0</v>
      </c>
      <c r="T47" s="393">
        <v>0</v>
      </c>
      <c r="U47" s="393">
        <v>0</v>
      </c>
      <c r="V47" s="393">
        <v>0</v>
      </c>
      <c r="W47" s="504">
        <v>0</v>
      </c>
      <c r="X47" s="393">
        <v>25</v>
      </c>
      <c r="Y47" s="393">
        <v>63</v>
      </c>
      <c r="Z47" s="393">
        <v>0</v>
      </c>
      <c r="AA47" s="393">
        <v>0</v>
      </c>
      <c r="AB47" s="504">
        <v>88</v>
      </c>
      <c r="AC47" s="393">
        <v>0</v>
      </c>
      <c r="AD47" s="393">
        <v>1</v>
      </c>
      <c r="AE47" s="393">
        <v>0</v>
      </c>
      <c r="AF47" s="393">
        <v>0</v>
      </c>
      <c r="AG47" s="504">
        <v>1</v>
      </c>
      <c r="AH47" s="393">
        <v>0</v>
      </c>
      <c r="AI47" s="393">
        <v>0</v>
      </c>
      <c r="AJ47" s="393">
        <v>0</v>
      </c>
      <c r="AK47" s="393">
        <v>0</v>
      </c>
      <c r="AL47" s="504">
        <v>0</v>
      </c>
      <c r="AM47" s="393">
        <v>0</v>
      </c>
      <c r="AN47" s="393">
        <v>0</v>
      </c>
      <c r="AO47" s="393">
        <v>0</v>
      </c>
      <c r="AP47" s="393">
        <v>0</v>
      </c>
      <c r="AQ47" s="504">
        <v>0</v>
      </c>
      <c r="AR47" s="393">
        <v>0</v>
      </c>
      <c r="AS47" s="393">
        <v>12</v>
      </c>
      <c r="AT47" s="393">
        <v>0</v>
      </c>
      <c r="AU47" s="393">
        <v>0</v>
      </c>
      <c r="AV47" s="504">
        <v>12</v>
      </c>
      <c r="AW47" s="393">
        <v>69</v>
      </c>
      <c r="AX47" s="393">
        <v>133</v>
      </c>
      <c r="AY47" s="393">
        <v>0</v>
      </c>
      <c r="AZ47" s="393">
        <v>0</v>
      </c>
      <c r="BA47" s="505">
        <v>202</v>
      </c>
      <c r="BB47" s="506"/>
      <c r="BC47" s="506"/>
      <c r="BD47" s="506"/>
      <c r="BE47" s="506"/>
      <c r="BF47" s="506"/>
    </row>
    <row r="48" spans="1:58" ht="20.100000000000001" customHeight="1" x14ac:dyDescent="0.25">
      <c r="A48" s="409" t="s">
        <v>86</v>
      </c>
      <c r="B48" s="386" t="s">
        <v>193</v>
      </c>
      <c r="C48" s="386" t="s">
        <v>59</v>
      </c>
      <c r="D48" s="393">
        <v>342</v>
      </c>
      <c r="E48" s="393">
        <v>555</v>
      </c>
      <c r="F48" s="393">
        <v>0</v>
      </c>
      <c r="G48" s="393">
        <v>0</v>
      </c>
      <c r="H48" s="504">
        <v>897</v>
      </c>
      <c r="I48" s="393">
        <v>41</v>
      </c>
      <c r="J48" s="393">
        <v>63</v>
      </c>
      <c r="K48" s="393">
        <v>0</v>
      </c>
      <c r="L48" s="393">
        <v>0</v>
      </c>
      <c r="M48" s="504">
        <v>104</v>
      </c>
      <c r="N48" s="393">
        <v>89</v>
      </c>
      <c r="O48" s="393">
        <v>189</v>
      </c>
      <c r="P48" s="393">
        <v>0</v>
      </c>
      <c r="Q48" s="393">
        <v>0</v>
      </c>
      <c r="R48" s="504">
        <v>278</v>
      </c>
      <c r="S48" s="393">
        <v>1</v>
      </c>
      <c r="T48" s="393">
        <v>0</v>
      </c>
      <c r="U48" s="393">
        <v>0</v>
      </c>
      <c r="V48" s="393">
        <v>0</v>
      </c>
      <c r="W48" s="504">
        <v>1</v>
      </c>
      <c r="X48" s="393">
        <v>361</v>
      </c>
      <c r="Y48" s="393">
        <v>678</v>
      </c>
      <c r="Z48" s="393">
        <v>0</v>
      </c>
      <c r="AA48" s="393">
        <v>0</v>
      </c>
      <c r="AB48" s="504">
        <v>1039</v>
      </c>
      <c r="AC48" s="393">
        <v>1</v>
      </c>
      <c r="AD48" s="393">
        <v>1</v>
      </c>
      <c r="AE48" s="393">
        <v>0</v>
      </c>
      <c r="AF48" s="393">
        <v>0</v>
      </c>
      <c r="AG48" s="504">
        <v>2</v>
      </c>
      <c r="AH48" s="393">
        <v>45</v>
      </c>
      <c r="AI48" s="393">
        <v>84</v>
      </c>
      <c r="AJ48" s="393">
        <v>0</v>
      </c>
      <c r="AK48" s="393">
        <v>0</v>
      </c>
      <c r="AL48" s="504">
        <v>129</v>
      </c>
      <c r="AM48" s="393">
        <v>32</v>
      </c>
      <c r="AN48" s="393">
        <v>62</v>
      </c>
      <c r="AO48" s="393">
        <v>0</v>
      </c>
      <c r="AP48" s="393">
        <v>0</v>
      </c>
      <c r="AQ48" s="504">
        <v>94</v>
      </c>
      <c r="AR48" s="393">
        <v>135</v>
      </c>
      <c r="AS48" s="393">
        <v>259</v>
      </c>
      <c r="AT48" s="393">
        <v>0</v>
      </c>
      <c r="AU48" s="393">
        <v>0</v>
      </c>
      <c r="AV48" s="504">
        <v>394</v>
      </c>
      <c r="AW48" s="393">
        <v>1047</v>
      </c>
      <c r="AX48" s="393">
        <v>1891</v>
      </c>
      <c r="AY48" s="393">
        <v>0</v>
      </c>
      <c r="AZ48" s="393">
        <v>0</v>
      </c>
      <c r="BA48" s="505">
        <v>2938</v>
      </c>
      <c r="BB48" s="506"/>
      <c r="BC48" s="506"/>
      <c r="BD48" s="506"/>
      <c r="BE48" s="506"/>
      <c r="BF48" s="506"/>
    </row>
    <row r="49" spans="1:58" ht="20.100000000000001" customHeight="1" x14ac:dyDescent="0.25">
      <c r="A49" s="409" t="s">
        <v>86</v>
      </c>
      <c r="B49" s="386" t="s">
        <v>194</v>
      </c>
      <c r="C49" s="386" t="s">
        <v>57</v>
      </c>
      <c r="D49" s="393">
        <v>64</v>
      </c>
      <c r="E49" s="393">
        <v>101</v>
      </c>
      <c r="F49" s="393">
        <v>0</v>
      </c>
      <c r="G49" s="393">
        <v>0</v>
      </c>
      <c r="H49" s="504">
        <v>165</v>
      </c>
      <c r="I49" s="393">
        <v>1</v>
      </c>
      <c r="J49" s="393">
        <v>2</v>
      </c>
      <c r="K49" s="393">
        <v>0</v>
      </c>
      <c r="L49" s="393">
        <v>0</v>
      </c>
      <c r="M49" s="504">
        <v>3</v>
      </c>
      <c r="N49" s="393">
        <v>4</v>
      </c>
      <c r="O49" s="393">
        <v>13</v>
      </c>
      <c r="P49" s="393">
        <v>0</v>
      </c>
      <c r="Q49" s="393">
        <v>0</v>
      </c>
      <c r="R49" s="504">
        <v>17</v>
      </c>
      <c r="S49" s="393">
        <v>1</v>
      </c>
      <c r="T49" s="393">
        <v>0</v>
      </c>
      <c r="U49" s="393">
        <v>0</v>
      </c>
      <c r="V49" s="393">
        <v>0</v>
      </c>
      <c r="W49" s="504">
        <v>1</v>
      </c>
      <c r="X49" s="393">
        <v>62</v>
      </c>
      <c r="Y49" s="393">
        <v>92</v>
      </c>
      <c r="Z49" s="393">
        <v>0</v>
      </c>
      <c r="AA49" s="393">
        <v>0</v>
      </c>
      <c r="AB49" s="504">
        <v>154</v>
      </c>
      <c r="AC49" s="393">
        <v>0</v>
      </c>
      <c r="AD49" s="393">
        <v>0</v>
      </c>
      <c r="AE49" s="393">
        <v>0</v>
      </c>
      <c r="AF49" s="393">
        <v>0</v>
      </c>
      <c r="AG49" s="504">
        <v>0</v>
      </c>
      <c r="AH49" s="393">
        <v>0</v>
      </c>
      <c r="AI49" s="393">
        <v>1</v>
      </c>
      <c r="AJ49" s="393">
        <v>0</v>
      </c>
      <c r="AK49" s="393">
        <v>0</v>
      </c>
      <c r="AL49" s="504">
        <v>1</v>
      </c>
      <c r="AM49" s="393">
        <v>5</v>
      </c>
      <c r="AN49" s="393">
        <v>12</v>
      </c>
      <c r="AO49" s="393">
        <v>0</v>
      </c>
      <c r="AP49" s="393">
        <v>0</v>
      </c>
      <c r="AQ49" s="504">
        <v>17</v>
      </c>
      <c r="AR49" s="393">
        <v>0</v>
      </c>
      <c r="AS49" s="393">
        <v>0</v>
      </c>
      <c r="AT49" s="393">
        <v>0</v>
      </c>
      <c r="AU49" s="393">
        <v>0</v>
      </c>
      <c r="AV49" s="504">
        <v>0</v>
      </c>
      <c r="AW49" s="393">
        <v>137</v>
      </c>
      <c r="AX49" s="393">
        <v>221</v>
      </c>
      <c r="AY49" s="393">
        <v>0</v>
      </c>
      <c r="AZ49" s="393">
        <v>0</v>
      </c>
      <c r="BA49" s="505">
        <v>358</v>
      </c>
      <c r="BB49" s="506"/>
      <c r="BC49" s="506"/>
      <c r="BD49" s="506"/>
      <c r="BE49" s="506"/>
      <c r="BF49" s="506"/>
    </row>
    <row r="50" spans="1:58" ht="20.100000000000001" customHeight="1" x14ac:dyDescent="0.25">
      <c r="A50" s="409" t="s">
        <v>86</v>
      </c>
      <c r="B50" s="386" t="s">
        <v>249</v>
      </c>
      <c r="C50" s="386" t="s">
        <v>59</v>
      </c>
      <c r="D50" s="393">
        <v>432</v>
      </c>
      <c r="E50" s="393">
        <v>620</v>
      </c>
      <c r="F50" s="393">
        <v>0</v>
      </c>
      <c r="G50" s="393">
        <v>1</v>
      </c>
      <c r="H50" s="504">
        <v>1053</v>
      </c>
      <c r="I50" s="393">
        <v>64</v>
      </c>
      <c r="J50" s="393">
        <v>107</v>
      </c>
      <c r="K50" s="393">
        <v>0</v>
      </c>
      <c r="L50" s="393">
        <v>0</v>
      </c>
      <c r="M50" s="504">
        <v>171</v>
      </c>
      <c r="N50" s="393">
        <v>97</v>
      </c>
      <c r="O50" s="393">
        <v>185</v>
      </c>
      <c r="P50" s="393">
        <v>0</v>
      </c>
      <c r="Q50" s="393">
        <v>0</v>
      </c>
      <c r="R50" s="504">
        <v>282</v>
      </c>
      <c r="S50" s="393">
        <v>5</v>
      </c>
      <c r="T50" s="393">
        <v>3</v>
      </c>
      <c r="U50" s="393">
        <v>0</v>
      </c>
      <c r="V50" s="393">
        <v>0</v>
      </c>
      <c r="W50" s="504">
        <v>8</v>
      </c>
      <c r="X50" s="393">
        <v>448</v>
      </c>
      <c r="Y50" s="393">
        <v>741</v>
      </c>
      <c r="Z50" s="393">
        <v>0</v>
      </c>
      <c r="AA50" s="393">
        <v>0</v>
      </c>
      <c r="AB50" s="504">
        <v>1189</v>
      </c>
      <c r="AC50" s="393">
        <v>2</v>
      </c>
      <c r="AD50" s="393">
        <v>2</v>
      </c>
      <c r="AE50" s="393">
        <v>0</v>
      </c>
      <c r="AF50" s="393">
        <v>0</v>
      </c>
      <c r="AG50" s="504">
        <v>4</v>
      </c>
      <c r="AH50" s="393">
        <v>34</v>
      </c>
      <c r="AI50" s="393">
        <v>41</v>
      </c>
      <c r="AJ50" s="393">
        <v>0</v>
      </c>
      <c r="AK50" s="393">
        <v>0</v>
      </c>
      <c r="AL50" s="504">
        <v>75</v>
      </c>
      <c r="AM50" s="393">
        <v>53</v>
      </c>
      <c r="AN50" s="393">
        <v>87</v>
      </c>
      <c r="AO50" s="393">
        <v>0</v>
      </c>
      <c r="AP50" s="393">
        <v>2</v>
      </c>
      <c r="AQ50" s="504">
        <v>142</v>
      </c>
      <c r="AR50" s="393">
        <v>121</v>
      </c>
      <c r="AS50" s="393">
        <v>199</v>
      </c>
      <c r="AT50" s="393">
        <v>0</v>
      </c>
      <c r="AU50" s="393">
        <v>0</v>
      </c>
      <c r="AV50" s="504">
        <v>320</v>
      </c>
      <c r="AW50" s="393">
        <v>1256</v>
      </c>
      <c r="AX50" s="393">
        <v>1985</v>
      </c>
      <c r="AY50" s="393">
        <v>0</v>
      </c>
      <c r="AZ50" s="393">
        <v>3</v>
      </c>
      <c r="BA50" s="505">
        <v>3244</v>
      </c>
      <c r="BB50" s="506"/>
      <c r="BC50" s="506"/>
      <c r="BD50" s="506"/>
      <c r="BE50" s="506"/>
      <c r="BF50" s="506"/>
    </row>
    <row r="51" spans="1:58" ht="20.100000000000001" customHeight="1" x14ac:dyDescent="0.25">
      <c r="A51" s="409" t="s">
        <v>86</v>
      </c>
      <c r="B51" s="386" t="s">
        <v>196</v>
      </c>
      <c r="C51" s="386" t="s">
        <v>57</v>
      </c>
      <c r="D51" s="393">
        <v>0</v>
      </c>
      <c r="E51" s="393">
        <v>0</v>
      </c>
      <c r="F51" s="393">
        <v>0</v>
      </c>
      <c r="G51" s="393">
        <v>0</v>
      </c>
      <c r="H51" s="504">
        <v>0</v>
      </c>
      <c r="I51" s="393">
        <v>0</v>
      </c>
      <c r="J51" s="393">
        <v>0</v>
      </c>
      <c r="K51" s="393">
        <v>0</v>
      </c>
      <c r="L51" s="393">
        <v>0</v>
      </c>
      <c r="M51" s="504">
        <v>0</v>
      </c>
      <c r="N51" s="393">
        <v>0</v>
      </c>
      <c r="O51" s="393">
        <v>0</v>
      </c>
      <c r="P51" s="393">
        <v>0</v>
      </c>
      <c r="Q51" s="393">
        <v>0</v>
      </c>
      <c r="R51" s="504">
        <v>0</v>
      </c>
      <c r="S51" s="393">
        <v>0</v>
      </c>
      <c r="T51" s="393">
        <v>0</v>
      </c>
      <c r="U51" s="393">
        <v>0</v>
      </c>
      <c r="V51" s="393">
        <v>0</v>
      </c>
      <c r="W51" s="504">
        <v>0</v>
      </c>
      <c r="X51" s="393">
        <v>0</v>
      </c>
      <c r="Y51" s="393">
        <v>0</v>
      </c>
      <c r="Z51" s="393">
        <v>0</v>
      </c>
      <c r="AA51" s="393">
        <v>0</v>
      </c>
      <c r="AB51" s="504">
        <v>0</v>
      </c>
      <c r="AC51" s="393">
        <v>0</v>
      </c>
      <c r="AD51" s="393">
        <v>0</v>
      </c>
      <c r="AE51" s="393">
        <v>0</v>
      </c>
      <c r="AF51" s="393">
        <v>0</v>
      </c>
      <c r="AG51" s="504">
        <v>0</v>
      </c>
      <c r="AH51" s="393">
        <v>0</v>
      </c>
      <c r="AI51" s="393">
        <v>0</v>
      </c>
      <c r="AJ51" s="393">
        <v>0</v>
      </c>
      <c r="AK51" s="393">
        <v>0</v>
      </c>
      <c r="AL51" s="504">
        <v>0</v>
      </c>
      <c r="AM51" s="393">
        <v>0</v>
      </c>
      <c r="AN51" s="393">
        <v>0</v>
      </c>
      <c r="AO51" s="393">
        <v>0</v>
      </c>
      <c r="AP51" s="393">
        <v>2142</v>
      </c>
      <c r="AQ51" s="504">
        <v>2142</v>
      </c>
      <c r="AR51" s="393">
        <v>0</v>
      </c>
      <c r="AS51" s="393">
        <v>0</v>
      </c>
      <c r="AT51" s="393">
        <v>0</v>
      </c>
      <c r="AU51" s="393">
        <v>0</v>
      </c>
      <c r="AV51" s="504">
        <v>0</v>
      </c>
      <c r="AW51" s="393">
        <v>0</v>
      </c>
      <c r="AX51" s="393">
        <v>0</v>
      </c>
      <c r="AY51" s="393">
        <v>0</v>
      </c>
      <c r="AZ51" s="393">
        <v>2142</v>
      </c>
      <c r="BA51" s="505">
        <v>2142</v>
      </c>
      <c r="BB51" s="506"/>
      <c r="BC51" s="506"/>
      <c r="BD51" s="506"/>
      <c r="BE51" s="506"/>
      <c r="BF51" s="506"/>
    </row>
    <row r="52" spans="1:58" ht="20.100000000000001" customHeight="1" x14ac:dyDescent="0.25">
      <c r="A52" s="409" t="s">
        <v>87</v>
      </c>
      <c r="B52" s="386" t="s">
        <v>198</v>
      </c>
      <c r="C52" s="386" t="s">
        <v>57</v>
      </c>
      <c r="D52" s="393">
        <v>0</v>
      </c>
      <c r="E52" s="393">
        <v>0</v>
      </c>
      <c r="F52" s="393">
        <v>0</v>
      </c>
      <c r="G52" s="393">
        <v>0</v>
      </c>
      <c r="H52" s="504">
        <v>0</v>
      </c>
      <c r="I52" s="393">
        <v>0</v>
      </c>
      <c r="J52" s="393">
        <v>0</v>
      </c>
      <c r="K52" s="393">
        <v>0</v>
      </c>
      <c r="L52" s="393">
        <v>0</v>
      </c>
      <c r="M52" s="504">
        <v>0</v>
      </c>
      <c r="N52" s="393">
        <v>0</v>
      </c>
      <c r="O52" s="393">
        <v>0</v>
      </c>
      <c r="P52" s="393">
        <v>0</v>
      </c>
      <c r="Q52" s="393">
        <v>0</v>
      </c>
      <c r="R52" s="504">
        <v>0</v>
      </c>
      <c r="S52" s="393">
        <v>0</v>
      </c>
      <c r="T52" s="393">
        <v>0</v>
      </c>
      <c r="U52" s="393">
        <v>0</v>
      </c>
      <c r="V52" s="393">
        <v>0</v>
      </c>
      <c r="W52" s="504">
        <v>0</v>
      </c>
      <c r="X52" s="393">
        <v>0</v>
      </c>
      <c r="Y52" s="393">
        <v>0</v>
      </c>
      <c r="Z52" s="393">
        <v>0</v>
      </c>
      <c r="AA52" s="393">
        <v>0</v>
      </c>
      <c r="AB52" s="504">
        <v>0</v>
      </c>
      <c r="AC52" s="393">
        <v>0</v>
      </c>
      <c r="AD52" s="393">
        <v>0</v>
      </c>
      <c r="AE52" s="393">
        <v>0</v>
      </c>
      <c r="AF52" s="393">
        <v>0</v>
      </c>
      <c r="AG52" s="504">
        <v>0</v>
      </c>
      <c r="AH52" s="393">
        <v>0</v>
      </c>
      <c r="AI52" s="393">
        <v>0</v>
      </c>
      <c r="AJ52" s="393">
        <v>0</v>
      </c>
      <c r="AK52" s="393">
        <v>0</v>
      </c>
      <c r="AL52" s="504">
        <v>0</v>
      </c>
      <c r="AM52" s="393">
        <v>0</v>
      </c>
      <c r="AN52" s="393">
        <v>0</v>
      </c>
      <c r="AO52" s="393">
        <v>0</v>
      </c>
      <c r="AP52" s="393">
        <v>368</v>
      </c>
      <c r="AQ52" s="504">
        <v>368</v>
      </c>
      <c r="AR52" s="393">
        <v>0</v>
      </c>
      <c r="AS52" s="393">
        <v>0</v>
      </c>
      <c r="AT52" s="393">
        <v>0</v>
      </c>
      <c r="AU52" s="393">
        <v>0</v>
      </c>
      <c r="AV52" s="504">
        <v>0</v>
      </c>
      <c r="AW52" s="393">
        <v>0</v>
      </c>
      <c r="AX52" s="393">
        <v>0</v>
      </c>
      <c r="AY52" s="393">
        <v>0</v>
      </c>
      <c r="AZ52" s="393">
        <v>368</v>
      </c>
      <c r="BA52" s="505">
        <v>368</v>
      </c>
      <c r="BB52" s="506"/>
      <c r="BC52" s="506"/>
      <c r="BD52" s="506"/>
      <c r="BE52" s="506"/>
      <c r="BF52" s="506"/>
    </row>
    <row r="53" spans="1:58" ht="20.100000000000001" customHeight="1" x14ac:dyDescent="0.25">
      <c r="A53" s="409" t="s">
        <v>87</v>
      </c>
      <c r="B53" s="386" t="s">
        <v>621</v>
      </c>
      <c r="C53" s="386" t="s">
        <v>59</v>
      </c>
      <c r="D53" s="393">
        <v>191</v>
      </c>
      <c r="E53" s="393">
        <v>297</v>
      </c>
      <c r="F53" s="393">
        <v>0</v>
      </c>
      <c r="G53" s="393">
        <v>0</v>
      </c>
      <c r="H53" s="504">
        <v>488</v>
      </c>
      <c r="I53" s="393">
        <v>53</v>
      </c>
      <c r="J53" s="393">
        <v>141</v>
      </c>
      <c r="K53" s="393">
        <v>0</v>
      </c>
      <c r="L53" s="393">
        <v>0</v>
      </c>
      <c r="M53" s="504">
        <v>194</v>
      </c>
      <c r="N53" s="393">
        <v>51</v>
      </c>
      <c r="O53" s="393">
        <v>79</v>
      </c>
      <c r="P53" s="393">
        <v>0</v>
      </c>
      <c r="Q53" s="393">
        <v>0</v>
      </c>
      <c r="R53" s="504">
        <v>130</v>
      </c>
      <c r="S53" s="393">
        <v>0</v>
      </c>
      <c r="T53" s="393">
        <v>3</v>
      </c>
      <c r="U53" s="393">
        <v>0</v>
      </c>
      <c r="V53" s="393">
        <v>0</v>
      </c>
      <c r="W53" s="504">
        <v>3</v>
      </c>
      <c r="X53" s="393">
        <v>60</v>
      </c>
      <c r="Y53" s="393">
        <v>105</v>
      </c>
      <c r="Z53" s="393">
        <v>0</v>
      </c>
      <c r="AA53" s="393">
        <v>0</v>
      </c>
      <c r="AB53" s="504">
        <v>165</v>
      </c>
      <c r="AC53" s="393">
        <v>0</v>
      </c>
      <c r="AD53" s="393">
        <v>1</v>
      </c>
      <c r="AE53" s="393">
        <v>0</v>
      </c>
      <c r="AF53" s="393">
        <v>0</v>
      </c>
      <c r="AG53" s="504">
        <v>1</v>
      </c>
      <c r="AH53" s="393">
        <v>19</v>
      </c>
      <c r="AI53" s="393">
        <v>35</v>
      </c>
      <c r="AJ53" s="393">
        <v>0</v>
      </c>
      <c r="AK53" s="393">
        <v>0</v>
      </c>
      <c r="AL53" s="504">
        <v>54</v>
      </c>
      <c r="AM53" s="393">
        <v>0</v>
      </c>
      <c r="AN53" s="393">
        <v>1</v>
      </c>
      <c r="AO53" s="393">
        <v>0</v>
      </c>
      <c r="AP53" s="393">
        <v>0</v>
      </c>
      <c r="AQ53" s="504">
        <v>1</v>
      </c>
      <c r="AR53" s="393">
        <v>0</v>
      </c>
      <c r="AS53" s="393">
        <v>0</v>
      </c>
      <c r="AT53" s="393">
        <v>0</v>
      </c>
      <c r="AU53" s="393">
        <v>0</v>
      </c>
      <c r="AV53" s="504">
        <v>0</v>
      </c>
      <c r="AW53" s="393">
        <v>374</v>
      </c>
      <c r="AX53" s="393">
        <v>662</v>
      </c>
      <c r="AY53" s="393">
        <v>0</v>
      </c>
      <c r="AZ53" s="393">
        <v>0</v>
      </c>
      <c r="BA53" s="505">
        <v>1036</v>
      </c>
      <c r="BB53" s="506"/>
      <c r="BC53" s="506"/>
      <c r="BD53" s="506"/>
      <c r="BE53" s="506"/>
      <c r="BF53" s="506"/>
    </row>
    <row r="54" spans="1:58" ht="20.100000000000001" customHeight="1" x14ac:dyDescent="0.25">
      <c r="A54" s="409" t="s">
        <v>87</v>
      </c>
      <c r="B54" s="386" t="s">
        <v>197</v>
      </c>
      <c r="C54" s="386" t="s">
        <v>57</v>
      </c>
      <c r="D54" s="393">
        <v>71</v>
      </c>
      <c r="E54" s="393">
        <v>67</v>
      </c>
      <c r="F54" s="393">
        <v>0</v>
      </c>
      <c r="G54" s="393">
        <v>0</v>
      </c>
      <c r="H54" s="504">
        <v>138</v>
      </c>
      <c r="I54" s="393">
        <v>4</v>
      </c>
      <c r="J54" s="393">
        <v>8</v>
      </c>
      <c r="K54" s="393">
        <v>0</v>
      </c>
      <c r="L54" s="393">
        <v>0</v>
      </c>
      <c r="M54" s="504">
        <v>12</v>
      </c>
      <c r="N54" s="393">
        <v>8</v>
      </c>
      <c r="O54" s="393">
        <v>7</v>
      </c>
      <c r="P54" s="393">
        <v>0</v>
      </c>
      <c r="Q54" s="393">
        <v>0</v>
      </c>
      <c r="R54" s="504">
        <v>15</v>
      </c>
      <c r="S54" s="393">
        <v>0</v>
      </c>
      <c r="T54" s="393">
        <v>1</v>
      </c>
      <c r="U54" s="393">
        <v>0</v>
      </c>
      <c r="V54" s="393">
        <v>0</v>
      </c>
      <c r="W54" s="504">
        <v>1</v>
      </c>
      <c r="X54" s="393">
        <v>20</v>
      </c>
      <c r="Y54" s="393">
        <v>40</v>
      </c>
      <c r="Z54" s="393">
        <v>0</v>
      </c>
      <c r="AA54" s="393">
        <v>0</v>
      </c>
      <c r="AB54" s="504">
        <v>60</v>
      </c>
      <c r="AC54" s="393">
        <v>0</v>
      </c>
      <c r="AD54" s="393">
        <v>0</v>
      </c>
      <c r="AE54" s="393">
        <v>0</v>
      </c>
      <c r="AF54" s="393">
        <v>0</v>
      </c>
      <c r="AG54" s="504">
        <v>0</v>
      </c>
      <c r="AH54" s="393">
        <v>4</v>
      </c>
      <c r="AI54" s="393">
        <v>4</v>
      </c>
      <c r="AJ54" s="393">
        <v>0</v>
      </c>
      <c r="AK54" s="393">
        <v>0</v>
      </c>
      <c r="AL54" s="504">
        <v>8</v>
      </c>
      <c r="AM54" s="393">
        <v>4</v>
      </c>
      <c r="AN54" s="393">
        <v>2</v>
      </c>
      <c r="AO54" s="393">
        <v>0</v>
      </c>
      <c r="AP54" s="393">
        <v>0</v>
      </c>
      <c r="AQ54" s="504">
        <v>6</v>
      </c>
      <c r="AR54" s="393">
        <v>0</v>
      </c>
      <c r="AS54" s="393">
        <v>0</v>
      </c>
      <c r="AT54" s="393">
        <v>0</v>
      </c>
      <c r="AU54" s="393">
        <v>0</v>
      </c>
      <c r="AV54" s="504">
        <v>0</v>
      </c>
      <c r="AW54" s="393">
        <v>111</v>
      </c>
      <c r="AX54" s="393">
        <v>129</v>
      </c>
      <c r="AY54" s="393">
        <v>0</v>
      </c>
      <c r="AZ54" s="393">
        <v>0</v>
      </c>
      <c r="BA54" s="505">
        <v>240</v>
      </c>
      <c r="BB54" s="506"/>
      <c r="BC54" s="506"/>
      <c r="BD54" s="506"/>
      <c r="BE54" s="506"/>
      <c r="BF54" s="506"/>
    </row>
    <row r="55" spans="1:58" ht="20.100000000000001" customHeight="1" x14ac:dyDescent="0.25">
      <c r="A55" s="409" t="s">
        <v>88</v>
      </c>
      <c r="B55" s="386" t="s">
        <v>200</v>
      </c>
      <c r="C55" s="386" t="s">
        <v>59</v>
      </c>
      <c r="D55" s="393">
        <v>235</v>
      </c>
      <c r="E55" s="393">
        <v>318</v>
      </c>
      <c r="F55" s="393">
        <v>0</v>
      </c>
      <c r="G55" s="393">
        <v>0</v>
      </c>
      <c r="H55" s="504">
        <v>553</v>
      </c>
      <c r="I55" s="393">
        <v>8</v>
      </c>
      <c r="J55" s="393">
        <v>21</v>
      </c>
      <c r="K55" s="393">
        <v>0</v>
      </c>
      <c r="L55" s="393">
        <v>0</v>
      </c>
      <c r="M55" s="504">
        <v>29</v>
      </c>
      <c r="N55" s="393">
        <v>27</v>
      </c>
      <c r="O55" s="393">
        <v>50</v>
      </c>
      <c r="P55" s="393">
        <v>0</v>
      </c>
      <c r="Q55" s="393">
        <v>0</v>
      </c>
      <c r="R55" s="504">
        <v>77</v>
      </c>
      <c r="S55" s="393">
        <v>0</v>
      </c>
      <c r="T55" s="393">
        <v>1</v>
      </c>
      <c r="U55" s="393">
        <v>0</v>
      </c>
      <c r="V55" s="393">
        <v>0</v>
      </c>
      <c r="W55" s="504">
        <v>1</v>
      </c>
      <c r="X55" s="393">
        <v>169</v>
      </c>
      <c r="Y55" s="393">
        <v>275</v>
      </c>
      <c r="Z55" s="393">
        <v>0</v>
      </c>
      <c r="AA55" s="393">
        <v>1</v>
      </c>
      <c r="AB55" s="504">
        <v>445</v>
      </c>
      <c r="AC55" s="393">
        <v>1</v>
      </c>
      <c r="AD55" s="393">
        <v>0</v>
      </c>
      <c r="AE55" s="393">
        <v>0</v>
      </c>
      <c r="AF55" s="393">
        <v>0</v>
      </c>
      <c r="AG55" s="504">
        <v>1</v>
      </c>
      <c r="AH55" s="393">
        <v>25</v>
      </c>
      <c r="AI55" s="393">
        <v>33</v>
      </c>
      <c r="AJ55" s="393">
        <v>0</v>
      </c>
      <c r="AK55" s="393">
        <v>0</v>
      </c>
      <c r="AL55" s="504">
        <v>58</v>
      </c>
      <c r="AM55" s="393">
        <v>19</v>
      </c>
      <c r="AN55" s="393">
        <v>24</v>
      </c>
      <c r="AO55" s="393">
        <v>0</v>
      </c>
      <c r="AP55" s="393">
        <v>0</v>
      </c>
      <c r="AQ55" s="504">
        <v>43</v>
      </c>
      <c r="AR55" s="393">
        <v>74</v>
      </c>
      <c r="AS55" s="393">
        <v>160</v>
      </c>
      <c r="AT55" s="393">
        <v>0</v>
      </c>
      <c r="AU55" s="393">
        <v>0</v>
      </c>
      <c r="AV55" s="504">
        <v>234</v>
      </c>
      <c r="AW55" s="393">
        <v>558</v>
      </c>
      <c r="AX55" s="393">
        <v>882</v>
      </c>
      <c r="AY55" s="393">
        <v>0</v>
      </c>
      <c r="AZ55" s="393">
        <v>1</v>
      </c>
      <c r="BA55" s="505">
        <v>1441</v>
      </c>
      <c r="BB55" s="506"/>
      <c r="BC55" s="506"/>
      <c r="BD55" s="506"/>
      <c r="BE55" s="506"/>
      <c r="BF55" s="506"/>
    </row>
    <row r="56" spans="1:58" ht="20.100000000000001" customHeight="1" x14ac:dyDescent="0.25">
      <c r="A56" s="409" t="s">
        <v>88</v>
      </c>
      <c r="B56" s="386" t="s">
        <v>926</v>
      </c>
      <c r="C56" s="386" t="s">
        <v>57</v>
      </c>
      <c r="D56" s="393">
        <v>275</v>
      </c>
      <c r="E56" s="393">
        <v>334</v>
      </c>
      <c r="F56" s="393">
        <v>0</v>
      </c>
      <c r="G56" s="393">
        <v>1</v>
      </c>
      <c r="H56" s="504">
        <v>610</v>
      </c>
      <c r="I56" s="393">
        <v>28</v>
      </c>
      <c r="J56" s="393">
        <v>59</v>
      </c>
      <c r="K56" s="393">
        <v>0</v>
      </c>
      <c r="L56" s="393">
        <v>0</v>
      </c>
      <c r="M56" s="504">
        <v>87</v>
      </c>
      <c r="N56" s="393">
        <v>51</v>
      </c>
      <c r="O56" s="393">
        <v>80</v>
      </c>
      <c r="P56" s="393">
        <v>0</v>
      </c>
      <c r="Q56" s="393">
        <v>0</v>
      </c>
      <c r="R56" s="504">
        <v>131</v>
      </c>
      <c r="S56" s="393">
        <v>0</v>
      </c>
      <c r="T56" s="393">
        <v>2</v>
      </c>
      <c r="U56" s="393">
        <v>0</v>
      </c>
      <c r="V56" s="393">
        <v>0</v>
      </c>
      <c r="W56" s="504">
        <v>2</v>
      </c>
      <c r="X56" s="393">
        <v>187</v>
      </c>
      <c r="Y56" s="393">
        <v>230</v>
      </c>
      <c r="Z56" s="393">
        <v>0</v>
      </c>
      <c r="AA56" s="393">
        <v>0</v>
      </c>
      <c r="AB56" s="504">
        <v>417</v>
      </c>
      <c r="AC56" s="393">
        <v>1</v>
      </c>
      <c r="AD56" s="393">
        <v>0</v>
      </c>
      <c r="AE56" s="393">
        <v>0</v>
      </c>
      <c r="AF56" s="393">
        <v>0</v>
      </c>
      <c r="AG56" s="504">
        <v>1</v>
      </c>
      <c r="AH56" s="393">
        <v>29</v>
      </c>
      <c r="AI56" s="393">
        <v>46</v>
      </c>
      <c r="AJ56" s="393">
        <v>0</v>
      </c>
      <c r="AK56" s="393">
        <v>0</v>
      </c>
      <c r="AL56" s="504">
        <v>75</v>
      </c>
      <c r="AM56" s="393">
        <v>24</v>
      </c>
      <c r="AN56" s="393">
        <v>32</v>
      </c>
      <c r="AO56" s="393">
        <v>0</v>
      </c>
      <c r="AP56" s="393">
        <v>2</v>
      </c>
      <c r="AQ56" s="504">
        <v>58</v>
      </c>
      <c r="AR56" s="393">
        <v>0</v>
      </c>
      <c r="AS56" s="393">
        <v>0</v>
      </c>
      <c r="AT56" s="393">
        <v>0</v>
      </c>
      <c r="AU56" s="393">
        <v>0</v>
      </c>
      <c r="AV56" s="504">
        <v>0</v>
      </c>
      <c r="AW56" s="393">
        <v>595</v>
      </c>
      <c r="AX56" s="393">
        <v>783</v>
      </c>
      <c r="AY56" s="393">
        <v>0</v>
      </c>
      <c r="AZ56" s="393">
        <v>3</v>
      </c>
      <c r="BA56" s="505">
        <v>1381</v>
      </c>
      <c r="BB56" s="506"/>
      <c r="BC56" s="506"/>
      <c r="BD56" s="506"/>
      <c r="BE56" s="506"/>
      <c r="BF56" s="506"/>
    </row>
    <row r="57" spans="1:58" ht="20.100000000000001" customHeight="1" x14ac:dyDescent="0.25">
      <c r="A57" s="409" t="s">
        <v>88</v>
      </c>
      <c r="B57" s="386" t="s">
        <v>199</v>
      </c>
      <c r="C57" s="386" t="s">
        <v>57</v>
      </c>
      <c r="D57" s="393">
        <v>149</v>
      </c>
      <c r="E57" s="393">
        <v>210</v>
      </c>
      <c r="F57" s="393">
        <v>0</v>
      </c>
      <c r="G57" s="393">
        <v>0</v>
      </c>
      <c r="H57" s="504">
        <v>359</v>
      </c>
      <c r="I57" s="393">
        <v>4</v>
      </c>
      <c r="J57" s="393">
        <v>12</v>
      </c>
      <c r="K57" s="393">
        <v>0</v>
      </c>
      <c r="L57" s="393">
        <v>0</v>
      </c>
      <c r="M57" s="504">
        <v>16</v>
      </c>
      <c r="N57" s="393">
        <v>9</v>
      </c>
      <c r="O57" s="393">
        <v>14</v>
      </c>
      <c r="P57" s="393">
        <v>0</v>
      </c>
      <c r="Q57" s="393">
        <v>0</v>
      </c>
      <c r="R57" s="504">
        <v>23</v>
      </c>
      <c r="S57" s="393">
        <v>1</v>
      </c>
      <c r="T57" s="393">
        <v>0</v>
      </c>
      <c r="U57" s="393">
        <v>0</v>
      </c>
      <c r="V57" s="393">
        <v>0</v>
      </c>
      <c r="W57" s="504">
        <v>1</v>
      </c>
      <c r="X57" s="393">
        <v>60</v>
      </c>
      <c r="Y57" s="393">
        <v>75</v>
      </c>
      <c r="Z57" s="393">
        <v>0</v>
      </c>
      <c r="AA57" s="393">
        <v>0</v>
      </c>
      <c r="AB57" s="504">
        <v>135</v>
      </c>
      <c r="AC57" s="393">
        <v>0</v>
      </c>
      <c r="AD57" s="393">
        <v>0</v>
      </c>
      <c r="AE57" s="393">
        <v>0</v>
      </c>
      <c r="AF57" s="393">
        <v>0</v>
      </c>
      <c r="AG57" s="504">
        <v>0</v>
      </c>
      <c r="AH57" s="393">
        <v>12</v>
      </c>
      <c r="AI57" s="393">
        <v>19</v>
      </c>
      <c r="AJ57" s="393">
        <v>0</v>
      </c>
      <c r="AK57" s="393">
        <v>0</v>
      </c>
      <c r="AL57" s="504">
        <v>31</v>
      </c>
      <c r="AM57" s="393">
        <v>10</v>
      </c>
      <c r="AN57" s="393">
        <v>8</v>
      </c>
      <c r="AO57" s="393">
        <v>0</v>
      </c>
      <c r="AP57" s="393">
        <v>0</v>
      </c>
      <c r="AQ57" s="504">
        <v>18</v>
      </c>
      <c r="AR57" s="393">
        <v>2</v>
      </c>
      <c r="AS57" s="393">
        <v>10</v>
      </c>
      <c r="AT57" s="393">
        <v>0</v>
      </c>
      <c r="AU57" s="393">
        <v>0</v>
      </c>
      <c r="AV57" s="504">
        <v>12</v>
      </c>
      <c r="AW57" s="393">
        <v>247</v>
      </c>
      <c r="AX57" s="393">
        <v>348</v>
      </c>
      <c r="AY57" s="393">
        <v>0</v>
      </c>
      <c r="AZ57" s="393">
        <v>0</v>
      </c>
      <c r="BA57" s="505">
        <v>595</v>
      </c>
      <c r="BB57" s="506"/>
      <c r="BC57" s="506"/>
      <c r="BD57" s="506"/>
      <c r="BE57" s="506"/>
      <c r="BF57" s="506"/>
    </row>
    <row r="58" spans="1:58" ht="20.100000000000001" customHeight="1" x14ac:dyDescent="0.25">
      <c r="A58" s="409" t="s">
        <v>89</v>
      </c>
      <c r="B58" s="386" t="s">
        <v>201</v>
      </c>
      <c r="C58" s="386" t="s">
        <v>57</v>
      </c>
      <c r="D58" s="393">
        <v>39</v>
      </c>
      <c r="E58" s="393">
        <v>36</v>
      </c>
      <c r="F58" s="393">
        <v>0</v>
      </c>
      <c r="G58" s="393">
        <v>0</v>
      </c>
      <c r="H58" s="504">
        <v>75</v>
      </c>
      <c r="I58" s="393">
        <v>1</v>
      </c>
      <c r="J58" s="393">
        <v>2</v>
      </c>
      <c r="K58" s="393">
        <v>0</v>
      </c>
      <c r="L58" s="393">
        <v>0</v>
      </c>
      <c r="M58" s="504">
        <v>3</v>
      </c>
      <c r="N58" s="393">
        <v>5</v>
      </c>
      <c r="O58" s="393">
        <v>4</v>
      </c>
      <c r="P58" s="393">
        <v>0</v>
      </c>
      <c r="Q58" s="393">
        <v>0</v>
      </c>
      <c r="R58" s="504">
        <v>9</v>
      </c>
      <c r="S58" s="393">
        <v>1</v>
      </c>
      <c r="T58" s="393">
        <v>2</v>
      </c>
      <c r="U58" s="393">
        <v>0</v>
      </c>
      <c r="V58" s="393">
        <v>0</v>
      </c>
      <c r="W58" s="504">
        <v>3</v>
      </c>
      <c r="X58" s="393">
        <v>14</v>
      </c>
      <c r="Y58" s="393">
        <v>12</v>
      </c>
      <c r="Z58" s="393">
        <v>0</v>
      </c>
      <c r="AA58" s="393">
        <v>0</v>
      </c>
      <c r="AB58" s="504">
        <v>26</v>
      </c>
      <c r="AC58" s="393">
        <v>0</v>
      </c>
      <c r="AD58" s="393">
        <v>0</v>
      </c>
      <c r="AE58" s="393">
        <v>0</v>
      </c>
      <c r="AF58" s="393">
        <v>0</v>
      </c>
      <c r="AG58" s="504">
        <v>0</v>
      </c>
      <c r="AH58" s="393">
        <v>3</v>
      </c>
      <c r="AI58" s="393">
        <v>7</v>
      </c>
      <c r="AJ58" s="393">
        <v>0</v>
      </c>
      <c r="AK58" s="393">
        <v>0</v>
      </c>
      <c r="AL58" s="504">
        <v>10</v>
      </c>
      <c r="AM58" s="393">
        <v>1</v>
      </c>
      <c r="AN58" s="393">
        <v>2</v>
      </c>
      <c r="AO58" s="393">
        <v>0</v>
      </c>
      <c r="AP58" s="393">
        <v>0</v>
      </c>
      <c r="AQ58" s="504">
        <v>3</v>
      </c>
      <c r="AR58" s="393">
        <v>0</v>
      </c>
      <c r="AS58" s="393">
        <v>0</v>
      </c>
      <c r="AT58" s="393">
        <v>0</v>
      </c>
      <c r="AU58" s="393">
        <v>0</v>
      </c>
      <c r="AV58" s="504">
        <v>0</v>
      </c>
      <c r="AW58" s="393">
        <v>64</v>
      </c>
      <c r="AX58" s="393">
        <v>65</v>
      </c>
      <c r="AY58" s="393">
        <v>0</v>
      </c>
      <c r="AZ58" s="393">
        <v>0</v>
      </c>
      <c r="BA58" s="505">
        <v>129</v>
      </c>
      <c r="BB58" s="506"/>
      <c r="BC58" s="506"/>
      <c r="BD58" s="506"/>
      <c r="BE58" s="506"/>
      <c r="BF58" s="506"/>
    </row>
    <row r="59" spans="1:58" ht="20.100000000000001" customHeight="1" x14ac:dyDescent="0.25">
      <c r="A59" s="409" t="s">
        <v>90</v>
      </c>
      <c r="B59" s="386" t="s">
        <v>202</v>
      </c>
      <c r="C59" s="386" t="s">
        <v>57</v>
      </c>
      <c r="D59" s="393">
        <v>77</v>
      </c>
      <c r="E59" s="393">
        <v>56</v>
      </c>
      <c r="F59" s="393">
        <v>0</v>
      </c>
      <c r="G59" s="393">
        <v>0</v>
      </c>
      <c r="H59" s="504">
        <v>133</v>
      </c>
      <c r="I59" s="393">
        <v>7</v>
      </c>
      <c r="J59" s="393">
        <v>7</v>
      </c>
      <c r="K59" s="393">
        <v>0</v>
      </c>
      <c r="L59" s="393">
        <v>0</v>
      </c>
      <c r="M59" s="504">
        <v>14</v>
      </c>
      <c r="N59" s="393">
        <v>11</v>
      </c>
      <c r="O59" s="393">
        <v>14</v>
      </c>
      <c r="P59" s="393">
        <v>0</v>
      </c>
      <c r="Q59" s="393">
        <v>0</v>
      </c>
      <c r="R59" s="504">
        <v>25</v>
      </c>
      <c r="S59" s="393">
        <v>0</v>
      </c>
      <c r="T59" s="393">
        <v>0</v>
      </c>
      <c r="U59" s="393">
        <v>0</v>
      </c>
      <c r="V59" s="393">
        <v>0</v>
      </c>
      <c r="W59" s="504">
        <v>0</v>
      </c>
      <c r="X59" s="393">
        <v>54</v>
      </c>
      <c r="Y59" s="393">
        <v>58</v>
      </c>
      <c r="Z59" s="393">
        <v>0</v>
      </c>
      <c r="AA59" s="393">
        <v>0</v>
      </c>
      <c r="AB59" s="504">
        <v>112</v>
      </c>
      <c r="AC59" s="393">
        <v>0</v>
      </c>
      <c r="AD59" s="393">
        <v>0</v>
      </c>
      <c r="AE59" s="393">
        <v>0</v>
      </c>
      <c r="AF59" s="393">
        <v>0</v>
      </c>
      <c r="AG59" s="504">
        <v>0</v>
      </c>
      <c r="AH59" s="393">
        <v>12</v>
      </c>
      <c r="AI59" s="393">
        <v>20</v>
      </c>
      <c r="AJ59" s="393">
        <v>0</v>
      </c>
      <c r="AK59" s="393">
        <v>0</v>
      </c>
      <c r="AL59" s="504">
        <v>32</v>
      </c>
      <c r="AM59" s="393">
        <v>9</v>
      </c>
      <c r="AN59" s="393">
        <v>8</v>
      </c>
      <c r="AO59" s="393">
        <v>0</v>
      </c>
      <c r="AP59" s="393">
        <v>0</v>
      </c>
      <c r="AQ59" s="504">
        <v>17</v>
      </c>
      <c r="AR59" s="393">
        <v>5</v>
      </c>
      <c r="AS59" s="393">
        <v>18</v>
      </c>
      <c r="AT59" s="393">
        <v>0</v>
      </c>
      <c r="AU59" s="393">
        <v>0</v>
      </c>
      <c r="AV59" s="504">
        <v>23</v>
      </c>
      <c r="AW59" s="393">
        <v>175</v>
      </c>
      <c r="AX59" s="393">
        <v>181</v>
      </c>
      <c r="AY59" s="393">
        <v>0</v>
      </c>
      <c r="AZ59" s="393">
        <v>0</v>
      </c>
      <c r="BA59" s="505">
        <v>356</v>
      </c>
      <c r="BB59" s="506"/>
      <c r="BC59" s="506"/>
      <c r="BD59" s="506"/>
      <c r="BE59" s="506"/>
      <c r="BF59" s="506"/>
    </row>
    <row r="60" spans="1:58" ht="20.100000000000001" customHeight="1" x14ac:dyDescent="0.25">
      <c r="A60" s="409" t="s">
        <v>91</v>
      </c>
      <c r="B60" s="386" t="s">
        <v>203</v>
      </c>
      <c r="C60" s="386" t="s">
        <v>92</v>
      </c>
      <c r="D60" s="393">
        <v>441</v>
      </c>
      <c r="E60" s="393">
        <v>636</v>
      </c>
      <c r="F60" s="393">
        <v>0</v>
      </c>
      <c r="G60" s="393">
        <v>1</v>
      </c>
      <c r="H60" s="504">
        <v>1078</v>
      </c>
      <c r="I60" s="393">
        <v>38</v>
      </c>
      <c r="J60" s="393">
        <v>114</v>
      </c>
      <c r="K60" s="393">
        <v>0</v>
      </c>
      <c r="L60" s="393">
        <v>0</v>
      </c>
      <c r="M60" s="504">
        <v>152</v>
      </c>
      <c r="N60" s="393">
        <v>20</v>
      </c>
      <c r="O60" s="393">
        <v>38</v>
      </c>
      <c r="P60" s="393">
        <v>0</v>
      </c>
      <c r="Q60" s="393">
        <v>0</v>
      </c>
      <c r="R60" s="504">
        <v>58</v>
      </c>
      <c r="S60" s="393">
        <v>0</v>
      </c>
      <c r="T60" s="393">
        <v>0</v>
      </c>
      <c r="U60" s="393">
        <v>0</v>
      </c>
      <c r="V60" s="393">
        <v>0</v>
      </c>
      <c r="W60" s="504">
        <v>0</v>
      </c>
      <c r="X60" s="393">
        <v>418</v>
      </c>
      <c r="Y60" s="393">
        <v>680</v>
      </c>
      <c r="Z60" s="393">
        <v>0</v>
      </c>
      <c r="AA60" s="393">
        <v>0</v>
      </c>
      <c r="AB60" s="504">
        <v>1098</v>
      </c>
      <c r="AC60" s="393">
        <v>0</v>
      </c>
      <c r="AD60" s="393">
        <v>1</v>
      </c>
      <c r="AE60" s="393">
        <v>0</v>
      </c>
      <c r="AF60" s="393">
        <v>0</v>
      </c>
      <c r="AG60" s="504">
        <v>1</v>
      </c>
      <c r="AH60" s="393">
        <v>113</v>
      </c>
      <c r="AI60" s="393">
        <v>193</v>
      </c>
      <c r="AJ60" s="393">
        <v>0</v>
      </c>
      <c r="AK60" s="393">
        <v>1</v>
      </c>
      <c r="AL60" s="504">
        <v>307</v>
      </c>
      <c r="AM60" s="393">
        <v>44</v>
      </c>
      <c r="AN60" s="393">
        <v>57</v>
      </c>
      <c r="AO60" s="393">
        <v>0</v>
      </c>
      <c r="AP60" s="393">
        <v>1</v>
      </c>
      <c r="AQ60" s="504">
        <v>102</v>
      </c>
      <c r="AR60" s="393">
        <v>136</v>
      </c>
      <c r="AS60" s="393">
        <v>259</v>
      </c>
      <c r="AT60" s="393">
        <v>0</v>
      </c>
      <c r="AU60" s="393">
        <v>0</v>
      </c>
      <c r="AV60" s="504">
        <v>395</v>
      </c>
      <c r="AW60" s="393">
        <v>1210</v>
      </c>
      <c r="AX60" s="393">
        <v>1978</v>
      </c>
      <c r="AY60" s="393">
        <v>0</v>
      </c>
      <c r="AZ60" s="393">
        <v>3</v>
      </c>
      <c r="BA60" s="505">
        <v>3191</v>
      </c>
      <c r="BB60" s="506"/>
      <c r="BC60" s="506"/>
      <c r="BD60" s="506"/>
      <c r="BE60" s="506"/>
      <c r="BF60" s="506"/>
    </row>
    <row r="61" spans="1:58" ht="20.100000000000001" customHeight="1" x14ac:dyDescent="0.25">
      <c r="A61" s="409" t="s">
        <v>91</v>
      </c>
      <c r="B61" s="386" t="s">
        <v>204</v>
      </c>
      <c r="C61" s="386" t="s">
        <v>59</v>
      </c>
      <c r="D61" s="393">
        <v>91</v>
      </c>
      <c r="E61" s="393">
        <v>169</v>
      </c>
      <c r="F61" s="393">
        <v>0</v>
      </c>
      <c r="G61" s="393">
        <v>0</v>
      </c>
      <c r="H61" s="504">
        <v>260</v>
      </c>
      <c r="I61" s="393">
        <v>4</v>
      </c>
      <c r="J61" s="393">
        <v>13</v>
      </c>
      <c r="K61" s="393">
        <v>0</v>
      </c>
      <c r="L61" s="393">
        <v>0</v>
      </c>
      <c r="M61" s="504">
        <v>17</v>
      </c>
      <c r="N61" s="393">
        <v>12</v>
      </c>
      <c r="O61" s="393">
        <v>25</v>
      </c>
      <c r="P61" s="393">
        <v>0</v>
      </c>
      <c r="Q61" s="393">
        <v>0</v>
      </c>
      <c r="R61" s="504">
        <v>37</v>
      </c>
      <c r="S61" s="393">
        <v>0</v>
      </c>
      <c r="T61" s="393">
        <v>0</v>
      </c>
      <c r="U61" s="393">
        <v>0</v>
      </c>
      <c r="V61" s="393">
        <v>0</v>
      </c>
      <c r="W61" s="504">
        <v>0</v>
      </c>
      <c r="X61" s="393">
        <v>113</v>
      </c>
      <c r="Y61" s="393">
        <v>234</v>
      </c>
      <c r="Z61" s="393">
        <v>0</v>
      </c>
      <c r="AA61" s="393">
        <v>1</v>
      </c>
      <c r="AB61" s="504">
        <v>348</v>
      </c>
      <c r="AC61" s="393">
        <v>0</v>
      </c>
      <c r="AD61" s="393">
        <v>0</v>
      </c>
      <c r="AE61" s="393">
        <v>0</v>
      </c>
      <c r="AF61" s="393">
        <v>0</v>
      </c>
      <c r="AG61" s="504">
        <v>0</v>
      </c>
      <c r="AH61" s="393">
        <v>20</v>
      </c>
      <c r="AI61" s="393">
        <v>24</v>
      </c>
      <c r="AJ61" s="393">
        <v>0</v>
      </c>
      <c r="AK61" s="393">
        <v>0</v>
      </c>
      <c r="AL61" s="504">
        <v>44</v>
      </c>
      <c r="AM61" s="393">
        <v>10</v>
      </c>
      <c r="AN61" s="393">
        <v>20</v>
      </c>
      <c r="AO61" s="393">
        <v>0</v>
      </c>
      <c r="AP61" s="393">
        <v>0</v>
      </c>
      <c r="AQ61" s="504">
        <v>30</v>
      </c>
      <c r="AR61" s="393">
        <v>23</v>
      </c>
      <c r="AS61" s="393">
        <v>44</v>
      </c>
      <c r="AT61" s="393">
        <v>0</v>
      </c>
      <c r="AU61" s="393">
        <v>0</v>
      </c>
      <c r="AV61" s="504">
        <v>67</v>
      </c>
      <c r="AW61" s="393">
        <v>273</v>
      </c>
      <c r="AX61" s="393">
        <v>529</v>
      </c>
      <c r="AY61" s="393">
        <v>0</v>
      </c>
      <c r="AZ61" s="393">
        <v>1</v>
      </c>
      <c r="BA61" s="505">
        <v>803</v>
      </c>
      <c r="BB61" s="506"/>
      <c r="BC61" s="506"/>
      <c r="BD61" s="506"/>
      <c r="BE61" s="506"/>
      <c r="BF61" s="506"/>
    </row>
    <row r="62" spans="1:58" ht="20.100000000000001" customHeight="1" x14ac:dyDescent="0.25">
      <c r="A62" s="409" t="s">
        <v>91</v>
      </c>
      <c r="B62" s="386" t="s">
        <v>205</v>
      </c>
      <c r="C62" s="386" t="s">
        <v>92</v>
      </c>
      <c r="D62" s="393">
        <v>107</v>
      </c>
      <c r="E62" s="393">
        <v>156</v>
      </c>
      <c r="F62" s="393">
        <v>0</v>
      </c>
      <c r="G62" s="393">
        <v>0</v>
      </c>
      <c r="H62" s="504">
        <v>263</v>
      </c>
      <c r="I62" s="393">
        <v>3</v>
      </c>
      <c r="J62" s="393">
        <v>12</v>
      </c>
      <c r="K62" s="393">
        <v>0</v>
      </c>
      <c r="L62" s="393">
        <v>0</v>
      </c>
      <c r="M62" s="504">
        <v>15</v>
      </c>
      <c r="N62" s="393">
        <v>16</v>
      </c>
      <c r="O62" s="393">
        <v>30</v>
      </c>
      <c r="P62" s="393">
        <v>0</v>
      </c>
      <c r="Q62" s="393">
        <v>0</v>
      </c>
      <c r="R62" s="504">
        <v>46</v>
      </c>
      <c r="S62" s="393">
        <v>0</v>
      </c>
      <c r="T62" s="393">
        <v>0</v>
      </c>
      <c r="U62" s="393">
        <v>0</v>
      </c>
      <c r="V62" s="393">
        <v>0</v>
      </c>
      <c r="W62" s="504">
        <v>0</v>
      </c>
      <c r="X62" s="393">
        <v>75</v>
      </c>
      <c r="Y62" s="393">
        <v>102</v>
      </c>
      <c r="Z62" s="393">
        <v>0</v>
      </c>
      <c r="AA62" s="393">
        <v>0</v>
      </c>
      <c r="AB62" s="504">
        <v>177</v>
      </c>
      <c r="AC62" s="393">
        <v>0</v>
      </c>
      <c r="AD62" s="393">
        <v>0</v>
      </c>
      <c r="AE62" s="393">
        <v>0</v>
      </c>
      <c r="AF62" s="393">
        <v>0</v>
      </c>
      <c r="AG62" s="504">
        <v>0</v>
      </c>
      <c r="AH62" s="393">
        <v>7</v>
      </c>
      <c r="AI62" s="393">
        <v>17</v>
      </c>
      <c r="AJ62" s="393">
        <v>0</v>
      </c>
      <c r="AK62" s="393">
        <v>0</v>
      </c>
      <c r="AL62" s="504">
        <v>24</v>
      </c>
      <c r="AM62" s="393">
        <v>8</v>
      </c>
      <c r="AN62" s="393">
        <v>11</v>
      </c>
      <c r="AO62" s="393">
        <v>0</v>
      </c>
      <c r="AP62" s="393">
        <v>0</v>
      </c>
      <c r="AQ62" s="504">
        <v>19</v>
      </c>
      <c r="AR62" s="393">
        <v>0</v>
      </c>
      <c r="AS62" s="393">
        <v>0</v>
      </c>
      <c r="AT62" s="393">
        <v>0</v>
      </c>
      <c r="AU62" s="393">
        <v>0</v>
      </c>
      <c r="AV62" s="504">
        <v>0</v>
      </c>
      <c r="AW62" s="393">
        <v>216</v>
      </c>
      <c r="AX62" s="393">
        <v>328</v>
      </c>
      <c r="AY62" s="393">
        <v>0</v>
      </c>
      <c r="AZ62" s="393">
        <v>0</v>
      </c>
      <c r="BA62" s="505">
        <v>544</v>
      </c>
      <c r="BB62" s="506"/>
      <c r="BC62" s="506"/>
      <c r="BD62" s="506"/>
      <c r="BE62" s="506"/>
      <c r="BF62" s="506"/>
    </row>
    <row r="63" spans="1:58" ht="20.100000000000001" customHeight="1" x14ac:dyDescent="0.25">
      <c r="A63" s="409" t="s">
        <v>93</v>
      </c>
      <c r="B63" s="386" t="s">
        <v>206</v>
      </c>
      <c r="C63" s="386" t="s">
        <v>57</v>
      </c>
      <c r="D63" s="393">
        <v>65</v>
      </c>
      <c r="E63" s="393">
        <v>87</v>
      </c>
      <c r="F63" s="393">
        <v>0</v>
      </c>
      <c r="G63" s="393">
        <v>0</v>
      </c>
      <c r="H63" s="504">
        <v>152</v>
      </c>
      <c r="I63" s="393">
        <v>0</v>
      </c>
      <c r="J63" s="393">
        <v>5</v>
      </c>
      <c r="K63" s="393">
        <v>0</v>
      </c>
      <c r="L63" s="393">
        <v>0</v>
      </c>
      <c r="M63" s="504">
        <v>5</v>
      </c>
      <c r="N63" s="393">
        <v>6</v>
      </c>
      <c r="O63" s="393">
        <v>12</v>
      </c>
      <c r="P63" s="393">
        <v>0</v>
      </c>
      <c r="Q63" s="393">
        <v>0</v>
      </c>
      <c r="R63" s="504">
        <v>18</v>
      </c>
      <c r="S63" s="393">
        <v>0</v>
      </c>
      <c r="T63" s="393">
        <v>0</v>
      </c>
      <c r="U63" s="393">
        <v>0</v>
      </c>
      <c r="V63" s="393">
        <v>0</v>
      </c>
      <c r="W63" s="504">
        <v>0</v>
      </c>
      <c r="X63" s="393">
        <v>6</v>
      </c>
      <c r="Y63" s="393">
        <v>17</v>
      </c>
      <c r="Z63" s="393">
        <v>0</v>
      </c>
      <c r="AA63" s="393">
        <v>0</v>
      </c>
      <c r="AB63" s="504">
        <v>23</v>
      </c>
      <c r="AC63" s="393">
        <v>0</v>
      </c>
      <c r="AD63" s="393">
        <v>0</v>
      </c>
      <c r="AE63" s="393">
        <v>0</v>
      </c>
      <c r="AF63" s="393">
        <v>0</v>
      </c>
      <c r="AG63" s="504">
        <v>0</v>
      </c>
      <c r="AH63" s="393">
        <v>3</v>
      </c>
      <c r="AI63" s="393">
        <v>1</v>
      </c>
      <c r="AJ63" s="393">
        <v>0</v>
      </c>
      <c r="AK63" s="393">
        <v>0</v>
      </c>
      <c r="AL63" s="504">
        <v>4</v>
      </c>
      <c r="AM63" s="393">
        <v>1</v>
      </c>
      <c r="AN63" s="393">
        <v>0</v>
      </c>
      <c r="AO63" s="393">
        <v>0</v>
      </c>
      <c r="AP63" s="393">
        <v>0</v>
      </c>
      <c r="AQ63" s="504">
        <v>1</v>
      </c>
      <c r="AR63" s="393">
        <v>1</v>
      </c>
      <c r="AS63" s="393">
        <v>0</v>
      </c>
      <c r="AT63" s="393">
        <v>0</v>
      </c>
      <c r="AU63" s="393">
        <v>0</v>
      </c>
      <c r="AV63" s="504">
        <v>1</v>
      </c>
      <c r="AW63" s="393">
        <v>82</v>
      </c>
      <c r="AX63" s="393">
        <v>122</v>
      </c>
      <c r="AY63" s="393">
        <v>0</v>
      </c>
      <c r="AZ63" s="393">
        <v>0</v>
      </c>
      <c r="BA63" s="505">
        <v>204</v>
      </c>
      <c r="BB63" s="506"/>
      <c r="BC63" s="506"/>
      <c r="BD63" s="506"/>
      <c r="BE63" s="506"/>
      <c r="BF63" s="506"/>
    </row>
    <row r="64" spans="1:58" ht="20.100000000000001" customHeight="1" x14ac:dyDescent="0.25">
      <c r="A64" s="409" t="s">
        <v>94</v>
      </c>
      <c r="B64" s="386" t="s">
        <v>250</v>
      </c>
      <c r="C64" s="386" t="s">
        <v>59</v>
      </c>
      <c r="D64" s="393">
        <v>53</v>
      </c>
      <c r="E64" s="393">
        <v>84</v>
      </c>
      <c r="F64" s="393">
        <v>0</v>
      </c>
      <c r="G64" s="393">
        <v>0</v>
      </c>
      <c r="H64" s="504">
        <v>137</v>
      </c>
      <c r="I64" s="393">
        <v>7</v>
      </c>
      <c r="J64" s="393">
        <v>6</v>
      </c>
      <c r="K64" s="393">
        <v>0</v>
      </c>
      <c r="L64" s="393">
        <v>0</v>
      </c>
      <c r="M64" s="504">
        <v>13</v>
      </c>
      <c r="N64" s="393">
        <v>4</v>
      </c>
      <c r="O64" s="393">
        <v>8</v>
      </c>
      <c r="P64" s="393">
        <v>0</v>
      </c>
      <c r="Q64" s="393">
        <v>0</v>
      </c>
      <c r="R64" s="504">
        <v>12</v>
      </c>
      <c r="S64" s="393">
        <v>5</v>
      </c>
      <c r="T64" s="393">
        <v>2</v>
      </c>
      <c r="U64" s="393">
        <v>0</v>
      </c>
      <c r="V64" s="393">
        <v>0</v>
      </c>
      <c r="W64" s="504">
        <v>7</v>
      </c>
      <c r="X64" s="393">
        <v>22</v>
      </c>
      <c r="Y64" s="393">
        <v>12</v>
      </c>
      <c r="Z64" s="393">
        <v>0</v>
      </c>
      <c r="AA64" s="393">
        <v>0</v>
      </c>
      <c r="AB64" s="504">
        <v>34</v>
      </c>
      <c r="AC64" s="393">
        <v>2</v>
      </c>
      <c r="AD64" s="393">
        <v>0</v>
      </c>
      <c r="AE64" s="393">
        <v>0</v>
      </c>
      <c r="AF64" s="393">
        <v>0</v>
      </c>
      <c r="AG64" s="504">
        <v>2</v>
      </c>
      <c r="AH64" s="393">
        <v>7</v>
      </c>
      <c r="AI64" s="393">
        <v>5</v>
      </c>
      <c r="AJ64" s="393">
        <v>0</v>
      </c>
      <c r="AK64" s="393">
        <v>0</v>
      </c>
      <c r="AL64" s="504">
        <v>12</v>
      </c>
      <c r="AM64" s="393">
        <v>0</v>
      </c>
      <c r="AN64" s="393">
        <v>0</v>
      </c>
      <c r="AO64" s="393">
        <v>0</v>
      </c>
      <c r="AP64" s="393">
        <v>0</v>
      </c>
      <c r="AQ64" s="504">
        <v>0</v>
      </c>
      <c r="AR64" s="393">
        <v>0</v>
      </c>
      <c r="AS64" s="393">
        <v>0</v>
      </c>
      <c r="AT64" s="393">
        <v>0</v>
      </c>
      <c r="AU64" s="393">
        <v>0</v>
      </c>
      <c r="AV64" s="504">
        <v>0</v>
      </c>
      <c r="AW64" s="393">
        <v>100</v>
      </c>
      <c r="AX64" s="393">
        <v>117</v>
      </c>
      <c r="AY64" s="393">
        <v>0</v>
      </c>
      <c r="AZ64" s="393">
        <v>0</v>
      </c>
      <c r="BA64" s="505">
        <v>217</v>
      </c>
      <c r="BB64" s="506"/>
      <c r="BC64" s="506"/>
      <c r="BD64" s="506"/>
      <c r="BE64" s="506"/>
      <c r="BF64" s="506"/>
    </row>
    <row r="65" spans="1:58" ht="20.100000000000001" customHeight="1" x14ac:dyDescent="0.25">
      <c r="A65" s="409" t="s">
        <v>94</v>
      </c>
      <c r="B65" s="386" t="s">
        <v>208</v>
      </c>
      <c r="C65" s="386" t="s">
        <v>59</v>
      </c>
      <c r="D65" s="393">
        <v>8</v>
      </c>
      <c r="E65" s="393">
        <v>6</v>
      </c>
      <c r="F65" s="393">
        <v>0</v>
      </c>
      <c r="G65" s="393">
        <v>0</v>
      </c>
      <c r="H65" s="504">
        <v>14</v>
      </c>
      <c r="I65" s="393">
        <v>68</v>
      </c>
      <c r="J65" s="393">
        <v>110</v>
      </c>
      <c r="K65" s="393">
        <v>0</v>
      </c>
      <c r="L65" s="393">
        <v>0</v>
      </c>
      <c r="M65" s="504">
        <v>178</v>
      </c>
      <c r="N65" s="393">
        <v>2</v>
      </c>
      <c r="O65" s="393">
        <v>5</v>
      </c>
      <c r="P65" s="393">
        <v>0</v>
      </c>
      <c r="Q65" s="393">
        <v>0</v>
      </c>
      <c r="R65" s="504">
        <v>7</v>
      </c>
      <c r="S65" s="393">
        <v>1</v>
      </c>
      <c r="T65" s="393">
        <v>1</v>
      </c>
      <c r="U65" s="393">
        <v>0</v>
      </c>
      <c r="V65" s="393">
        <v>0</v>
      </c>
      <c r="W65" s="504">
        <v>2</v>
      </c>
      <c r="X65" s="393">
        <v>10</v>
      </c>
      <c r="Y65" s="393">
        <v>6</v>
      </c>
      <c r="Z65" s="393">
        <v>0</v>
      </c>
      <c r="AA65" s="393">
        <v>0</v>
      </c>
      <c r="AB65" s="504">
        <v>16</v>
      </c>
      <c r="AC65" s="393">
        <v>0</v>
      </c>
      <c r="AD65" s="393">
        <v>0</v>
      </c>
      <c r="AE65" s="393">
        <v>0</v>
      </c>
      <c r="AF65" s="393">
        <v>0</v>
      </c>
      <c r="AG65" s="504">
        <v>0</v>
      </c>
      <c r="AH65" s="393">
        <v>3</v>
      </c>
      <c r="AI65" s="393">
        <v>5</v>
      </c>
      <c r="AJ65" s="393">
        <v>0</v>
      </c>
      <c r="AK65" s="393">
        <v>0</v>
      </c>
      <c r="AL65" s="504">
        <v>8</v>
      </c>
      <c r="AM65" s="393">
        <v>0</v>
      </c>
      <c r="AN65" s="393">
        <v>0</v>
      </c>
      <c r="AO65" s="393">
        <v>0</v>
      </c>
      <c r="AP65" s="393">
        <v>0</v>
      </c>
      <c r="AQ65" s="504">
        <v>0</v>
      </c>
      <c r="AR65" s="393">
        <v>3</v>
      </c>
      <c r="AS65" s="393">
        <v>0</v>
      </c>
      <c r="AT65" s="393">
        <v>0</v>
      </c>
      <c r="AU65" s="393">
        <v>0</v>
      </c>
      <c r="AV65" s="504">
        <v>3</v>
      </c>
      <c r="AW65" s="393">
        <v>95</v>
      </c>
      <c r="AX65" s="393">
        <v>133</v>
      </c>
      <c r="AY65" s="393">
        <v>0</v>
      </c>
      <c r="AZ65" s="393">
        <v>0</v>
      </c>
      <c r="BA65" s="505">
        <v>228</v>
      </c>
      <c r="BB65" s="506"/>
      <c r="BC65" s="506"/>
      <c r="BD65" s="506"/>
      <c r="BE65" s="506"/>
      <c r="BF65" s="506"/>
    </row>
    <row r="66" spans="1:58" ht="20.100000000000001" customHeight="1" x14ac:dyDescent="0.25">
      <c r="A66" s="409" t="s">
        <v>94</v>
      </c>
      <c r="B66" s="386" t="s">
        <v>209</v>
      </c>
      <c r="C66" s="386" t="s">
        <v>57</v>
      </c>
      <c r="D66" s="393">
        <v>368</v>
      </c>
      <c r="E66" s="393">
        <v>492</v>
      </c>
      <c r="F66" s="393">
        <v>0</v>
      </c>
      <c r="G66" s="393">
        <v>0</v>
      </c>
      <c r="H66" s="504">
        <v>860</v>
      </c>
      <c r="I66" s="393">
        <v>31</v>
      </c>
      <c r="J66" s="393">
        <v>63</v>
      </c>
      <c r="K66" s="393">
        <v>0</v>
      </c>
      <c r="L66" s="393">
        <v>0</v>
      </c>
      <c r="M66" s="504">
        <v>94</v>
      </c>
      <c r="N66" s="393">
        <v>49</v>
      </c>
      <c r="O66" s="393">
        <v>78</v>
      </c>
      <c r="P66" s="393">
        <v>0</v>
      </c>
      <c r="Q66" s="393">
        <v>0</v>
      </c>
      <c r="R66" s="504">
        <v>127</v>
      </c>
      <c r="S66" s="393">
        <v>2</v>
      </c>
      <c r="T66" s="393">
        <v>4</v>
      </c>
      <c r="U66" s="393">
        <v>0</v>
      </c>
      <c r="V66" s="393">
        <v>0</v>
      </c>
      <c r="W66" s="504">
        <v>6</v>
      </c>
      <c r="X66" s="393">
        <v>128</v>
      </c>
      <c r="Y66" s="393">
        <v>190</v>
      </c>
      <c r="Z66" s="393">
        <v>0</v>
      </c>
      <c r="AA66" s="393">
        <v>0</v>
      </c>
      <c r="AB66" s="504">
        <v>318</v>
      </c>
      <c r="AC66" s="393">
        <v>0</v>
      </c>
      <c r="AD66" s="393">
        <v>1</v>
      </c>
      <c r="AE66" s="393">
        <v>0</v>
      </c>
      <c r="AF66" s="393">
        <v>0</v>
      </c>
      <c r="AG66" s="504">
        <v>1</v>
      </c>
      <c r="AH66" s="393">
        <v>30</v>
      </c>
      <c r="AI66" s="393">
        <v>34</v>
      </c>
      <c r="AJ66" s="393">
        <v>0</v>
      </c>
      <c r="AK66" s="393">
        <v>0</v>
      </c>
      <c r="AL66" s="504">
        <v>64</v>
      </c>
      <c r="AM66" s="393">
        <v>22</v>
      </c>
      <c r="AN66" s="393">
        <v>22</v>
      </c>
      <c r="AO66" s="393">
        <v>0</v>
      </c>
      <c r="AP66" s="393">
        <v>2</v>
      </c>
      <c r="AQ66" s="504">
        <v>46</v>
      </c>
      <c r="AR66" s="393">
        <v>0</v>
      </c>
      <c r="AS66" s="393">
        <v>0</v>
      </c>
      <c r="AT66" s="393">
        <v>0</v>
      </c>
      <c r="AU66" s="393">
        <v>0</v>
      </c>
      <c r="AV66" s="504">
        <v>0</v>
      </c>
      <c r="AW66" s="393">
        <v>630</v>
      </c>
      <c r="AX66" s="393">
        <v>884</v>
      </c>
      <c r="AY66" s="393">
        <v>0</v>
      </c>
      <c r="AZ66" s="393">
        <v>2</v>
      </c>
      <c r="BA66" s="505">
        <v>1516</v>
      </c>
      <c r="BB66" s="506"/>
      <c r="BC66" s="506"/>
      <c r="BD66" s="506"/>
      <c r="BE66" s="506"/>
      <c r="BF66" s="506"/>
    </row>
    <row r="67" spans="1:58" ht="20.100000000000001" customHeight="1" x14ac:dyDescent="0.25">
      <c r="A67" s="409" t="s">
        <v>95</v>
      </c>
      <c r="B67" s="386" t="s">
        <v>210</v>
      </c>
      <c r="C67" s="386" t="s">
        <v>57</v>
      </c>
      <c r="D67" s="393">
        <v>43</v>
      </c>
      <c r="E67" s="393">
        <v>67</v>
      </c>
      <c r="F67" s="393">
        <v>0</v>
      </c>
      <c r="G67" s="393">
        <v>0</v>
      </c>
      <c r="H67" s="504">
        <v>110</v>
      </c>
      <c r="I67" s="393">
        <v>5</v>
      </c>
      <c r="J67" s="393">
        <v>16</v>
      </c>
      <c r="K67" s="393">
        <v>0</v>
      </c>
      <c r="L67" s="393">
        <v>0</v>
      </c>
      <c r="M67" s="504">
        <v>21</v>
      </c>
      <c r="N67" s="393">
        <v>16</v>
      </c>
      <c r="O67" s="393">
        <v>29</v>
      </c>
      <c r="P67" s="393">
        <v>0</v>
      </c>
      <c r="Q67" s="393">
        <v>0</v>
      </c>
      <c r="R67" s="504">
        <v>45</v>
      </c>
      <c r="S67" s="393">
        <v>0</v>
      </c>
      <c r="T67" s="393">
        <v>0</v>
      </c>
      <c r="U67" s="393">
        <v>0</v>
      </c>
      <c r="V67" s="393">
        <v>0</v>
      </c>
      <c r="W67" s="504">
        <v>0</v>
      </c>
      <c r="X67" s="393">
        <v>34</v>
      </c>
      <c r="Y67" s="393">
        <v>43</v>
      </c>
      <c r="Z67" s="393">
        <v>0</v>
      </c>
      <c r="AA67" s="393">
        <v>0</v>
      </c>
      <c r="AB67" s="504">
        <v>77</v>
      </c>
      <c r="AC67" s="393">
        <v>0</v>
      </c>
      <c r="AD67" s="393">
        <v>0</v>
      </c>
      <c r="AE67" s="393">
        <v>0</v>
      </c>
      <c r="AF67" s="393">
        <v>0</v>
      </c>
      <c r="AG67" s="504">
        <v>0</v>
      </c>
      <c r="AH67" s="393">
        <v>5</v>
      </c>
      <c r="AI67" s="393">
        <v>6</v>
      </c>
      <c r="AJ67" s="393">
        <v>0</v>
      </c>
      <c r="AK67" s="393">
        <v>0</v>
      </c>
      <c r="AL67" s="504">
        <v>11</v>
      </c>
      <c r="AM67" s="393">
        <v>4</v>
      </c>
      <c r="AN67" s="393">
        <v>3</v>
      </c>
      <c r="AO67" s="393">
        <v>0</v>
      </c>
      <c r="AP67" s="393">
        <v>0</v>
      </c>
      <c r="AQ67" s="504">
        <v>7</v>
      </c>
      <c r="AR67" s="393">
        <v>1</v>
      </c>
      <c r="AS67" s="393">
        <v>2</v>
      </c>
      <c r="AT67" s="393">
        <v>0</v>
      </c>
      <c r="AU67" s="393">
        <v>0</v>
      </c>
      <c r="AV67" s="504">
        <v>3</v>
      </c>
      <c r="AW67" s="393">
        <v>108</v>
      </c>
      <c r="AX67" s="393">
        <v>166</v>
      </c>
      <c r="AY67" s="393">
        <v>0</v>
      </c>
      <c r="AZ67" s="393">
        <v>0</v>
      </c>
      <c r="BA67" s="505">
        <v>274</v>
      </c>
      <c r="BB67" s="506"/>
      <c r="BC67" s="506"/>
      <c r="BD67" s="506"/>
      <c r="BE67" s="506"/>
      <c r="BF67" s="506"/>
    </row>
    <row r="68" spans="1:58" ht="20.100000000000001" customHeight="1" x14ac:dyDescent="0.25">
      <c r="A68" s="409" t="s">
        <v>95</v>
      </c>
      <c r="B68" s="386" t="s">
        <v>251</v>
      </c>
      <c r="C68" s="386" t="s">
        <v>57</v>
      </c>
      <c r="D68" s="393">
        <v>112</v>
      </c>
      <c r="E68" s="393">
        <v>157</v>
      </c>
      <c r="F68" s="393">
        <v>0</v>
      </c>
      <c r="G68" s="393">
        <v>0</v>
      </c>
      <c r="H68" s="504">
        <v>269</v>
      </c>
      <c r="I68" s="393">
        <v>8</v>
      </c>
      <c r="J68" s="393">
        <v>20</v>
      </c>
      <c r="K68" s="393">
        <v>0</v>
      </c>
      <c r="L68" s="393">
        <v>0</v>
      </c>
      <c r="M68" s="504">
        <v>28</v>
      </c>
      <c r="N68" s="393">
        <v>55</v>
      </c>
      <c r="O68" s="393">
        <v>89</v>
      </c>
      <c r="P68" s="393">
        <v>0</v>
      </c>
      <c r="Q68" s="393">
        <v>0</v>
      </c>
      <c r="R68" s="504">
        <v>144</v>
      </c>
      <c r="S68" s="393">
        <v>0</v>
      </c>
      <c r="T68" s="393">
        <v>1</v>
      </c>
      <c r="U68" s="393">
        <v>0</v>
      </c>
      <c r="V68" s="393">
        <v>0</v>
      </c>
      <c r="W68" s="504">
        <v>1</v>
      </c>
      <c r="X68" s="393">
        <v>109</v>
      </c>
      <c r="Y68" s="393">
        <v>176</v>
      </c>
      <c r="Z68" s="393">
        <v>0</v>
      </c>
      <c r="AA68" s="393">
        <v>0</v>
      </c>
      <c r="AB68" s="504">
        <v>285</v>
      </c>
      <c r="AC68" s="393">
        <v>0</v>
      </c>
      <c r="AD68" s="393">
        <v>1</v>
      </c>
      <c r="AE68" s="393">
        <v>0</v>
      </c>
      <c r="AF68" s="393">
        <v>0</v>
      </c>
      <c r="AG68" s="504">
        <v>1</v>
      </c>
      <c r="AH68" s="393">
        <v>10</v>
      </c>
      <c r="AI68" s="393">
        <v>17</v>
      </c>
      <c r="AJ68" s="393">
        <v>0</v>
      </c>
      <c r="AK68" s="393">
        <v>0</v>
      </c>
      <c r="AL68" s="504">
        <v>27</v>
      </c>
      <c r="AM68" s="393">
        <v>7</v>
      </c>
      <c r="AN68" s="393">
        <v>12</v>
      </c>
      <c r="AO68" s="393">
        <v>0</v>
      </c>
      <c r="AP68" s="393">
        <v>2</v>
      </c>
      <c r="AQ68" s="504">
        <v>21</v>
      </c>
      <c r="AR68" s="393">
        <v>0</v>
      </c>
      <c r="AS68" s="393">
        <v>0</v>
      </c>
      <c r="AT68" s="393">
        <v>0</v>
      </c>
      <c r="AU68" s="393">
        <v>0</v>
      </c>
      <c r="AV68" s="504">
        <v>0</v>
      </c>
      <c r="AW68" s="393">
        <v>301</v>
      </c>
      <c r="AX68" s="393">
        <v>473</v>
      </c>
      <c r="AY68" s="393">
        <v>0</v>
      </c>
      <c r="AZ68" s="393">
        <v>2</v>
      </c>
      <c r="BA68" s="505">
        <v>776</v>
      </c>
      <c r="BB68" s="506"/>
      <c r="BC68" s="506"/>
      <c r="BD68" s="506"/>
      <c r="BE68" s="506"/>
      <c r="BF68" s="506"/>
    </row>
    <row r="69" spans="1:58" ht="20.100000000000001" customHeight="1" x14ac:dyDescent="0.25">
      <c r="A69" s="409" t="s">
        <v>95</v>
      </c>
      <c r="B69" s="386" t="s">
        <v>211</v>
      </c>
      <c r="C69" s="386" t="s">
        <v>57</v>
      </c>
      <c r="D69" s="393">
        <v>34</v>
      </c>
      <c r="E69" s="393">
        <v>61</v>
      </c>
      <c r="F69" s="393">
        <v>0</v>
      </c>
      <c r="G69" s="393">
        <v>0</v>
      </c>
      <c r="H69" s="504">
        <v>95</v>
      </c>
      <c r="I69" s="393">
        <v>3</v>
      </c>
      <c r="J69" s="393">
        <v>12</v>
      </c>
      <c r="K69" s="393">
        <v>1</v>
      </c>
      <c r="L69" s="393">
        <v>0</v>
      </c>
      <c r="M69" s="504">
        <v>16</v>
      </c>
      <c r="N69" s="393">
        <v>8</v>
      </c>
      <c r="O69" s="393">
        <v>22</v>
      </c>
      <c r="P69" s="393">
        <v>0</v>
      </c>
      <c r="Q69" s="393">
        <v>0</v>
      </c>
      <c r="R69" s="504">
        <v>30</v>
      </c>
      <c r="S69" s="393">
        <v>0</v>
      </c>
      <c r="T69" s="393">
        <v>1</v>
      </c>
      <c r="U69" s="393">
        <v>0</v>
      </c>
      <c r="V69" s="393">
        <v>0</v>
      </c>
      <c r="W69" s="504">
        <v>1</v>
      </c>
      <c r="X69" s="393">
        <v>38</v>
      </c>
      <c r="Y69" s="393">
        <v>58</v>
      </c>
      <c r="Z69" s="393">
        <v>0</v>
      </c>
      <c r="AA69" s="393">
        <v>0</v>
      </c>
      <c r="AB69" s="504">
        <v>96</v>
      </c>
      <c r="AC69" s="393">
        <v>0</v>
      </c>
      <c r="AD69" s="393">
        <v>0</v>
      </c>
      <c r="AE69" s="393">
        <v>0</v>
      </c>
      <c r="AF69" s="393">
        <v>0</v>
      </c>
      <c r="AG69" s="504">
        <v>0</v>
      </c>
      <c r="AH69" s="393">
        <v>5</v>
      </c>
      <c r="AI69" s="393">
        <v>5</v>
      </c>
      <c r="AJ69" s="393">
        <v>0</v>
      </c>
      <c r="AK69" s="393">
        <v>0</v>
      </c>
      <c r="AL69" s="504">
        <v>10</v>
      </c>
      <c r="AM69" s="393">
        <v>4</v>
      </c>
      <c r="AN69" s="393">
        <v>4</v>
      </c>
      <c r="AO69" s="393">
        <v>1</v>
      </c>
      <c r="AP69" s="393">
        <v>0</v>
      </c>
      <c r="AQ69" s="504">
        <v>9</v>
      </c>
      <c r="AR69" s="393">
        <v>0</v>
      </c>
      <c r="AS69" s="393">
        <v>0</v>
      </c>
      <c r="AT69" s="393">
        <v>0</v>
      </c>
      <c r="AU69" s="393">
        <v>0</v>
      </c>
      <c r="AV69" s="504">
        <v>0</v>
      </c>
      <c r="AW69" s="393">
        <v>92</v>
      </c>
      <c r="AX69" s="393">
        <v>163</v>
      </c>
      <c r="AY69" s="393">
        <v>2</v>
      </c>
      <c r="AZ69" s="393">
        <v>0</v>
      </c>
      <c r="BA69" s="505">
        <v>257</v>
      </c>
      <c r="BB69" s="506"/>
      <c r="BC69" s="506"/>
      <c r="BD69" s="506"/>
      <c r="BE69" s="506"/>
      <c r="BF69" s="506"/>
    </row>
    <row r="70" spans="1:58" ht="20.100000000000001" customHeight="1" x14ac:dyDescent="0.25">
      <c r="A70" s="409" t="s">
        <v>95</v>
      </c>
      <c r="B70" s="386" t="s">
        <v>212</v>
      </c>
      <c r="C70" s="386" t="s">
        <v>57</v>
      </c>
      <c r="D70" s="393">
        <v>163</v>
      </c>
      <c r="E70" s="393">
        <v>217</v>
      </c>
      <c r="F70" s="393">
        <v>0</v>
      </c>
      <c r="G70" s="393">
        <v>0</v>
      </c>
      <c r="H70" s="504">
        <v>380</v>
      </c>
      <c r="I70" s="393">
        <v>12</v>
      </c>
      <c r="J70" s="393">
        <v>29</v>
      </c>
      <c r="K70" s="393">
        <v>0</v>
      </c>
      <c r="L70" s="393">
        <v>0</v>
      </c>
      <c r="M70" s="504">
        <v>41</v>
      </c>
      <c r="N70" s="393">
        <v>59</v>
      </c>
      <c r="O70" s="393">
        <v>134</v>
      </c>
      <c r="P70" s="393">
        <v>0</v>
      </c>
      <c r="Q70" s="393">
        <v>0</v>
      </c>
      <c r="R70" s="504">
        <v>193</v>
      </c>
      <c r="S70" s="393">
        <v>0</v>
      </c>
      <c r="T70" s="393">
        <v>1</v>
      </c>
      <c r="U70" s="393">
        <v>0</v>
      </c>
      <c r="V70" s="393">
        <v>0</v>
      </c>
      <c r="W70" s="504">
        <v>1</v>
      </c>
      <c r="X70" s="393">
        <v>144</v>
      </c>
      <c r="Y70" s="393">
        <v>232</v>
      </c>
      <c r="Z70" s="393">
        <v>0</v>
      </c>
      <c r="AA70" s="393">
        <v>0</v>
      </c>
      <c r="AB70" s="504">
        <v>376</v>
      </c>
      <c r="AC70" s="393">
        <v>0</v>
      </c>
      <c r="AD70" s="393">
        <v>1</v>
      </c>
      <c r="AE70" s="393">
        <v>0</v>
      </c>
      <c r="AF70" s="393">
        <v>0</v>
      </c>
      <c r="AG70" s="504">
        <v>1</v>
      </c>
      <c r="AH70" s="393">
        <v>13</v>
      </c>
      <c r="AI70" s="393">
        <v>24</v>
      </c>
      <c r="AJ70" s="393">
        <v>0</v>
      </c>
      <c r="AK70" s="393">
        <v>0</v>
      </c>
      <c r="AL70" s="504">
        <v>37</v>
      </c>
      <c r="AM70" s="393">
        <v>10</v>
      </c>
      <c r="AN70" s="393">
        <v>17</v>
      </c>
      <c r="AO70" s="393">
        <v>0</v>
      </c>
      <c r="AP70" s="393">
        <v>2</v>
      </c>
      <c r="AQ70" s="504">
        <v>29</v>
      </c>
      <c r="AR70" s="393">
        <v>0</v>
      </c>
      <c r="AS70" s="393">
        <v>0</v>
      </c>
      <c r="AT70" s="393">
        <v>0</v>
      </c>
      <c r="AU70" s="393">
        <v>0</v>
      </c>
      <c r="AV70" s="504">
        <v>0</v>
      </c>
      <c r="AW70" s="393">
        <v>401</v>
      </c>
      <c r="AX70" s="393">
        <v>655</v>
      </c>
      <c r="AY70" s="393">
        <v>0</v>
      </c>
      <c r="AZ70" s="393">
        <v>2</v>
      </c>
      <c r="BA70" s="505">
        <v>1058</v>
      </c>
      <c r="BB70" s="506"/>
      <c r="BC70" s="506"/>
      <c r="BD70" s="506"/>
      <c r="BE70" s="506"/>
      <c r="BF70" s="506"/>
    </row>
    <row r="71" spans="1:58" ht="20.100000000000001" customHeight="1" x14ac:dyDescent="0.25">
      <c r="A71" s="409" t="s">
        <v>96</v>
      </c>
      <c r="B71" s="386" t="s">
        <v>213</v>
      </c>
      <c r="C71" s="386" t="s">
        <v>59</v>
      </c>
      <c r="D71" s="393">
        <v>437</v>
      </c>
      <c r="E71" s="393">
        <v>332</v>
      </c>
      <c r="F71" s="393">
        <v>0</v>
      </c>
      <c r="G71" s="393">
        <v>0</v>
      </c>
      <c r="H71" s="504">
        <v>769</v>
      </c>
      <c r="I71" s="393">
        <v>13</v>
      </c>
      <c r="J71" s="393">
        <v>18</v>
      </c>
      <c r="K71" s="393">
        <v>0</v>
      </c>
      <c r="L71" s="393">
        <v>0</v>
      </c>
      <c r="M71" s="504">
        <v>31</v>
      </c>
      <c r="N71" s="393">
        <v>82</v>
      </c>
      <c r="O71" s="393">
        <v>121</v>
      </c>
      <c r="P71" s="393">
        <v>0</v>
      </c>
      <c r="Q71" s="393">
        <v>0</v>
      </c>
      <c r="R71" s="504">
        <v>203</v>
      </c>
      <c r="S71" s="393">
        <v>1</v>
      </c>
      <c r="T71" s="393">
        <v>1</v>
      </c>
      <c r="U71" s="393">
        <v>0</v>
      </c>
      <c r="V71" s="393">
        <v>0</v>
      </c>
      <c r="W71" s="504">
        <v>2</v>
      </c>
      <c r="X71" s="393">
        <v>261</v>
      </c>
      <c r="Y71" s="393">
        <v>375</v>
      </c>
      <c r="Z71" s="393">
        <v>0</v>
      </c>
      <c r="AA71" s="393">
        <v>1</v>
      </c>
      <c r="AB71" s="504">
        <v>637</v>
      </c>
      <c r="AC71" s="393">
        <v>0</v>
      </c>
      <c r="AD71" s="393">
        <v>0</v>
      </c>
      <c r="AE71" s="393">
        <v>0</v>
      </c>
      <c r="AF71" s="393">
        <v>0</v>
      </c>
      <c r="AG71" s="504">
        <v>0</v>
      </c>
      <c r="AH71" s="393">
        <v>39</v>
      </c>
      <c r="AI71" s="393">
        <v>48</v>
      </c>
      <c r="AJ71" s="393">
        <v>0</v>
      </c>
      <c r="AK71" s="393">
        <v>0</v>
      </c>
      <c r="AL71" s="504">
        <v>87</v>
      </c>
      <c r="AM71" s="393">
        <v>33</v>
      </c>
      <c r="AN71" s="393">
        <v>31</v>
      </c>
      <c r="AO71" s="393">
        <v>0</v>
      </c>
      <c r="AP71" s="393">
        <v>2</v>
      </c>
      <c r="AQ71" s="504">
        <v>66</v>
      </c>
      <c r="AR71" s="393">
        <v>37</v>
      </c>
      <c r="AS71" s="393">
        <v>63</v>
      </c>
      <c r="AT71" s="393">
        <v>0</v>
      </c>
      <c r="AU71" s="393">
        <v>0</v>
      </c>
      <c r="AV71" s="504">
        <v>100</v>
      </c>
      <c r="AW71" s="393">
        <v>903</v>
      </c>
      <c r="AX71" s="393">
        <v>989</v>
      </c>
      <c r="AY71" s="393">
        <v>0</v>
      </c>
      <c r="AZ71" s="393">
        <v>3</v>
      </c>
      <c r="BA71" s="505">
        <v>1895</v>
      </c>
      <c r="BB71" s="506"/>
      <c r="BC71" s="506"/>
      <c r="BD71" s="506"/>
      <c r="BE71" s="506"/>
      <c r="BF71" s="506"/>
    </row>
    <row r="72" spans="1:58" ht="20.100000000000001" customHeight="1" x14ac:dyDescent="0.25">
      <c r="A72" s="409" t="s">
        <v>96</v>
      </c>
      <c r="B72" s="386" t="s">
        <v>252</v>
      </c>
      <c r="C72" s="386" t="s">
        <v>57</v>
      </c>
      <c r="D72" s="393">
        <v>64</v>
      </c>
      <c r="E72" s="393">
        <v>52</v>
      </c>
      <c r="F72" s="393">
        <v>0</v>
      </c>
      <c r="G72" s="393">
        <v>0</v>
      </c>
      <c r="H72" s="504">
        <v>116</v>
      </c>
      <c r="I72" s="393">
        <v>0</v>
      </c>
      <c r="J72" s="393">
        <v>1</v>
      </c>
      <c r="K72" s="393">
        <v>0</v>
      </c>
      <c r="L72" s="393">
        <v>0</v>
      </c>
      <c r="M72" s="504">
        <v>1</v>
      </c>
      <c r="N72" s="393">
        <v>4</v>
      </c>
      <c r="O72" s="393">
        <v>2</v>
      </c>
      <c r="P72" s="393">
        <v>0</v>
      </c>
      <c r="Q72" s="393">
        <v>0</v>
      </c>
      <c r="R72" s="504">
        <v>6</v>
      </c>
      <c r="S72" s="393">
        <v>0</v>
      </c>
      <c r="T72" s="393">
        <v>0</v>
      </c>
      <c r="U72" s="393">
        <v>0</v>
      </c>
      <c r="V72" s="393">
        <v>0</v>
      </c>
      <c r="W72" s="504">
        <v>0</v>
      </c>
      <c r="X72" s="393">
        <v>10</v>
      </c>
      <c r="Y72" s="393">
        <v>21</v>
      </c>
      <c r="Z72" s="393">
        <v>0</v>
      </c>
      <c r="AA72" s="393">
        <v>0</v>
      </c>
      <c r="AB72" s="504">
        <v>31</v>
      </c>
      <c r="AC72" s="393">
        <v>0</v>
      </c>
      <c r="AD72" s="393">
        <v>0</v>
      </c>
      <c r="AE72" s="393">
        <v>0</v>
      </c>
      <c r="AF72" s="393">
        <v>0</v>
      </c>
      <c r="AG72" s="504">
        <v>0</v>
      </c>
      <c r="AH72" s="393">
        <v>3</v>
      </c>
      <c r="AI72" s="393">
        <v>7</v>
      </c>
      <c r="AJ72" s="393">
        <v>0</v>
      </c>
      <c r="AK72" s="393">
        <v>0</v>
      </c>
      <c r="AL72" s="504">
        <v>10</v>
      </c>
      <c r="AM72" s="393">
        <v>4</v>
      </c>
      <c r="AN72" s="393">
        <v>3</v>
      </c>
      <c r="AO72" s="393">
        <v>0</v>
      </c>
      <c r="AP72" s="393">
        <v>0</v>
      </c>
      <c r="AQ72" s="504">
        <v>7</v>
      </c>
      <c r="AR72" s="393">
        <v>0</v>
      </c>
      <c r="AS72" s="393">
        <v>0</v>
      </c>
      <c r="AT72" s="393">
        <v>0</v>
      </c>
      <c r="AU72" s="393">
        <v>0</v>
      </c>
      <c r="AV72" s="504">
        <v>0</v>
      </c>
      <c r="AW72" s="393">
        <v>85</v>
      </c>
      <c r="AX72" s="393">
        <v>86</v>
      </c>
      <c r="AY72" s="393">
        <v>0</v>
      </c>
      <c r="AZ72" s="393">
        <v>0</v>
      </c>
      <c r="BA72" s="505">
        <v>171</v>
      </c>
      <c r="BB72" s="506"/>
      <c r="BC72" s="506"/>
      <c r="BD72" s="506"/>
      <c r="BE72" s="506"/>
      <c r="BF72" s="506"/>
    </row>
    <row r="73" spans="1:58" ht="20.100000000000001" customHeight="1" x14ac:dyDescent="0.25">
      <c r="A73" s="409" t="s">
        <v>97</v>
      </c>
      <c r="B73" s="386" t="s">
        <v>229</v>
      </c>
      <c r="C73" s="386" t="s">
        <v>57</v>
      </c>
      <c r="D73" s="393">
        <v>103</v>
      </c>
      <c r="E73" s="393">
        <v>84</v>
      </c>
      <c r="F73" s="393">
        <v>0</v>
      </c>
      <c r="G73" s="393">
        <v>0</v>
      </c>
      <c r="H73" s="504">
        <v>187</v>
      </c>
      <c r="I73" s="393">
        <v>5</v>
      </c>
      <c r="J73" s="393">
        <v>16</v>
      </c>
      <c r="K73" s="393">
        <v>0</v>
      </c>
      <c r="L73" s="393">
        <v>0</v>
      </c>
      <c r="M73" s="504">
        <v>21</v>
      </c>
      <c r="N73" s="393">
        <v>18</v>
      </c>
      <c r="O73" s="393">
        <v>18</v>
      </c>
      <c r="P73" s="393">
        <v>0</v>
      </c>
      <c r="Q73" s="393">
        <v>0</v>
      </c>
      <c r="R73" s="504">
        <v>36</v>
      </c>
      <c r="S73" s="393">
        <v>0</v>
      </c>
      <c r="T73" s="393">
        <v>1</v>
      </c>
      <c r="U73" s="393">
        <v>0</v>
      </c>
      <c r="V73" s="393">
        <v>0</v>
      </c>
      <c r="W73" s="504">
        <v>1</v>
      </c>
      <c r="X73" s="393">
        <v>23</v>
      </c>
      <c r="Y73" s="393">
        <v>51</v>
      </c>
      <c r="Z73" s="393">
        <v>0</v>
      </c>
      <c r="AA73" s="393">
        <v>0</v>
      </c>
      <c r="AB73" s="504">
        <v>74</v>
      </c>
      <c r="AC73" s="393">
        <v>0</v>
      </c>
      <c r="AD73" s="393">
        <v>0</v>
      </c>
      <c r="AE73" s="393">
        <v>0</v>
      </c>
      <c r="AF73" s="393">
        <v>0</v>
      </c>
      <c r="AG73" s="504">
        <v>0</v>
      </c>
      <c r="AH73" s="393">
        <v>11</v>
      </c>
      <c r="AI73" s="393">
        <v>13</v>
      </c>
      <c r="AJ73" s="393">
        <v>0</v>
      </c>
      <c r="AK73" s="393">
        <v>0</v>
      </c>
      <c r="AL73" s="504">
        <v>24</v>
      </c>
      <c r="AM73" s="393">
        <v>7</v>
      </c>
      <c r="AN73" s="393">
        <v>10</v>
      </c>
      <c r="AO73" s="393">
        <v>0</v>
      </c>
      <c r="AP73" s="393">
        <v>0</v>
      </c>
      <c r="AQ73" s="504">
        <v>17</v>
      </c>
      <c r="AR73" s="393">
        <v>3</v>
      </c>
      <c r="AS73" s="393">
        <v>3</v>
      </c>
      <c r="AT73" s="393">
        <v>0</v>
      </c>
      <c r="AU73" s="393">
        <v>0</v>
      </c>
      <c r="AV73" s="504">
        <v>6</v>
      </c>
      <c r="AW73" s="393">
        <v>170</v>
      </c>
      <c r="AX73" s="393">
        <v>196</v>
      </c>
      <c r="AY73" s="393">
        <v>0</v>
      </c>
      <c r="AZ73" s="393">
        <v>0</v>
      </c>
      <c r="BA73" s="505">
        <v>366</v>
      </c>
      <c r="BB73" s="506"/>
      <c r="BC73" s="506"/>
      <c r="BD73" s="506"/>
      <c r="BE73" s="506"/>
      <c r="BF73" s="506"/>
    </row>
    <row r="74" spans="1:58" ht="20.100000000000001" customHeight="1" x14ac:dyDescent="0.25">
      <c r="A74" s="409" t="s">
        <v>98</v>
      </c>
      <c r="B74" s="386" t="s">
        <v>927</v>
      </c>
      <c r="C74" s="386" t="s">
        <v>59</v>
      </c>
      <c r="D74" s="393">
        <v>73</v>
      </c>
      <c r="E74" s="393">
        <v>77</v>
      </c>
      <c r="F74" s="393">
        <v>0</v>
      </c>
      <c r="G74" s="393">
        <v>1</v>
      </c>
      <c r="H74" s="504">
        <v>151</v>
      </c>
      <c r="I74" s="393">
        <v>10</v>
      </c>
      <c r="J74" s="393">
        <v>16</v>
      </c>
      <c r="K74" s="393">
        <v>0</v>
      </c>
      <c r="L74" s="393">
        <v>0</v>
      </c>
      <c r="M74" s="504">
        <v>26</v>
      </c>
      <c r="N74" s="393">
        <v>25</v>
      </c>
      <c r="O74" s="393">
        <v>23</v>
      </c>
      <c r="P74" s="393">
        <v>0</v>
      </c>
      <c r="Q74" s="393">
        <v>0</v>
      </c>
      <c r="R74" s="504">
        <v>48</v>
      </c>
      <c r="S74" s="393">
        <v>0</v>
      </c>
      <c r="T74" s="393">
        <v>2</v>
      </c>
      <c r="U74" s="393">
        <v>0</v>
      </c>
      <c r="V74" s="393">
        <v>0</v>
      </c>
      <c r="W74" s="504">
        <v>2</v>
      </c>
      <c r="X74" s="393">
        <v>46</v>
      </c>
      <c r="Y74" s="393">
        <v>54</v>
      </c>
      <c r="Z74" s="393">
        <v>0</v>
      </c>
      <c r="AA74" s="393">
        <v>0</v>
      </c>
      <c r="AB74" s="504">
        <v>100</v>
      </c>
      <c r="AC74" s="393">
        <v>0</v>
      </c>
      <c r="AD74" s="393">
        <v>0</v>
      </c>
      <c r="AE74" s="393">
        <v>0</v>
      </c>
      <c r="AF74" s="393">
        <v>0</v>
      </c>
      <c r="AG74" s="504">
        <v>0</v>
      </c>
      <c r="AH74" s="393">
        <v>6</v>
      </c>
      <c r="AI74" s="393">
        <v>17</v>
      </c>
      <c r="AJ74" s="393">
        <v>0</v>
      </c>
      <c r="AK74" s="393">
        <v>0</v>
      </c>
      <c r="AL74" s="504">
        <v>23</v>
      </c>
      <c r="AM74" s="393">
        <v>5</v>
      </c>
      <c r="AN74" s="393">
        <v>4</v>
      </c>
      <c r="AO74" s="393">
        <v>0</v>
      </c>
      <c r="AP74" s="393">
        <v>0</v>
      </c>
      <c r="AQ74" s="504">
        <v>9</v>
      </c>
      <c r="AR74" s="393">
        <v>1</v>
      </c>
      <c r="AS74" s="393">
        <v>5</v>
      </c>
      <c r="AT74" s="393">
        <v>0</v>
      </c>
      <c r="AU74" s="393">
        <v>0</v>
      </c>
      <c r="AV74" s="504">
        <v>6</v>
      </c>
      <c r="AW74" s="393">
        <v>166</v>
      </c>
      <c r="AX74" s="393">
        <v>198</v>
      </c>
      <c r="AY74" s="393">
        <v>0</v>
      </c>
      <c r="AZ74" s="393">
        <v>1</v>
      </c>
      <c r="BA74" s="505">
        <v>365</v>
      </c>
      <c r="BB74" s="506"/>
      <c r="BC74" s="506"/>
      <c r="BD74" s="506"/>
      <c r="BE74" s="506"/>
      <c r="BF74" s="506"/>
    </row>
    <row r="75" spans="1:58" ht="20.100000000000001" customHeight="1" x14ac:dyDescent="0.25">
      <c r="A75" s="409" t="s">
        <v>98</v>
      </c>
      <c r="B75" s="386" t="s">
        <v>215</v>
      </c>
      <c r="C75" s="386" t="s">
        <v>57</v>
      </c>
      <c r="D75" s="393">
        <v>48</v>
      </c>
      <c r="E75" s="393">
        <v>48</v>
      </c>
      <c r="F75" s="393">
        <v>0</v>
      </c>
      <c r="G75" s="393">
        <v>0</v>
      </c>
      <c r="H75" s="504">
        <v>96</v>
      </c>
      <c r="I75" s="393">
        <v>1</v>
      </c>
      <c r="J75" s="393">
        <v>5</v>
      </c>
      <c r="K75" s="393">
        <v>0</v>
      </c>
      <c r="L75" s="393">
        <v>0</v>
      </c>
      <c r="M75" s="504">
        <v>6</v>
      </c>
      <c r="N75" s="393">
        <v>10</v>
      </c>
      <c r="O75" s="393">
        <v>10</v>
      </c>
      <c r="P75" s="393">
        <v>0</v>
      </c>
      <c r="Q75" s="393">
        <v>0</v>
      </c>
      <c r="R75" s="504">
        <v>20</v>
      </c>
      <c r="S75" s="393">
        <v>0</v>
      </c>
      <c r="T75" s="393">
        <v>0</v>
      </c>
      <c r="U75" s="393">
        <v>0</v>
      </c>
      <c r="V75" s="393">
        <v>0</v>
      </c>
      <c r="W75" s="504">
        <v>0</v>
      </c>
      <c r="X75" s="393">
        <v>34</v>
      </c>
      <c r="Y75" s="393">
        <v>53</v>
      </c>
      <c r="Z75" s="393">
        <v>0</v>
      </c>
      <c r="AA75" s="393">
        <v>1</v>
      </c>
      <c r="AB75" s="504">
        <v>88</v>
      </c>
      <c r="AC75" s="393">
        <v>0</v>
      </c>
      <c r="AD75" s="393">
        <v>0</v>
      </c>
      <c r="AE75" s="393">
        <v>0</v>
      </c>
      <c r="AF75" s="393">
        <v>0</v>
      </c>
      <c r="AG75" s="504">
        <v>0</v>
      </c>
      <c r="AH75" s="393">
        <v>7</v>
      </c>
      <c r="AI75" s="393">
        <v>14</v>
      </c>
      <c r="AJ75" s="393">
        <v>0</v>
      </c>
      <c r="AK75" s="393">
        <v>0</v>
      </c>
      <c r="AL75" s="504">
        <v>21</v>
      </c>
      <c r="AM75" s="393">
        <v>5</v>
      </c>
      <c r="AN75" s="393">
        <v>6</v>
      </c>
      <c r="AO75" s="393">
        <v>0</v>
      </c>
      <c r="AP75" s="393">
        <v>0</v>
      </c>
      <c r="AQ75" s="504">
        <v>11</v>
      </c>
      <c r="AR75" s="393">
        <v>2</v>
      </c>
      <c r="AS75" s="393">
        <v>4</v>
      </c>
      <c r="AT75" s="393">
        <v>0</v>
      </c>
      <c r="AU75" s="393">
        <v>0</v>
      </c>
      <c r="AV75" s="504">
        <v>6</v>
      </c>
      <c r="AW75" s="393">
        <v>107</v>
      </c>
      <c r="AX75" s="393">
        <v>140</v>
      </c>
      <c r="AY75" s="393">
        <v>0</v>
      </c>
      <c r="AZ75" s="393">
        <v>1</v>
      </c>
      <c r="BA75" s="505">
        <v>248</v>
      </c>
      <c r="BB75" s="506"/>
      <c r="BC75" s="506"/>
      <c r="BD75" s="506"/>
      <c r="BE75" s="506"/>
      <c r="BF75" s="506"/>
    </row>
    <row r="76" spans="1:58" ht="20.100000000000001" customHeight="1" x14ac:dyDescent="0.25">
      <c r="A76" s="409" t="s">
        <v>99</v>
      </c>
      <c r="B76" s="386" t="s">
        <v>216</v>
      </c>
      <c r="C76" s="386" t="s">
        <v>57</v>
      </c>
      <c r="D76" s="393">
        <v>50</v>
      </c>
      <c r="E76" s="393">
        <v>49</v>
      </c>
      <c r="F76" s="393">
        <v>0</v>
      </c>
      <c r="G76" s="393">
        <v>1</v>
      </c>
      <c r="H76" s="504">
        <v>100</v>
      </c>
      <c r="I76" s="393">
        <v>2</v>
      </c>
      <c r="J76" s="393">
        <v>0</v>
      </c>
      <c r="K76" s="393">
        <v>0</v>
      </c>
      <c r="L76" s="393">
        <v>0</v>
      </c>
      <c r="M76" s="504">
        <v>2</v>
      </c>
      <c r="N76" s="393">
        <v>1</v>
      </c>
      <c r="O76" s="393">
        <v>1</v>
      </c>
      <c r="P76" s="393">
        <v>0</v>
      </c>
      <c r="Q76" s="393">
        <v>0</v>
      </c>
      <c r="R76" s="504">
        <v>2</v>
      </c>
      <c r="S76" s="393">
        <v>0</v>
      </c>
      <c r="T76" s="393">
        <v>0</v>
      </c>
      <c r="U76" s="393">
        <v>0</v>
      </c>
      <c r="V76" s="393">
        <v>0</v>
      </c>
      <c r="W76" s="504">
        <v>0</v>
      </c>
      <c r="X76" s="393">
        <v>9</v>
      </c>
      <c r="Y76" s="393">
        <v>7</v>
      </c>
      <c r="Z76" s="393">
        <v>0</v>
      </c>
      <c r="AA76" s="393">
        <v>0</v>
      </c>
      <c r="AB76" s="504">
        <v>16</v>
      </c>
      <c r="AC76" s="393">
        <v>0</v>
      </c>
      <c r="AD76" s="393">
        <v>0</v>
      </c>
      <c r="AE76" s="393">
        <v>0</v>
      </c>
      <c r="AF76" s="393">
        <v>0</v>
      </c>
      <c r="AG76" s="504">
        <v>0</v>
      </c>
      <c r="AH76" s="393">
        <v>3</v>
      </c>
      <c r="AI76" s="393">
        <v>5</v>
      </c>
      <c r="AJ76" s="393">
        <v>0</v>
      </c>
      <c r="AK76" s="393">
        <v>0</v>
      </c>
      <c r="AL76" s="504">
        <v>8</v>
      </c>
      <c r="AM76" s="393">
        <v>1</v>
      </c>
      <c r="AN76" s="393">
        <v>3</v>
      </c>
      <c r="AO76" s="393">
        <v>0</v>
      </c>
      <c r="AP76" s="393">
        <v>0</v>
      </c>
      <c r="AQ76" s="504">
        <v>4</v>
      </c>
      <c r="AR76" s="393">
        <v>5</v>
      </c>
      <c r="AS76" s="393">
        <v>4</v>
      </c>
      <c r="AT76" s="393">
        <v>0</v>
      </c>
      <c r="AU76" s="393">
        <v>0</v>
      </c>
      <c r="AV76" s="504">
        <v>9</v>
      </c>
      <c r="AW76" s="393">
        <v>71</v>
      </c>
      <c r="AX76" s="393">
        <v>69</v>
      </c>
      <c r="AY76" s="393">
        <v>0</v>
      </c>
      <c r="AZ76" s="393">
        <v>1</v>
      </c>
      <c r="BA76" s="505">
        <v>141</v>
      </c>
      <c r="BB76" s="506"/>
      <c r="BC76" s="506"/>
      <c r="BD76" s="506"/>
      <c r="BE76" s="506"/>
      <c r="BF76" s="506"/>
    </row>
    <row r="77" spans="1:58" ht="20.100000000000001" customHeight="1" x14ac:dyDescent="0.25">
      <c r="A77" s="409" t="s">
        <v>100</v>
      </c>
      <c r="B77" s="386" t="s">
        <v>217</v>
      </c>
      <c r="C77" s="386" t="s">
        <v>59</v>
      </c>
      <c r="D77" s="393">
        <v>664</v>
      </c>
      <c r="E77" s="393">
        <v>835</v>
      </c>
      <c r="F77" s="393">
        <v>0</v>
      </c>
      <c r="G77" s="393">
        <v>2</v>
      </c>
      <c r="H77" s="504">
        <v>1501</v>
      </c>
      <c r="I77" s="393">
        <v>40</v>
      </c>
      <c r="J77" s="393">
        <v>66</v>
      </c>
      <c r="K77" s="393">
        <v>0</v>
      </c>
      <c r="L77" s="393">
        <v>0</v>
      </c>
      <c r="M77" s="504">
        <v>106</v>
      </c>
      <c r="N77" s="393">
        <v>109</v>
      </c>
      <c r="O77" s="393">
        <v>195</v>
      </c>
      <c r="P77" s="393">
        <v>0</v>
      </c>
      <c r="Q77" s="393">
        <v>1</v>
      </c>
      <c r="R77" s="504">
        <v>305</v>
      </c>
      <c r="S77" s="393">
        <v>1</v>
      </c>
      <c r="T77" s="393">
        <v>3</v>
      </c>
      <c r="U77" s="393">
        <v>0</v>
      </c>
      <c r="V77" s="393">
        <v>0</v>
      </c>
      <c r="W77" s="504">
        <v>4</v>
      </c>
      <c r="X77" s="393">
        <v>390</v>
      </c>
      <c r="Y77" s="393">
        <v>527</v>
      </c>
      <c r="Z77" s="393">
        <v>0</v>
      </c>
      <c r="AA77" s="393">
        <v>0</v>
      </c>
      <c r="AB77" s="504">
        <v>917</v>
      </c>
      <c r="AC77" s="393">
        <v>0</v>
      </c>
      <c r="AD77" s="393">
        <v>0</v>
      </c>
      <c r="AE77" s="393">
        <v>0</v>
      </c>
      <c r="AF77" s="393">
        <v>0</v>
      </c>
      <c r="AG77" s="504">
        <v>0</v>
      </c>
      <c r="AH77" s="393">
        <v>76</v>
      </c>
      <c r="AI77" s="393">
        <v>85</v>
      </c>
      <c r="AJ77" s="393">
        <v>0</v>
      </c>
      <c r="AK77" s="393">
        <v>0</v>
      </c>
      <c r="AL77" s="504">
        <v>161</v>
      </c>
      <c r="AM77" s="393">
        <v>50</v>
      </c>
      <c r="AN77" s="393">
        <v>60</v>
      </c>
      <c r="AO77" s="393">
        <v>0</v>
      </c>
      <c r="AP77" s="393">
        <v>2</v>
      </c>
      <c r="AQ77" s="504">
        <v>112</v>
      </c>
      <c r="AR77" s="393">
        <v>0</v>
      </c>
      <c r="AS77" s="393">
        <v>0</v>
      </c>
      <c r="AT77" s="393">
        <v>0</v>
      </c>
      <c r="AU77" s="393">
        <v>0</v>
      </c>
      <c r="AV77" s="504">
        <v>0</v>
      </c>
      <c r="AW77" s="393">
        <v>1330</v>
      </c>
      <c r="AX77" s="393">
        <v>1771</v>
      </c>
      <c r="AY77" s="393">
        <v>0</v>
      </c>
      <c r="AZ77" s="393">
        <v>5</v>
      </c>
      <c r="BA77" s="505">
        <v>3106</v>
      </c>
      <c r="BB77" s="506"/>
      <c r="BC77" s="506"/>
      <c r="BD77" s="506"/>
      <c r="BE77" s="506"/>
      <c r="BF77" s="506"/>
    </row>
    <row r="78" spans="1:58" ht="20.100000000000001" customHeight="1" x14ac:dyDescent="0.25">
      <c r="A78" s="409" t="s">
        <v>101</v>
      </c>
      <c r="B78" s="386" t="s">
        <v>627</v>
      </c>
      <c r="C78" s="386" t="s">
        <v>61</v>
      </c>
      <c r="D78" s="393">
        <v>1</v>
      </c>
      <c r="E78" s="393">
        <v>2</v>
      </c>
      <c r="F78" s="393">
        <v>0</v>
      </c>
      <c r="G78" s="393">
        <v>0</v>
      </c>
      <c r="H78" s="504">
        <v>3</v>
      </c>
      <c r="I78" s="393">
        <v>0</v>
      </c>
      <c r="J78" s="393">
        <v>2</v>
      </c>
      <c r="K78" s="393">
        <v>0</v>
      </c>
      <c r="L78" s="393">
        <v>0</v>
      </c>
      <c r="M78" s="504">
        <v>2</v>
      </c>
      <c r="N78" s="393">
        <v>30</v>
      </c>
      <c r="O78" s="393">
        <v>65</v>
      </c>
      <c r="P78" s="393">
        <v>0</v>
      </c>
      <c r="Q78" s="393">
        <v>0</v>
      </c>
      <c r="R78" s="504">
        <v>95</v>
      </c>
      <c r="S78" s="393">
        <v>0</v>
      </c>
      <c r="T78" s="393">
        <v>0</v>
      </c>
      <c r="U78" s="393">
        <v>0</v>
      </c>
      <c r="V78" s="393">
        <v>0</v>
      </c>
      <c r="W78" s="504">
        <v>0</v>
      </c>
      <c r="X78" s="393">
        <v>0</v>
      </c>
      <c r="Y78" s="393">
        <v>1</v>
      </c>
      <c r="Z78" s="393">
        <v>0</v>
      </c>
      <c r="AA78" s="393">
        <v>0</v>
      </c>
      <c r="AB78" s="504">
        <v>1</v>
      </c>
      <c r="AC78" s="393">
        <v>0</v>
      </c>
      <c r="AD78" s="393">
        <v>0</v>
      </c>
      <c r="AE78" s="393">
        <v>0</v>
      </c>
      <c r="AF78" s="393">
        <v>0</v>
      </c>
      <c r="AG78" s="504">
        <v>0</v>
      </c>
      <c r="AH78" s="393">
        <v>0</v>
      </c>
      <c r="AI78" s="393">
        <v>0</v>
      </c>
      <c r="AJ78" s="393">
        <v>0</v>
      </c>
      <c r="AK78" s="393">
        <v>0</v>
      </c>
      <c r="AL78" s="504">
        <v>0</v>
      </c>
      <c r="AM78" s="393">
        <v>0</v>
      </c>
      <c r="AN78" s="393">
        <v>0</v>
      </c>
      <c r="AO78" s="393">
        <v>0</v>
      </c>
      <c r="AP78" s="393">
        <v>0</v>
      </c>
      <c r="AQ78" s="504">
        <v>0</v>
      </c>
      <c r="AR78" s="393">
        <v>0</v>
      </c>
      <c r="AS78" s="393">
        <v>0</v>
      </c>
      <c r="AT78" s="393">
        <v>0</v>
      </c>
      <c r="AU78" s="393">
        <v>0</v>
      </c>
      <c r="AV78" s="504">
        <v>0</v>
      </c>
      <c r="AW78" s="393">
        <v>31</v>
      </c>
      <c r="AX78" s="393">
        <v>70</v>
      </c>
      <c r="AY78" s="393">
        <v>0</v>
      </c>
      <c r="AZ78" s="393">
        <v>0</v>
      </c>
      <c r="BA78" s="505">
        <v>101</v>
      </c>
      <c r="BB78" s="506"/>
      <c r="BC78" s="506"/>
      <c r="BD78" s="506"/>
      <c r="BE78" s="506"/>
      <c r="BF78" s="506"/>
    </row>
    <row r="79" spans="1:58" ht="20.100000000000001" customHeight="1" x14ac:dyDescent="0.25">
      <c r="A79" s="409" t="s">
        <v>101</v>
      </c>
      <c r="B79" s="386" t="s">
        <v>628</v>
      </c>
      <c r="C79" s="386" t="s">
        <v>59</v>
      </c>
      <c r="D79" s="393">
        <v>4</v>
      </c>
      <c r="E79" s="393">
        <v>2</v>
      </c>
      <c r="F79" s="393">
        <v>0</v>
      </c>
      <c r="G79" s="393">
        <v>0</v>
      </c>
      <c r="H79" s="504">
        <v>6</v>
      </c>
      <c r="I79" s="393">
        <v>0</v>
      </c>
      <c r="J79" s="393">
        <v>2</v>
      </c>
      <c r="K79" s="393">
        <v>0</v>
      </c>
      <c r="L79" s="393">
        <v>0</v>
      </c>
      <c r="M79" s="504">
        <v>2</v>
      </c>
      <c r="N79" s="393">
        <v>21</v>
      </c>
      <c r="O79" s="393">
        <v>61</v>
      </c>
      <c r="P79" s="393">
        <v>0</v>
      </c>
      <c r="Q79" s="393">
        <v>0</v>
      </c>
      <c r="R79" s="504">
        <v>82</v>
      </c>
      <c r="S79" s="393">
        <v>0</v>
      </c>
      <c r="T79" s="393">
        <v>0</v>
      </c>
      <c r="U79" s="393">
        <v>0</v>
      </c>
      <c r="V79" s="393">
        <v>0</v>
      </c>
      <c r="W79" s="504">
        <v>0</v>
      </c>
      <c r="X79" s="393">
        <v>3</v>
      </c>
      <c r="Y79" s="393">
        <v>2</v>
      </c>
      <c r="Z79" s="393">
        <v>0</v>
      </c>
      <c r="AA79" s="393">
        <v>0</v>
      </c>
      <c r="AB79" s="504">
        <v>5</v>
      </c>
      <c r="AC79" s="393">
        <v>0</v>
      </c>
      <c r="AD79" s="393">
        <v>0</v>
      </c>
      <c r="AE79" s="393">
        <v>0</v>
      </c>
      <c r="AF79" s="393">
        <v>0</v>
      </c>
      <c r="AG79" s="504">
        <v>0</v>
      </c>
      <c r="AH79" s="393">
        <v>0</v>
      </c>
      <c r="AI79" s="393">
        <v>2</v>
      </c>
      <c r="AJ79" s="393">
        <v>0</v>
      </c>
      <c r="AK79" s="393">
        <v>0</v>
      </c>
      <c r="AL79" s="504">
        <v>2</v>
      </c>
      <c r="AM79" s="393">
        <v>0</v>
      </c>
      <c r="AN79" s="393">
        <v>0</v>
      </c>
      <c r="AO79" s="393">
        <v>0</v>
      </c>
      <c r="AP79" s="393">
        <v>0</v>
      </c>
      <c r="AQ79" s="504">
        <v>0</v>
      </c>
      <c r="AR79" s="393">
        <v>0</v>
      </c>
      <c r="AS79" s="393">
        <v>0</v>
      </c>
      <c r="AT79" s="393">
        <v>0</v>
      </c>
      <c r="AU79" s="393">
        <v>0</v>
      </c>
      <c r="AV79" s="504">
        <v>0</v>
      </c>
      <c r="AW79" s="393">
        <v>28</v>
      </c>
      <c r="AX79" s="393">
        <v>69</v>
      </c>
      <c r="AY79" s="393">
        <v>0</v>
      </c>
      <c r="AZ79" s="393">
        <v>0</v>
      </c>
      <c r="BA79" s="505">
        <v>97</v>
      </c>
      <c r="BB79" s="506"/>
      <c r="BC79" s="506"/>
      <c r="BD79" s="506"/>
      <c r="BE79" s="506"/>
      <c r="BF79" s="506"/>
    </row>
    <row r="80" spans="1:58" ht="20.100000000000001" customHeight="1" x14ac:dyDescent="0.25">
      <c r="A80" s="409" t="s">
        <v>101</v>
      </c>
      <c r="B80" s="386" t="s">
        <v>218</v>
      </c>
      <c r="C80" s="386" t="s">
        <v>57</v>
      </c>
      <c r="D80" s="393">
        <v>2</v>
      </c>
      <c r="E80" s="393">
        <v>1</v>
      </c>
      <c r="F80" s="393">
        <v>0</v>
      </c>
      <c r="G80" s="393">
        <v>0</v>
      </c>
      <c r="H80" s="504">
        <v>3</v>
      </c>
      <c r="I80" s="393">
        <v>0</v>
      </c>
      <c r="J80" s="393">
        <v>0</v>
      </c>
      <c r="K80" s="393">
        <v>0</v>
      </c>
      <c r="L80" s="393">
        <v>0</v>
      </c>
      <c r="M80" s="504">
        <v>0</v>
      </c>
      <c r="N80" s="393">
        <v>31</v>
      </c>
      <c r="O80" s="393">
        <v>59</v>
      </c>
      <c r="P80" s="393">
        <v>0</v>
      </c>
      <c r="Q80" s="393">
        <v>0</v>
      </c>
      <c r="R80" s="504">
        <v>90</v>
      </c>
      <c r="S80" s="393">
        <v>0</v>
      </c>
      <c r="T80" s="393">
        <v>0</v>
      </c>
      <c r="U80" s="393">
        <v>0</v>
      </c>
      <c r="V80" s="393">
        <v>0</v>
      </c>
      <c r="W80" s="504">
        <v>0</v>
      </c>
      <c r="X80" s="393">
        <v>0</v>
      </c>
      <c r="Y80" s="393">
        <v>0</v>
      </c>
      <c r="Z80" s="393">
        <v>0</v>
      </c>
      <c r="AA80" s="393">
        <v>0</v>
      </c>
      <c r="AB80" s="504">
        <v>0</v>
      </c>
      <c r="AC80" s="393">
        <v>0</v>
      </c>
      <c r="AD80" s="393">
        <v>0</v>
      </c>
      <c r="AE80" s="393">
        <v>0</v>
      </c>
      <c r="AF80" s="393">
        <v>0</v>
      </c>
      <c r="AG80" s="504">
        <v>0</v>
      </c>
      <c r="AH80" s="393">
        <v>0</v>
      </c>
      <c r="AI80" s="393">
        <v>0</v>
      </c>
      <c r="AJ80" s="393">
        <v>0</v>
      </c>
      <c r="AK80" s="393">
        <v>0</v>
      </c>
      <c r="AL80" s="504">
        <v>0</v>
      </c>
      <c r="AM80" s="393">
        <v>0</v>
      </c>
      <c r="AN80" s="393">
        <v>0</v>
      </c>
      <c r="AO80" s="393">
        <v>0</v>
      </c>
      <c r="AP80" s="393">
        <v>0</v>
      </c>
      <c r="AQ80" s="504">
        <v>0</v>
      </c>
      <c r="AR80" s="393">
        <v>0</v>
      </c>
      <c r="AS80" s="393">
        <v>0</v>
      </c>
      <c r="AT80" s="393">
        <v>0</v>
      </c>
      <c r="AU80" s="393">
        <v>0</v>
      </c>
      <c r="AV80" s="504">
        <v>0</v>
      </c>
      <c r="AW80" s="393">
        <v>33</v>
      </c>
      <c r="AX80" s="393">
        <v>60</v>
      </c>
      <c r="AY80" s="393">
        <v>0</v>
      </c>
      <c r="AZ80" s="393">
        <v>0</v>
      </c>
      <c r="BA80" s="505">
        <v>93</v>
      </c>
      <c r="BB80" s="506"/>
      <c r="BC80" s="506"/>
      <c r="BD80" s="506"/>
      <c r="BE80" s="506"/>
      <c r="BF80" s="506"/>
    </row>
    <row r="81" spans="1:58" s="509" customFormat="1" ht="20.100000000000001" customHeight="1" x14ac:dyDescent="0.25">
      <c r="A81" s="122"/>
      <c r="B81" s="124" t="s">
        <v>146</v>
      </c>
      <c r="C81" s="124"/>
      <c r="D81" s="119">
        <v>13735</v>
      </c>
      <c r="E81" s="119">
        <v>17953</v>
      </c>
      <c r="F81" s="119">
        <v>2</v>
      </c>
      <c r="G81" s="119">
        <v>21</v>
      </c>
      <c r="H81" s="507">
        <f>SUM(H5:H80)</f>
        <v>31711</v>
      </c>
      <c r="I81" s="119">
        <v>1208</v>
      </c>
      <c r="J81" s="119">
        <v>2449</v>
      </c>
      <c r="K81" s="119">
        <v>1</v>
      </c>
      <c r="L81" s="507">
        <v>0</v>
      </c>
      <c r="M81" s="507">
        <f>SUM(M5:M80)</f>
        <v>3658</v>
      </c>
      <c r="N81" s="119">
        <v>2915</v>
      </c>
      <c r="O81" s="119">
        <v>5433</v>
      </c>
      <c r="P81" s="119">
        <v>3</v>
      </c>
      <c r="Q81" s="119">
        <v>9</v>
      </c>
      <c r="R81" s="507">
        <f>SUM(R5:R80)</f>
        <v>8360</v>
      </c>
      <c r="S81" s="119">
        <v>40</v>
      </c>
      <c r="T81" s="119">
        <v>60</v>
      </c>
      <c r="U81" s="119">
        <v>0</v>
      </c>
      <c r="V81" s="507">
        <f>SUM(V5:V80)</f>
        <v>0</v>
      </c>
      <c r="W81" s="507">
        <f>SUM(W5:W80)</f>
        <v>100</v>
      </c>
      <c r="X81" s="119">
        <v>9532</v>
      </c>
      <c r="Y81" s="119">
        <v>14743</v>
      </c>
      <c r="Z81" s="119">
        <v>1</v>
      </c>
      <c r="AA81" s="119">
        <f>SUM(AA5:AA80)</f>
        <v>15</v>
      </c>
      <c r="AB81" s="507">
        <f>SUM(AB5:AB80)</f>
        <v>24291</v>
      </c>
      <c r="AC81" s="119">
        <v>11</v>
      </c>
      <c r="AD81" s="119">
        <v>23</v>
      </c>
      <c r="AE81" s="119">
        <v>0</v>
      </c>
      <c r="AF81" s="507">
        <f>SUM(AF5:AF80)</f>
        <v>0</v>
      </c>
      <c r="AG81" s="507">
        <f>SUM(AG5:AG80)</f>
        <v>36</v>
      </c>
      <c r="AH81" s="119">
        <v>1602</v>
      </c>
      <c r="AI81" s="119">
        <v>2390</v>
      </c>
      <c r="AJ81" s="119">
        <v>0</v>
      </c>
      <c r="AK81" s="119">
        <f>SUM(AK5:AK80)</f>
        <v>2</v>
      </c>
      <c r="AL81" s="507">
        <f>SUM(AL5:AL80)</f>
        <v>4001</v>
      </c>
      <c r="AM81" s="119">
        <v>1208</v>
      </c>
      <c r="AN81" s="119">
        <v>1663</v>
      </c>
      <c r="AO81" s="507">
        <f>SUM(AO5:AO80)</f>
        <v>2</v>
      </c>
      <c r="AP81" s="119">
        <f>SUM(AP5:AP80)</f>
        <v>2562</v>
      </c>
      <c r="AQ81" s="507">
        <f>SUM(AQ5:AQ80)</f>
        <v>5435</v>
      </c>
      <c r="AR81" s="119">
        <v>1364</v>
      </c>
      <c r="AS81" s="119">
        <v>2372</v>
      </c>
      <c r="AT81" s="119">
        <v>0</v>
      </c>
      <c r="AU81" s="119">
        <f>SUM(AU5:AU80)</f>
        <v>4</v>
      </c>
      <c r="AV81" s="507">
        <f>SUM(AV5:AV80)</f>
        <v>3740</v>
      </c>
      <c r="AW81" s="119">
        <v>31619</v>
      </c>
      <c r="AX81" s="119">
        <v>47091</v>
      </c>
      <c r="AY81" s="119">
        <v>9</v>
      </c>
      <c r="AZ81" s="119">
        <v>2613</v>
      </c>
      <c r="BA81" s="508">
        <v>81332</v>
      </c>
      <c r="BB81" s="506"/>
      <c r="BC81" s="506"/>
      <c r="BD81" s="506"/>
      <c r="BE81" s="506"/>
      <c r="BF81" s="506"/>
    </row>
    <row r="82" spans="1:58" s="519" customFormat="1" ht="20.100000000000001" customHeight="1" thickBot="1" x14ac:dyDescent="0.3">
      <c r="A82" s="516"/>
      <c r="B82" s="125" t="s">
        <v>630</v>
      </c>
      <c r="C82" s="517"/>
      <c r="D82" s="510"/>
      <c r="E82" s="518"/>
      <c r="F82" s="518"/>
      <c r="G82" s="518"/>
      <c r="H82" s="518">
        <f>H81/$BA$81*100</f>
        <v>38.989573599567208</v>
      </c>
      <c r="I82" s="510"/>
      <c r="J82" s="518"/>
      <c r="K82" s="518"/>
      <c r="L82" s="518"/>
      <c r="M82" s="518">
        <f>M81/$BA$81*100</f>
        <v>4.4976147149953283</v>
      </c>
      <c r="N82" s="510"/>
      <c r="O82" s="518"/>
      <c r="P82" s="518"/>
      <c r="Q82" s="518"/>
      <c r="R82" s="518">
        <f>R81/$BA$81*100</f>
        <v>10.278857030443122</v>
      </c>
      <c r="S82" s="510"/>
      <c r="T82" s="518"/>
      <c r="U82" s="518"/>
      <c r="V82" s="518"/>
      <c r="W82" s="518">
        <f>W81/$BA$81*100</f>
        <v>0.12295283529238184</v>
      </c>
      <c r="X82" s="510"/>
      <c r="Y82" s="518"/>
      <c r="Z82" s="518"/>
      <c r="AA82" s="518"/>
      <c r="AB82" s="518">
        <f>AB81/$BA$81*100</f>
        <v>29.866473220872475</v>
      </c>
      <c r="AC82" s="510"/>
      <c r="AD82" s="518"/>
      <c r="AE82" s="518"/>
      <c r="AF82" s="518"/>
      <c r="AG82" s="518">
        <f>AG81/$BA$81*100</f>
        <v>4.4263020705257464E-2</v>
      </c>
      <c r="AH82" s="510"/>
      <c r="AI82" s="518"/>
      <c r="AJ82" s="518"/>
      <c r="AK82" s="518"/>
      <c r="AL82" s="518">
        <f>AL81/$BA$81*100</f>
        <v>4.9193429400481978</v>
      </c>
      <c r="AM82" s="510"/>
      <c r="AN82" s="518"/>
      <c r="AO82" s="518"/>
      <c r="AP82" s="518"/>
      <c r="AQ82" s="518">
        <f>AQ81/$BA$81*100</f>
        <v>6.6824865981409536</v>
      </c>
      <c r="AR82" s="510"/>
      <c r="AS82" s="518"/>
      <c r="AT82" s="518"/>
      <c r="AU82" s="518"/>
      <c r="AV82" s="518">
        <f>AV81/$BA$81*100</f>
        <v>4.5984360399350814</v>
      </c>
      <c r="AW82" s="518">
        <f>AW81/BA81*100</f>
        <v>38.876456991098216</v>
      </c>
      <c r="AX82" s="518">
        <f>AX81/BA81*100</f>
        <v>57.899719667535535</v>
      </c>
      <c r="AY82" s="518" t="s">
        <v>231</v>
      </c>
      <c r="AZ82" s="518">
        <f>AZ81/BA81*100</f>
        <v>3.2127575861899378</v>
      </c>
      <c r="BA82" s="511"/>
      <c r="BB82" s="694"/>
    </row>
    <row r="83" spans="1:58" x14ac:dyDescent="0.3">
      <c r="A83" s="512"/>
      <c r="B83" s="1"/>
      <c r="C83" s="1"/>
      <c r="D83" s="506"/>
    </row>
    <row r="84" spans="1:58" ht="45.75" customHeight="1" x14ac:dyDescent="0.25">
      <c r="A84" s="1014" t="s">
        <v>1041</v>
      </c>
      <c r="B84" s="1014"/>
      <c r="C84" s="1014"/>
      <c r="D84" s="989"/>
      <c r="E84" s="989"/>
      <c r="F84" s="989"/>
      <c r="G84" s="989"/>
      <c r="H84" s="989"/>
      <c r="I84" s="989"/>
      <c r="J84" s="989"/>
      <c r="K84" s="989"/>
      <c r="L84" s="989"/>
      <c r="M84" s="989"/>
      <c r="N84" s="989"/>
      <c r="O84" s="989"/>
      <c r="P84" s="989"/>
      <c r="Q84" s="989"/>
      <c r="R84" s="989"/>
      <c r="S84" s="989"/>
      <c r="T84" s="989"/>
      <c r="U84" s="989"/>
      <c r="V84" s="989"/>
      <c r="W84" s="989"/>
      <c r="X84" s="989"/>
      <c r="Y84" s="989"/>
      <c r="Z84" s="989"/>
      <c r="AA84" s="989"/>
      <c r="AB84" s="989"/>
      <c r="AC84" s="989"/>
      <c r="AD84" s="989"/>
      <c r="AE84" s="989"/>
      <c r="AF84" s="989"/>
      <c r="AG84" s="989"/>
      <c r="AH84" s="989"/>
      <c r="AI84" s="989"/>
      <c r="AJ84" s="989"/>
      <c r="AK84" s="989"/>
      <c r="AL84" s="989"/>
      <c r="AM84" s="989"/>
      <c r="AN84" s="989"/>
      <c r="AO84" s="989"/>
      <c r="AP84" s="989"/>
      <c r="AQ84" s="989"/>
      <c r="AR84" s="989"/>
      <c r="AS84" s="989"/>
      <c r="AT84" s="989"/>
      <c r="AU84" s="989"/>
      <c r="AV84" s="989"/>
      <c r="AW84" s="989"/>
      <c r="AX84" s="989"/>
      <c r="AY84" s="989"/>
      <c r="AZ84" s="989"/>
      <c r="BA84" s="989"/>
      <c r="BB84" s="989">
        <f t="shared" ref="BB84" si="0">SUM(BB5:BB80)</f>
        <v>0</v>
      </c>
    </row>
    <row r="85" spans="1:58" x14ac:dyDescent="0.3">
      <c r="A85" s="1028" t="s">
        <v>609</v>
      </c>
      <c r="B85" s="1028"/>
      <c r="C85" s="1028"/>
      <c r="D85" s="506"/>
    </row>
    <row r="86" spans="1:58" x14ac:dyDescent="0.3">
      <c r="A86" s="1008"/>
      <c r="B86" s="1008"/>
      <c r="C86" s="1008"/>
      <c r="AM86" s="506"/>
    </row>
    <row r="87" spans="1:58" ht="14.25" customHeight="1" x14ac:dyDescent="0.3">
      <c r="A87" s="1010" t="s">
        <v>936</v>
      </c>
      <c r="B87" s="1010"/>
      <c r="C87" s="1010"/>
    </row>
    <row r="88" spans="1:58" ht="22.35" customHeight="1" x14ac:dyDescent="0.3">
      <c r="A88" s="1010"/>
      <c r="B88" s="1010"/>
      <c r="C88" s="1010"/>
    </row>
    <row r="89" spans="1:58" ht="18" customHeight="1" x14ac:dyDescent="0.3">
      <c r="A89" s="29" t="s">
        <v>731</v>
      </c>
      <c r="B89" s="28"/>
      <c r="C89" s="28"/>
    </row>
    <row r="90" spans="1:58" x14ac:dyDescent="0.3">
      <c r="A90" s="1"/>
      <c r="B90" s="1"/>
      <c r="C90" s="1"/>
    </row>
    <row r="91" spans="1:58" x14ac:dyDescent="0.3">
      <c r="A91" s="1"/>
      <c r="B91" s="1"/>
      <c r="C91" s="1"/>
    </row>
    <row r="92" spans="1:58" x14ac:dyDescent="0.3">
      <c r="A92" s="1"/>
      <c r="B92" s="1"/>
      <c r="C92" s="1"/>
    </row>
  </sheetData>
  <autoFilter ref="A4:BA82" xr:uid="{E89F452C-7C38-423F-93ED-CA876EFB1FEC}"/>
  <mergeCells count="17">
    <mergeCell ref="AW3:BA3"/>
    <mergeCell ref="A84:C84"/>
    <mergeCell ref="A85:C85"/>
    <mergeCell ref="A86:C86"/>
    <mergeCell ref="A87:C88"/>
    <mergeCell ref="S3:W3"/>
    <mergeCell ref="X3:AB3"/>
    <mergeCell ref="AC3:AG3"/>
    <mergeCell ref="AH3:AL3"/>
    <mergeCell ref="AM3:AQ3"/>
    <mergeCell ref="N3:R3"/>
    <mergeCell ref="AR3:AV3"/>
    <mergeCell ref="A1:C1"/>
    <mergeCell ref="A2:B2"/>
    <mergeCell ref="A3:B3"/>
    <mergeCell ref="D3:H3"/>
    <mergeCell ref="I3:M3"/>
  </mergeCells>
  <conditionalFormatting sqref="A5:BA80">
    <cfRule type="expression" dxfId="53" priority="1">
      <formula>MOD(ROW(),2)=0</formula>
    </cfRule>
  </conditionalFormatting>
  <hyperlinks>
    <hyperlink ref="A2:B2" location="TOC!A1" display="Return to Table of Contents" xr:uid="{FA58D8A5-684F-4377-8BAE-595FC8B110FD}"/>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9" max="52" man="1"/>
  </rowBreaks>
  <colBreaks count="5" manualBreakCount="5">
    <brk id="13" max="82" man="1"/>
    <brk id="23" max="85" man="1"/>
    <brk id="33" max="79" man="1"/>
    <brk id="43" max="85" man="1"/>
    <brk id="5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M96"/>
  <sheetViews>
    <sheetView zoomScaleNormal="100" workbookViewId="0">
      <pane ySplit="3" topLeftCell="A4" activePane="bottomLeft" state="frozen"/>
      <selection activeCell="M10" sqref="M10"/>
      <selection pane="bottomLeft"/>
    </sheetView>
  </sheetViews>
  <sheetFormatPr defaultColWidth="9.109375" defaultRowHeight="13.2" x14ac:dyDescent="0.25"/>
  <cols>
    <col min="1" max="1" width="11.44140625" style="8" customWidth="1"/>
    <col min="2" max="2" width="66.5546875" style="8" customWidth="1"/>
    <col min="3" max="3" width="20.33203125" style="8" customWidth="1"/>
    <col min="4" max="4" width="15.5546875" style="8" customWidth="1"/>
    <col min="5" max="5" width="16" style="8" customWidth="1"/>
    <col min="6" max="6" width="15.44140625" style="8" customWidth="1"/>
    <col min="7" max="7" width="9.109375" style="8"/>
    <col min="8" max="8" width="11.5546875" style="8" bestFit="1" customWidth="1"/>
    <col min="9" max="9" width="9.109375" style="8"/>
    <col min="10" max="10" width="11.5546875" style="8" bestFit="1" customWidth="1"/>
    <col min="11" max="16384" width="9.109375" style="8"/>
  </cols>
  <sheetData>
    <row r="1" spans="1:6" ht="20.25" customHeight="1" x14ac:dyDescent="0.25">
      <c r="A1" s="188" t="s">
        <v>937</v>
      </c>
      <c r="B1" s="188"/>
      <c r="C1" s="188"/>
      <c r="D1" s="17"/>
    </row>
    <row r="2" spans="1:6" ht="21" customHeight="1" x14ac:dyDescent="0.25">
      <c r="A2" s="1029" t="s">
        <v>10</v>
      </c>
      <c r="B2" s="1029"/>
      <c r="C2" s="1029"/>
      <c r="D2" s="1029"/>
    </row>
    <row r="3" spans="1:6" ht="74.25" customHeight="1" x14ac:dyDescent="0.25">
      <c r="A3" s="6" t="s">
        <v>254</v>
      </c>
      <c r="B3" s="3" t="s">
        <v>153</v>
      </c>
      <c r="C3" s="3" t="s">
        <v>55</v>
      </c>
      <c r="D3" s="465" t="s">
        <v>255</v>
      </c>
      <c r="E3" s="465" t="s">
        <v>256</v>
      </c>
      <c r="F3" s="465" t="s">
        <v>257</v>
      </c>
    </row>
    <row r="4" spans="1:6" ht="20.100000000000001" customHeight="1" x14ac:dyDescent="0.25">
      <c r="A4" s="385" t="s">
        <v>56</v>
      </c>
      <c r="B4" s="386" t="s">
        <v>154</v>
      </c>
      <c r="C4" s="386" t="s">
        <v>57</v>
      </c>
      <c r="D4" s="387">
        <v>1375</v>
      </c>
      <c r="E4" s="388">
        <v>81</v>
      </c>
      <c r="F4" s="389">
        <v>5.8909091</v>
      </c>
    </row>
    <row r="5" spans="1:6" ht="20.100000000000001" customHeight="1" x14ac:dyDescent="0.25">
      <c r="A5" s="385" t="s">
        <v>361</v>
      </c>
      <c r="B5" s="386" t="s">
        <v>744</v>
      </c>
      <c r="C5" s="386" t="s">
        <v>59</v>
      </c>
      <c r="D5" s="387">
        <v>121</v>
      </c>
      <c r="E5" s="388">
        <v>80</v>
      </c>
      <c r="F5" s="389">
        <v>66.115701999999999</v>
      </c>
    </row>
    <row r="6" spans="1:6" ht="20.100000000000001" customHeight="1" x14ac:dyDescent="0.25">
      <c r="A6" s="385" t="s">
        <v>58</v>
      </c>
      <c r="B6" s="386" t="s">
        <v>155</v>
      </c>
      <c r="C6" s="386" t="s">
        <v>59</v>
      </c>
      <c r="D6" s="387">
        <v>491</v>
      </c>
      <c r="E6" s="388">
        <v>78</v>
      </c>
      <c r="F6" s="389">
        <v>15.885947</v>
      </c>
    </row>
    <row r="7" spans="1:6" ht="20.100000000000001" customHeight="1" x14ac:dyDescent="0.25">
      <c r="A7" s="385" t="s">
        <v>58</v>
      </c>
      <c r="B7" s="386" t="s">
        <v>156</v>
      </c>
      <c r="C7" s="386" t="s">
        <v>59</v>
      </c>
      <c r="D7" s="387">
        <v>809</v>
      </c>
      <c r="E7" s="387">
        <v>144</v>
      </c>
      <c r="F7" s="389">
        <v>17.799752999999999</v>
      </c>
    </row>
    <row r="8" spans="1:6" ht="20.100000000000001" customHeight="1" x14ac:dyDescent="0.25">
      <c r="A8" s="385" t="s">
        <v>60</v>
      </c>
      <c r="B8" s="386" t="s">
        <v>246</v>
      </c>
      <c r="C8" s="386" t="s">
        <v>61</v>
      </c>
      <c r="D8" s="387">
        <v>540</v>
      </c>
      <c r="E8" s="387">
        <v>38</v>
      </c>
      <c r="F8" s="389">
        <v>7.0370369999999998</v>
      </c>
    </row>
    <row r="9" spans="1:6" ht="20.100000000000001" customHeight="1" x14ac:dyDescent="0.25">
      <c r="A9" s="385" t="s">
        <v>60</v>
      </c>
      <c r="B9" s="386" t="s">
        <v>161</v>
      </c>
      <c r="C9" s="386" t="s">
        <v>59</v>
      </c>
      <c r="D9" s="387">
        <v>2371</v>
      </c>
      <c r="E9" s="387">
        <v>143</v>
      </c>
      <c r="F9" s="389">
        <v>6.0312105000000003</v>
      </c>
    </row>
    <row r="10" spans="1:6" ht="20.100000000000001" customHeight="1" x14ac:dyDescent="0.25">
      <c r="A10" s="385" t="s">
        <v>60</v>
      </c>
      <c r="B10" s="386" t="s">
        <v>162</v>
      </c>
      <c r="C10" s="386" t="s">
        <v>59</v>
      </c>
      <c r="D10" s="387">
        <v>359</v>
      </c>
      <c r="E10" s="387">
        <v>105</v>
      </c>
      <c r="F10" s="389">
        <v>29.247910999999998</v>
      </c>
    </row>
    <row r="11" spans="1:6" ht="20.100000000000001" customHeight="1" x14ac:dyDescent="0.25">
      <c r="A11" s="385" t="s">
        <v>60</v>
      </c>
      <c r="B11" s="386" t="s">
        <v>160</v>
      </c>
      <c r="C11" s="386" t="s">
        <v>57</v>
      </c>
      <c r="D11" s="387">
        <v>178</v>
      </c>
      <c r="E11" s="390">
        <v>88</v>
      </c>
      <c r="F11" s="389">
        <v>49.438201999999997</v>
      </c>
    </row>
    <row r="12" spans="1:6" ht="20.100000000000001" customHeight="1" x14ac:dyDescent="0.25">
      <c r="A12" s="385" t="s">
        <v>60</v>
      </c>
      <c r="B12" s="386" t="s">
        <v>159</v>
      </c>
      <c r="C12" s="386" t="s">
        <v>57</v>
      </c>
      <c r="D12" s="387">
        <v>1500</v>
      </c>
      <c r="E12" s="387">
        <v>70</v>
      </c>
      <c r="F12" s="389">
        <v>4.6666667000000004</v>
      </c>
    </row>
    <row r="13" spans="1:6" s="192" customFormat="1" ht="20.100000000000001" customHeight="1" x14ac:dyDescent="0.25">
      <c r="A13" s="645" t="s">
        <v>60</v>
      </c>
      <c r="B13" s="646" t="s">
        <v>158</v>
      </c>
      <c r="C13" s="646" t="s">
        <v>59</v>
      </c>
      <c r="D13" s="647">
        <v>2385</v>
      </c>
      <c r="E13" s="647">
        <v>148</v>
      </c>
      <c r="F13" s="648">
        <v>6.2054507000000001</v>
      </c>
    </row>
    <row r="14" spans="1:6" ht="20.100000000000001" customHeight="1" x14ac:dyDescent="0.25">
      <c r="A14" s="385" t="s">
        <v>60</v>
      </c>
      <c r="B14" s="386" t="s">
        <v>163</v>
      </c>
      <c r="C14" s="386" t="s">
        <v>59</v>
      </c>
      <c r="D14" s="387">
        <v>1906</v>
      </c>
      <c r="E14" s="390">
        <v>71</v>
      </c>
      <c r="F14" s="389">
        <v>3.7250787000000001</v>
      </c>
    </row>
    <row r="15" spans="1:6" ht="20.100000000000001" customHeight="1" x14ac:dyDescent="0.25">
      <c r="A15" s="385" t="s">
        <v>63</v>
      </c>
      <c r="B15" s="386" t="s">
        <v>164</v>
      </c>
      <c r="C15" s="386" t="s">
        <v>57</v>
      </c>
      <c r="D15" s="387">
        <v>2349</v>
      </c>
      <c r="E15" s="390">
        <v>80</v>
      </c>
      <c r="F15" s="389">
        <v>3.4057046</v>
      </c>
    </row>
    <row r="16" spans="1:6" ht="20.100000000000001" customHeight="1" x14ac:dyDescent="0.25">
      <c r="A16" s="385" t="s">
        <v>64</v>
      </c>
      <c r="B16" s="386" t="s">
        <v>165</v>
      </c>
      <c r="C16" s="386" t="s">
        <v>57</v>
      </c>
      <c r="D16" s="387">
        <v>192</v>
      </c>
      <c r="E16" s="388">
        <v>52</v>
      </c>
      <c r="F16" s="389">
        <v>27.083333</v>
      </c>
    </row>
    <row r="17" spans="1:6" ht="20.100000000000001" customHeight="1" x14ac:dyDescent="0.25">
      <c r="A17" s="385" t="s">
        <v>66</v>
      </c>
      <c r="B17" s="386" t="s">
        <v>166</v>
      </c>
      <c r="C17" s="386" t="s">
        <v>59</v>
      </c>
      <c r="D17" s="387">
        <v>374</v>
      </c>
      <c r="E17" s="387">
        <v>72</v>
      </c>
      <c r="F17" s="389">
        <v>19.251336999999999</v>
      </c>
    </row>
    <row r="18" spans="1:6" ht="20.100000000000001" customHeight="1" x14ac:dyDescent="0.25">
      <c r="A18" s="385" t="s">
        <v>68</v>
      </c>
      <c r="B18" s="386" t="s">
        <v>169</v>
      </c>
      <c r="C18" s="386" t="s">
        <v>59</v>
      </c>
      <c r="D18" s="387">
        <v>3465</v>
      </c>
      <c r="E18" s="387">
        <v>145</v>
      </c>
      <c r="F18" s="389">
        <v>4.1847041999999997</v>
      </c>
    </row>
    <row r="19" spans="1:6" ht="20.100000000000001" customHeight="1" x14ac:dyDescent="0.25">
      <c r="A19" s="385" t="s">
        <v>68</v>
      </c>
      <c r="B19" s="386" t="s">
        <v>168</v>
      </c>
      <c r="C19" s="386" t="s">
        <v>59</v>
      </c>
      <c r="D19" s="387">
        <v>2764</v>
      </c>
      <c r="E19" s="390">
        <v>128</v>
      </c>
      <c r="F19" s="389">
        <v>4.6309696000000002</v>
      </c>
    </row>
    <row r="20" spans="1:6" ht="20.100000000000001" customHeight="1" x14ac:dyDescent="0.25">
      <c r="A20" s="385" t="s">
        <v>68</v>
      </c>
      <c r="B20" s="386" t="s">
        <v>167</v>
      </c>
      <c r="C20" s="386" t="s">
        <v>57</v>
      </c>
      <c r="D20" s="387">
        <v>1900</v>
      </c>
      <c r="E20" s="387">
        <v>93</v>
      </c>
      <c r="F20" s="389">
        <v>4.8947368000000004</v>
      </c>
    </row>
    <row r="21" spans="1:6" ht="20.100000000000001" customHeight="1" x14ac:dyDescent="0.25">
      <c r="A21" s="385" t="s">
        <v>69</v>
      </c>
      <c r="B21" s="386" t="s">
        <v>170</v>
      </c>
      <c r="C21" s="386" t="s">
        <v>57</v>
      </c>
      <c r="D21" s="387">
        <v>217</v>
      </c>
      <c r="E21" s="390">
        <v>98</v>
      </c>
      <c r="F21" s="389">
        <v>45.161290000000001</v>
      </c>
    </row>
    <row r="22" spans="1:6" ht="20.100000000000001" customHeight="1" x14ac:dyDescent="0.25">
      <c r="A22" s="385" t="s">
        <v>70</v>
      </c>
      <c r="B22" s="386" t="s">
        <v>172</v>
      </c>
      <c r="C22" s="386" t="s">
        <v>59</v>
      </c>
      <c r="D22" s="387">
        <v>2631</v>
      </c>
      <c r="E22" s="387">
        <v>151</v>
      </c>
      <c r="F22" s="389">
        <v>5.7392626</v>
      </c>
    </row>
    <row r="23" spans="1:6" ht="20.100000000000001" customHeight="1" x14ac:dyDescent="0.25">
      <c r="A23" s="385" t="s">
        <v>70</v>
      </c>
      <c r="B23" s="386" t="s">
        <v>171</v>
      </c>
      <c r="C23" s="386" t="s">
        <v>57</v>
      </c>
      <c r="D23" s="387">
        <v>550</v>
      </c>
      <c r="E23" s="387">
        <v>50</v>
      </c>
      <c r="F23" s="389">
        <v>9.0909090999999993</v>
      </c>
    </row>
    <row r="24" spans="1:6" ht="20.100000000000001" customHeight="1" x14ac:dyDescent="0.25">
      <c r="A24" s="385" t="s">
        <v>70</v>
      </c>
      <c r="B24" s="386" t="s">
        <v>991</v>
      </c>
      <c r="C24" s="386" t="s">
        <v>57</v>
      </c>
      <c r="D24" s="387">
        <v>250</v>
      </c>
      <c r="E24" s="387">
        <v>70</v>
      </c>
      <c r="F24" s="389">
        <v>28</v>
      </c>
    </row>
    <row r="25" spans="1:6" ht="20.100000000000001" customHeight="1" x14ac:dyDescent="0.25">
      <c r="A25" s="385" t="s">
        <v>71</v>
      </c>
      <c r="B25" s="386" t="s">
        <v>173</v>
      </c>
      <c r="C25" s="386" t="s">
        <v>57</v>
      </c>
      <c r="D25" s="387">
        <v>311</v>
      </c>
      <c r="E25" s="390">
        <v>107</v>
      </c>
      <c r="F25" s="389">
        <v>34.405144999999997</v>
      </c>
    </row>
    <row r="26" spans="1:6" ht="20.100000000000001" customHeight="1" x14ac:dyDescent="0.25">
      <c r="A26" s="385" t="s">
        <v>72</v>
      </c>
      <c r="B26" s="386" t="s">
        <v>174</v>
      </c>
      <c r="C26" s="386" t="s">
        <v>57</v>
      </c>
      <c r="D26" s="387">
        <v>1274</v>
      </c>
      <c r="E26" s="387">
        <v>79</v>
      </c>
      <c r="F26" s="389">
        <v>6.2009419000000001</v>
      </c>
    </row>
    <row r="27" spans="1:6" ht="20.100000000000001" customHeight="1" x14ac:dyDescent="0.25">
      <c r="A27" s="385" t="s">
        <v>73</v>
      </c>
      <c r="B27" s="386" t="s">
        <v>175</v>
      </c>
      <c r="C27" s="386" t="s">
        <v>57</v>
      </c>
      <c r="D27" s="387">
        <v>756</v>
      </c>
      <c r="E27" s="388">
        <v>65</v>
      </c>
      <c r="F27" s="389">
        <v>8.5978835999999994</v>
      </c>
    </row>
    <row r="28" spans="1:6" ht="20.100000000000001" customHeight="1" x14ac:dyDescent="0.25">
      <c r="A28" s="385" t="s">
        <v>73</v>
      </c>
      <c r="B28" s="386" t="s">
        <v>176</v>
      </c>
      <c r="C28" s="386" t="s">
        <v>57</v>
      </c>
      <c r="D28" s="387">
        <v>427</v>
      </c>
      <c r="E28" s="390">
        <v>118</v>
      </c>
      <c r="F28" s="389">
        <v>27.63466</v>
      </c>
    </row>
    <row r="29" spans="1:6" ht="20.100000000000001" customHeight="1" x14ac:dyDescent="0.25">
      <c r="A29" s="385" t="s">
        <v>74</v>
      </c>
      <c r="B29" s="386" t="s">
        <v>177</v>
      </c>
      <c r="C29" s="386" t="s">
        <v>57</v>
      </c>
      <c r="D29" s="387">
        <v>121</v>
      </c>
      <c r="E29" s="388">
        <v>76</v>
      </c>
      <c r="F29" s="389">
        <v>62.809916999999999</v>
      </c>
    </row>
    <row r="30" spans="1:6" ht="20.100000000000001" customHeight="1" x14ac:dyDescent="0.25">
      <c r="A30" s="385" t="s">
        <v>75</v>
      </c>
      <c r="B30" s="386" t="s">
        <v>247</v>
      </c>
      <c r="C30" s="386" t="s">
        <v>59</v>
      </c>
      <c r="D30" s="387">
        <v>854</v>
      </c>
      <c r="E30" s="390">
        <v>68</v>
      </c>
      <c r="F30" s="389">
        <v>7.9625292999999999</v>
      </c>
    </row>
    <row r="31" spans="1:6" ht="20.100000000000001" customHeight="1" x14ac:dyDescent="0.25">
      <c r="A31" s="385" t="s">
        <v>76</v>
      </c>
      <c r="B31" s="386" t="s">
        <v>179</v>
      </c>
      <c r="C31" s="386" t="s">
        <v>57</v>
      </c>
      <c r="D31" s="387">
        <v>1836</v>
      </c>
      <c r="E31" s="388">
        <v>128</v>
      </c>
      <c r="F31" s="389">
        <v>6.9716775999999996</v>
      </c>
    </row>
    <row r="32" spans="1:6" ht="20.100000000000001" customHeight="1" x14ac:dyDescent="0.25">
      <c r="A32" s="385" t="s">
        <v>77</v>
      </c>
      <c r="B32" s="386" t="s">
        <v>181</v>
      </c>
      <c r="C32" s="386" t="s">
        <v>59</v>
      </c>
      <c r="D32" s="387">
        <v>3796</v>
      </c>
      <c r="E32" s="388">
        <v>116</v>
      </c>
      <c r="F32" s="389">
        <v>3.0558483000000001</v>
      </c>
    </row>
    <row r="33" spans="1:6" ht="20.100000000000001" customHeight="1" x14ac:dyDescent="0.25">
      <c r="A33" s="385" t="s">
        <v>77</v>
      </c>
      <c r="B33" s="386" t="s">
        <v>180</v>
      </c>
      <c r="C33" s="386" t="s">
        <v>59</v>
      </c>
      <c r="D33" s="387">
        <v>1139</v>
      </c>
      <c r="E33" s="387">
        <v>35</v>
      </c>
      <c r="F33" s="389">
        <v>3.0728708999999998</v>
      </c>
    </row>
    <row r="34" spans="1:6" ht="20.100000000000001" customHeight="1" x14ac:dyDescent="0.25">
      <c r="A34" s="385" t="s">
        <v>77</v>
      </c>
      <c r="B34" s="386" t="s">
        <v>182</v>
      </c>
      <c r="C34" s="386" t="s">
        <v>59</v>
      </c>
      <c r="D34" s="387">
        <v>4434</v>
      </c>
      <c r="E34" s="387">
        <v>203</v>
      </c>
      <c r="F34" s="389">
        <v>4.5782588999999998</v>
      </c>
    </row>
    <row r="35" spans="1:6" ht="20.100000000000001" customHeight="1" x14ac:dyDescent="0.25">
      <c r="A35" s="385" t="s">
        <v>78</v>
      </c>
      <c r="B35" s="386" t="s">
        <v>183</v>
      </c>
      <c r="C35" s="386" t="s">
        <v>59</v>
      </c>
      <c r="D35" s="387">
        <v>741</v>
      </c>
      <c r="E35" s="390">
        <v>166</v>
      </c>
      <c r="F35" s="389">
        <v>22.402159000000001</v>
      </c>
    </row>
    <row r="36" spans="1:6" ht="20.100000000000001" customHeight="1" x14ac:dyDescent="0.25">
      <c r="A36" s="385" t="s">
        <v>78</v>
      </c>
      <c r="B36" s="386" t="s">
        <v>184</v>
      </c>
      <c r="C36" s="386" t="s">
        <v>57</v>
      </c>
      <c r="D36" s="387">
        <v>628</v>
      </c>
      <c r="E36" s="387">
        <v>109</v>
      </c>
      <c r="F36" s="389">
        <v>17.356687999999998</v>
      </c>
    </row>
    <row r="37" spans="1:6" ht="20.100000000000001" customHeight="1" x14ac:dyDescent="0.25">
      <c r="A37" s="385" t="s">
        <v>79</v>
      </c>
      <c r="B37" s="386" t="s">
        <v>185</v>
      </c>
      <c r="C37" s="386" t="s">
        <v>57</v>
      </c>
      <c r="D37" s="387">
        <v>373</v>
      </c>
      <c r="E37" s="390">
        <v>105</v>
      </c>
      <c r="F37" s="389">
        <v>28.150134000000001</v>
      </c>
    </row>
    <row r="38" spans="1:6" ht="20.100000000000001" customHeight="1" x14ac:dyDescent="0.25">
      <c r="A38" s="385" t="s">
        <v>80</v>
      </c>
      <c r="B38" s="386" t="s">
        <v>186</v>
      </c>
      <c r="C38" s="386" t="s">
        <v>57</v>
      </c>
      <c r="D38" s="387">
        <v>126</v>
      </c>
      <c r="E38" s="388">
        <v>40</v>
      </c>
      <c r="F38" s="389">
        <v>31.746032</v>
      </c>
    </row>
    <row r="39" spans="1:6" ht="20.100000000000001" customHeight="1" x14ac:dyDescent="0.25">
      <c r="A39" s="385" t="s">
        <v>81</v>
      </c>
      <c r="B39" s="386" t="s">
        <v>594</v>
      </c>
      <c r="C39" s="386" t="s">
        <v>59</v>
      </c>
      <c r="D39" s="387">
        <v>808</v>
      </c>
      <c r="E39" s="388">
        <v>80</v>
      </c>
      <c r="F39" s="389">
        <v>9.9009900999999996</v>
      </c>
    </row>
    <row r="40" spans="1:6" ht="20.100000000000001" customHeight="1" x14ac:dyDescent="0.25">
      <c r="A40" s="385" t="s">
        <v>81</v>
      </c>
      <c r="B40" s="386" t="s">
        <v>248</v>
      </c>
      <c r="C40" s="386" t="s">
        <v>59</v>
      </c>
      <c r="D40" s="387">
        <v>256</v>
      </c>
      <c r="E40" s="387">
        <v>64</v>
      </c>
      <c r="F40" s="389">
        <v>25</v>
      </c>
    </row>
    <row r="41" spans="1:6" ht="20.100000000000001" customHeight="1" x14ac:dyDescent="0.25">
      <c r="A41" s="385" t="s">
        <v>81</v>
      </c>
      <c r="B41" s="386" t="s">
        <v>187</v>
      </c>
      <c r="C41" s="386" t="s">
        <v>57</v>
      </c>
      <c r="D41" s="387">
        <v>212</v>
      </c>
      <c r="E41" s="388">
        <v>109</v>
      </c>
      <c r="F41" s="389">
        <v>51.415094000000003</v>
      </c>
    </row>
    <row r="42" spans="1:6" ht="20.100000000000001" customHeight="1" x14ac:dyDescent="0.25">
      <c r="A42" s="385" t="s">
        <v>82</v>
      </c>
      <c r="B42" s="386" t="s">
        <v>189</v>
      </c>
      <c r="C42" s="386" t="s">
        <v>59</v>
      </c>
      <c r="D42" s="387">
        <v>2277</v>
      </c>
      <c r="E42" s="388">
        <v>114</v>
      </c>
      <c r="F42" s="389">
        <v>5.0065875999999996</v>
      </c>
    </row>
    <row r="43" spans="1:6" ht="20.100000000000001" customHeight="1" x14ac:dyDescent="0.25">
      <c r="A43" s="385" t="s">
        <v>82</v>
      </c>
      <c r="B43" s="386" t="s">
        <v>190</v>
      </c>
      <c r="C43" s="386" t="s">
        <v>57</v>
      </c>
      <c r="D43" s="387">
        <v>796</v>
      </c>
      <c r="E43" s="387">
        <v>56</v>
      </c>
      <c r="F43" s="389">
        <v>7.0351758999999996</v>
      </c>
    </row>
    <row r="44" spans="1:6" ht="20.100000000000001" customHeight="1" x14ac:dyDescent="0.25">
      <c r="A44" s="385" t="s">
        <v>83</v>
      </c>
      <c r="B44" s="386" t="s">
        <v>191</v>
      </c>
      <c r="C44" s="386" t="s">
        <v>57</v>
      </c>
      <c r="D44" s="387">
        <v>260</v>
      </c>
      <c r="E44" s="387">
        <v>78</v>
      </c>
      <c r="F44" s="389">
        <v>30</v>
      </c>
    </row>
    <row r="45" spans="1:6" ht="20.100000000000001" customHeight="1" x14ac:dyDescent="0.25">
      <c r="A45" s="385" t="s">
        <v>84</v>
      </c>
      <c r="B45" s="386" t="s">
        <v>85</v>
      </c>
      <c r="C45" s="386" t="s">
        <v>57</v>
      </c>
      <c r="D45" s="387">
        <v>3099</v>
      </c>
      <c r="E45" s="390">
        <v>99</v>
      </c>
      <c r="F45" s="389">
        <v>3.1945789000000002</v>
      </c>
    </row>
    <row r="46" spans="1:6" ht="20.100000000000001" customHeight="1" x14ac:dyDescent="0.25">
      <c r="A46" s="385" t="s">
        <v>86</v>
      </c>
      <c r="B46" s="386" t="s">
        <v>192</v>
      </c>
      <c r="C46" s="386" t="s">
        <v>59</v>
      </c>
      <c r="D46" s="387">
        <v>202</v>
      </c>
      <c r="E46" s="388">
        <v>92</v>
      </c>
      <c r="F46" s="389">
        <v>45.544553999999998</v>
      </c>
    </row>
    <row r="47" spans="1:6" ht="20.100000000000001" customHeight="1" x14ac:dyDescent="0.25">
      <c r="A47" s="385" t="s">
        <v>86</v>
      </c>
      <c r="B47" s="386" t="s">
        <v>193</v>
      </c>
      <c r="C47" s="386" t="s">
        <v>59</v>
      </c>
      <c r="D47" s="387">
        <v>2938</v>
      </c>
      <c r="E47" s="388">
        <v>394</v>
      </c>
      <c r="F47" s="389">
        <v>13.410482999999999</v>
      </c>
    </row>
    <row r="48" spans="1:6" ht="20.100000000000001" customHeight="1" x14ac:dyDescent="0.25">
      <c r="A48" s="385" t="s">
        <v>86</v>
      </c>
      <c r="B48" s="386" t="s">
        <v>194</v>
      </c>
      <c r="C48" s="386" t="s">
        <v>57</v>
      </c>
      <c r="D48" s="387">
        <v>358</v>
      </c>
      <c r="E48" s="388">
        <v>46</v>
      </c>
      <c r="F48" s="389">
        <v>12.849162</v>
      </c>
    </row>
    <row r="49" spans="1:6" ht="20.100000000000001" customHeight="1" x14ac:dyDescent="0.25">
      <c r="A49" s="385" t="s">
        <v>86</v>
      </c>
      <c r="B49" s="386" t="s">
        <v>249</v>
      </c>
      <c r="C49" s="386" t="s">
        <v>59</v>
      </c>
      <c r="D49" s="387">
        <v>3244</v>
      </c>
      <c r="E49" s="390">
        <v>214</v>
      </c>
      <c r="F49" s="389">
        <v>6.5967941000000003</v>
      </c>
    </row>
    <row r="50" spans="1:6" ht="20.100000000000001" customHeight="1" x14ac:dyDescent="0.25">
      <c r="A50" s="385" t="s">
        <v>86</v>
      </c>
      <c r="B50" s="386" t="s">
        <v>196</v>
      </c>
      <c r="C50" s="386" t="s">
        <v>57</v>
      </c>
      <c r="D50" s="387">
        <v>2142</v>
      </c>
      <c r="E50" s="388">
        <v>95</v>
      </c>
      <c r="F50" s="389">
        <v>4.4351073999999997</v>
      </c>
    </row>
    <row r="51" spans="1:6" ht="20.100000000000001" customHeight="1" x14ac:dyDescent="0.25">
      <c r="A51" s="385" t="s">
        <v>87</v>
      </c>
      <c r="B51" s="386" t="s">
        <v>198</v>
      </c>
      <c r="C51" s="386" t="s">
        <v>57</v>
      </c>
      <c r="D51" s="387">
        <v>368</v>
      </c>
      <c r="E51" s="390">
        <v>53</v>
      </c>
      <c r="F51" s="389">
        <v>14.402174</v>
      </c>
    </row>
    <row r="52" spans="1:6" ht="20.100000000000001" customHeight="1" x14ac:dyDescent="0.25">
      <c r="A52" s="385" t="s">
        <v>87</v>
      </c>
      <c r="B52" s="386" t="s">
        <v>621</v>
      </c>
      <c r="C52" s="386" t="s">
        <v>59</v>
      </c>
      <c r="D52" s="387">
        <v>1036</v>
      </c>
      <c r="E52" s="388">
        <v>60</v>
      </c>
      <c r="F52" s="389">
        <v>5.7915058000000004</v>
      </c>
    </row>
    <row r="53" spans="1:6" ht="20.100000000000001" customHeight="1" x14ac:dyDescent="0.25">
      <c r="A53" s="385" t="s">
        <v>87</v>
      </c>
      <c r="B53" s="386" t="s">
        <v>197</v>
      </c>
      <c r="C53" s="386" t="s">
        <v>57</v>
      </c>
      <c r="D53" s="387">
        <v>240</v>
      </c>
      <c r="E53" s="390">
        <v>81</v>
      </c>
      <c r="F53" s="389">
        <v>33.75</v>
      </c>
    </row>
    <row r="54" spans="1:6" ht="20.100000000000001" customHeight="1" x14ac:dyDescent="0.25">
      <c r="A54" s="385" t="s">
        <v>88</v>
      </c>
      <c r="B54" s="386" t="s">
        <v>200</v>
      </c>
      <c r="C54" s="386" t="s">
        <v>59</v>
      </c>
      <c r="D54" s="387">
        <v>1441</v>
      </c>
      <c r="E54" s="390">
        <v>80</v>
      </c>
      <c r="F54" s="389">
        <v>5.5517002</v>
      </c>
    </row>
    <row r="55" spans="1:6" ht="20.100000000000001" customHeight="1" x14ac:dyDescent="0.25">
      <c r="A55" s="385" t="s">
        <v>88</v>
      </c>
      <c r="B55" s="386" t="s">
        <v>926</v>
      </c>
      <c r="C55" s="386" t="s">
        <v>57</v>
      </c>
      <c r="D55" s="387">
        <v>1381</v>
      </c>
      <c r="E55" s="390">
        <v>52</v>
      </c>
      <c r="F55" s="389">
        <v>3.7653873999999998</v>
      </c>
    </row>
    <row r="56" spans="1:6" ht="20.100000000000001" customHeight="1" x14ac:dyDescent="0.25">
      <c r="A56" s="385" t="s">
        <v>88</v>
      </c>
      <c r="B56" s="386" t="s">
        <v>199</v>
      </c>
      <c r="C56" s="386" t="s">
        <v>57</v>
      </c>
      <c r="D56" s="387">
        <v>595</v>
      </c>
      <c r="E56" s="390">
        <v>119</v>
      </c>
      <c r="F56" s="389">
        <v>20</v>
      </c>
    </row>
    <row r="57" spans="1:6" ht="20.100000000000001" customHeight="1" x14ac:dyDescent="0.25">
      <c r="A57" s="385" t="s">
        <v>89</v>
      </c>
      <c r="B57" s="386" t="s">
        <v>201</v>
      </c>
      <c r="C57" s="386" t="s">
        <v>57</v>
      </c>
      <c r="D57" s="387">
        <v>129</v>
      </c>
      <c r="E57" s="387">
        <v>57</v>
      </c>
      <c r="F57" s="389">
        <v>44.186047000000002</v>
      </c>
    </row>
    <row r="58" spans="1:6" ht="20.100000000000001" customHeight="1" x14ac:dyDescent="0.25">
      <c r="A58" s="385" t="s">
        <v>90</v>
      </c>
      <c r="B58" s="386" t="s">
        <v>202</v>
      </c>
      <c r="C58" s="386" t="s">
        <v>57</v>
      </c>
      <c r="D58" s="387">
        <v>356</v>
      </c>
      <c r="E58" s="388">
        <v>75</v>
      </c>
      <c r="F58" s="389">
        <v>21.067416000000001</v>
      </c>
    </row>
    <row r="59" spans="1:6" ht="20.100000000000001" customHeight="1" x14ac:dyDescent="0.25">
      <c r="A59" s="385" t="s">
        <v>91</v>
      </c>
      <c r="B59" s="386" t="s">
        <v>203</v>
      </c>
      <c r="C59" s="386" t="s">
        <v>92</v>
      </c>
      <c r="D59" s="387">
        <v>3191</v>
      </c>
      <c r="E59" s="388">
        <v>137</v>
      </c>
      <c r="F59" s="389">
        <v>4.2933250000000003</v>
      </c>
    </row>
    <row r="60" spans="1:6" ht="20.100000000000001" customHeight="1" x14ac:dyDescent="0.25">
      <c r="A60" s="385" t="s">
        <v>91</v>
      </c>
      <c r="B60" s="386" t="s">
        <v>204</v>
      </c>
      <c r="C60" s="386" t="s">
        <v>59</v>
      </c>
      <c r="D60" s="387">
        <v>803</v>
      </c>
      <c r="E60" s="387">
        <v>178</v>
      </c>
      <c r="F60" s="389">
        <v>22.166874</v>
      </c>
    </row>
    <row r="61" spans="1:6" ht="20.100000000000001" customHeight="1" x14ac:dyDescent="0.25">
      <c r="A61" s="385" t="s">
        <v>91</v>
      </c>
      <c r="B61" s="386" t="s">
        <v>205</v>
      </c>
      <c r="C61" s="386" t="s">
        <v>92</v>
      </c>
      <c r="D61" s="387">
        <v>544</v>
      </c>
      <c r="E61" s="387">
        <v>80</v>
      </c>
      <c r="F61" s="389">
        <v>14.705882000000001</v>
      </c>
    </row>
    <row r="62" spans="1:6" ht="20.100000000000001" customHeight="1" x14ac:dyDescent="0.25">
      <c r="A62" s="385" t="s">
        <v>93</v>
      </c>
      <c r="B62" s="386" t="s">
        <v>206</v>
      </c>
      <c r="C62" s="386" t="s">
        <v>57</v>
      </c>
      <c r="D62" s="387">
        <v>204</v>
      </c>
      <c r="E62" s="387">
        <v>78</v>
      </c>
      <c r="F62" s="389">
        <v>38.235294000000003</v>
      </c>
    </row>
    <row r="63" spans="1:6" ht="20.100000000000001" customHeight="1" x14ac:dyDescent="0.25">
      <c r="A63" s="385" t="s">
        <v>94</v>
      </c>
      <c r="B63" s="386" t="s">
        <v>250</v>
      </c>
      <c r="C63" s="386" t="s">
        <v>59</v>
      </c>
      <c r="D63" s="387">
        <v>217</v>
      </c>
      <c r="E63" s="387">
        <v>80</v>
      </c>
      <c r="F63" s="389">
        <v>36.866359447004612</v>
      </c>
    </row>
    <row r="64" spans="1:6" ht="20.100000000000001" customHeight="1" x14ac:dyDescent="0.25">
      <c r="A64" s="385" t="s">
        <v>94</v>
      </c>
      <c r="B64" s="386" t="s">
        <v>208</v>
      </c>
      <c r="C64" s="386" t="s">
        <v>59</v>
      </c>
      <c r="D64" s="387">
        <v>228</v>
      </c>
      <c r="E64" s="387">
        <v>75</v>
      </c>
      <c r="F64" s="389">
        <v>32.894736999999999</v>
      </c>
    </row>
    <row r="65" spans="1:12" ht="20.100000000000001" customHeight="1" x14ac:dyDescent="0.25">
      <c r="A65" s="385" t="s">
        <v>94</v>
      </c>
      <c r="B65" s="386" t="s">
        <v>209</v>
      </c>
      <c r="C65" s="386" t="s">
        <v>57</v>
      </c>
      <c r="D65" s="387">
        <v>1516</v>
      </c>
      <c r="E65" s="388">
        <v>129</v>
      </c>
      <c r="F65" s="389">
        <v>8.5092347999999998</v>
      </c>
    </row>
    <row r="66" spans="1:12" ht="20.100000000000001" customHeight="1" x14ac:dyDescent="0.25">
      <c r="A66" s="385" t="s">
        <v>95</v>
      </c>
      <c r="B66" s="386" t="s">
        <v>210</v>
      </c>
      <c r="C66" s="386" t="s">
        <v>57</v>
      </c>
      <c r="D66" s="387">
        <v>274</v>
      </c>
      <c r="E66" s="387">
        <v>104</v>
      </c>
      <c r="F66" s="389">
        <v>37.956204</v>
      </c>
    </row>
    <row r="67" spans="1:12" ht="20.100000000000001" customHeight="1" x14ac:dyDescent="0.25">
      <c r="A67" s="385" t="s">
        <v>95</v>
      </c>
      <c r="B67" s="386" t="s">
        <v>251</v>
      </c>
      <c r="C67" s="386" t="s">
        <v>57</v>
      </c>
      <c r="D67" s="387">
        <v>776</v>
      </c>
      <c r="E67" s="388">
        <v>59</v>
      </c>
      <c r="F67" s="389">
        <v>7.6030927999999998</v>
      </c>
    </row>
    <row r="68" spans="1:12" ht="20.100000000000001" customHeight="1" x14ac:dyDescent="0.25">
      <c r="A68" s="385" t="s">
        <v>95</v>
      </c>
      <c r="B68" s="386" t="s">
        <v>211</v>
      </c>
      <c r="C68" s="386" t="s">
        <v>57</v>
      </c>
      <c r="D68" s="387">
        <v>257</v>
      </c>
      <c r="E68" s="388">
        <v>106</v>
      </c>
      <c r="F68" s="389">
        <v>41.245136000000002</v>
      </c>
    </row>
    <row r="69" spans="1:12" ht="20.100000000000001" customHeight="1" x14ac:dyDescent="0.25">
      <c r="A69" s="385" t="s">
        <v>95</v>
      </c>
      <c r="B69" s="386" t="s">
        <v>212</v>
      </c>
      <c r="C69" s="386" t="s">
        <v>57</v>
      </c>
      <c r="D69" s="387">
        <v>1058</v>
      </c>
      <c r="E69" s="390">
        <v>100</v>
      </c>
      <c r="F69" s="389">
        <v>9.4517957999999993</v>
      </c>
    </row>
    <row r="70" spans="1:12" ht="20.100000000000001" customHeight="1" x14ac:dyDescent="0.25">
      <c r="A70" s="385" t="s">
        <v>96</v>
      </c>
      <c r="B70" s="386" t="s">
        <v>213</v>
      </c>
      <c r="C70" s="386" t="s">
        <v>59</v>
      </c>
      <c r="D70" s="387">
        <v>1895</v>
      </c>
      <c r="E70" s="388">
        <v>144</v>
      </c>
      <c r="F70" s="389">
        <v>7.5989446000000003</v>
      </c>
    </row>
    <row r="71" spans="1:12" ht="20.100000000000001" customHeight="1" x14ac:dyDescent="0.25">
      <c r="A71" s="385" t="s">
        <v>96</v>
      </c>
      <c r="B71" s="386" t="s">
        <v>252</v>
      </c>
      <c r="C71" s="386" t="s">
        <v>57</v>
      </c>
      <c r="D71" s="387">
        <v>171</v>
      </c>
      <c r="E71" s="390">
        <v>50</v>
      </c>
      <c r="F71" s="389">
        <v>29.239765999999999</v>
      </c>
    </row>
    <row r="72" spans="1:12" ht="20.100000000000001" customHeight="1" x14ac:dyDescent="0.25">
      <c r="A72" s="385" t="s">
        <v>97</v>
      </c>
      <c r="B72" s="386" t="s">
        <v>229</v>
      </c>
      <c r="C72" s="386" t="s">
        <v>57</v>
      </c>
      <c r="D72" s="387">
        <v>366</v>
      </c>
      <c r="E72" s="390">
        <v>94</v>
      </c>
      <c r="F72" s="389">
        <v>25.683060000000001</v>
      </c>
      <c r="H72" s="175"/>
      <c r="I72" s="175"/>
      <c r="J72" s="175"/>
    </row>
    <row r="73" spans="1:12" ht="20.100000000000001" customHeight="1" x14ac:dyDescent="0.25">
      <c r="A73" s="385" t="s">
        <v>98</v>
      </c>
      <c r="B73" s="386" t="s">
        <v>927</v>
      </c>
      <c r="C73" s="386" t="s">
        <v>59</v>
      </c>
      <c r="D73" s="387">
        <v>365</v>
      </c>
      <c r="E73" s="390">
        <v>36</v>
      </c>
      <c r="F73" s="389">
        <v>9.8630136999999998</v>
      </c>
      <c r="H73" s="175"/>
      <c r="I73" s="175"/>
      <c r="J73" s="175"/>
    </row>
    <row r="74" spans="1:12" ht="20.100000000000001" customHeight="1" x14ac:dyDescent="0.25">
      <c r="A74" s="385" t="s">
        <v>98</v>
      </c>
      <c r="B74" s="386" t="s">
        <v>215</v>
      </c>
      <c r="C74" s="386" t="s">
        <v>57</v>
      </c>
      <c r="D74" s="387">
        <v>248</v>
      </c>
      <c r="E74" s="387">
        <v>71</v>
      </c>
      <c r="F74" s="389">
        <v>28.629031999999999</v>
      </c>
      <c r="H74" s="176"/>
      <c r="I74" s="177"/>
      <c r="J74" s="177"/>
    </row>
    <row r="75" spans="1:12" ht="20.100000000000001" customHeight="1" x14ac:dyDescent="0.25">
      <c r="A75" s="385" t="s">
        <v>99</v>
      </c>
      <c r="B75" s="386" t="s">
        <v>216</v>
      </c>
      <c r="C75" s="386" t="s">
        <v>57</v>
      </c>
      <c r="D75" s="387">
        <v>141</v>
      </c>
      <c r="E75" s="390">
        <v>48</v>
      </c>
      <c r="F75" s="389">
        <v>34.042552999999998</v>
      </c>
      <c r="H75" s="176"/>
      <c r="I75" s="177"/>
      <c r="J75" s="177"/>
    </row>
    <row r="76" spans="1:12" ht="20.100000000000001" customHeight="1" x14ac:dyDescent="0.25">
      <c r="A76" s="385" t="s">
        <v>100</v>
      </c>
      <c r="B76" s="386" t="s">
        <v>217</v>
      </c>
      <c r="C76" s="386" t="s">
        <v>59</v>
      </c>
      <c r="D76" s="387">
        <v>3106</v>
      </c>
      <c r="E76" s="390">
        <v>101</v>
      </c>
      <c r="F76" s="389">
        <v>3.2517708000000001</v>
      </c>
      <c r="H76" s="176"/>
      <c r="I76" s="177"/>
      <c r="J76" s="177"/>
    </row>
    <row r="77" spans="1:12" ht="20.100000000000001" customHeight="1" x14ac:dyDescent="0.25">
      <c r="A77" s="385" t="s">
        <v>101</v>
      </c>
      <c r="B77" s="386" t="s">
        <v>627</v>
      </c>
      <c r="C77" s="386" t="s">
        <v>61</v>
      </c>
      <c r="D77" s="387">
        <v>101</v>
      </c>
      <c r="E77" s="390">
        <v>51</v>
      </c>
      <c r="F77" s="389">
        <v>50.495049999999999</v>
      </c>
      <c r="H77" s="176"/>
      <c r="I77" s="177"/>
      <c r="J77" s="177"/>
    </row>
    <row r="78" spans="1:12" ht="20.100000000000001" customHeight="1" x14ac:dyDescent="0.25">
      <c r="A78" s="385" t="s">
        <v>101</v>
      </c>
      <c r="B78" s="386" t="s">
        <v>628</v>
      </c>
      <c r="C78" s="386" t="s">
        <v>59</v>
      </c>
      <c r="D78" s="387">
        <v>97</v>
      </c>
      <c r="E78" s="390">
        <v>45</v>
      </c>
      <c r="F78" s="389">
        <v>46.391753000000001</v>
      </c>
      <c r="H78" s="176"/>
      <c r="I78" s="177"/>
      <c r="J78" s="177"/>
    </row>
    <row r="79" spans="1:12" ht="20.100000000000001" customHeight="1" x14ac:dyDescent="0.25">
      <c r="A79" s="385" t="s">
        <v>101</v>
      </c>
      <c r="B79" s="386" t="s">
        <v>218</v>
      </c>
      <c r="C79" s="386" t="s">
        <v>57</v>
      </c>
      <c r="D79" s="387">
        <v>93</v>
      </c>
      <c r="E79" s="387">
        <v>40</v>
      </c>
      <c r="F79" s="389">
        <v>43.010753000000001</v>
      </c>
      <c r="G79" s="247"/>
      <c r="H79" s="649"/>
      <c r="I79" s="637"/>
      <c r="J79" s="637"/>
    </row>
    <row r="80" spans="1:12" ht="25.5" customHeight="1" thickBot="1" x14ac:dyDescent="0.3">
      <c r="A80" s="286"/>
      <c r="B80" s="287" t="s">
        <v>258</v>
      </c>
      <c r="C80" s="287"/>
      <c r="D80" s="288">
        <v>1070.1578947368421</v>
      </c>
      <c r="E80" s="288">
        <v>95.1</v>
      </c>
      <c r="F80" s="289">
        <v>8.8821703059641397</v>
      </c>
      <c r="G80" s="689"/>
      <c r="H80" s="689"/>
      <c r="I80" s="990"/>
      <c r="J80" s="873"/>
      <c r="K80" s="873"/>
      <c r="L80" s="873"/>
    </row>
    <row r="81" spans="1:13" ht="24.9" customHeight="1" thickTop="1" x14ac:dyDescent="0.25">
      <c r="A81" s="261"/>
      <c r="B81" s="562" t="s">
        <v>220</v>
      </c>
      <c r="C81" s="262"/>
      <c r="D81" s="261"/>
      <c r="E81" s="261"/>
      <c r="F81" s="261"/>
      <c r="G81" s="636"/>
      <c r="H81" s="636"/>
      <c r="I81" s="637"/>
      <c r="J81" s="636"/>
      <c r="K81" s="637"/>
      <c r="L81" s="637"/>
    </row>
    <row r="82" spans="1:13" ht="24.9" customHeight="1" x14ac:dyDescent="0.25">
      <c r="A82" s="385" t="s">
        <v>103</v>
      </c>
      <c r="B82" s="386" t="s">
        <v>104</v>
      </c>
      <c r="C82" s="386" t="s">
        <v>57</v>
      </c>
      <c r="D82" s="387">
        <v>90</v>
      </c>
      <c r="E82" s="390">
        <v>47</v>
      </c>
      <c r="F82" s="389">
        <v>52.222222000000002</v>
      </c>
      <c r="G82" s="636"/>
      <c r="H82" s="991"/>
      <c r="I82" s="991"/>
      <c r="J82" s="636"/>
      <c r="K82" s="637"/>
      <c r="L82" s="637"/>
    </row>
    <row r="83" spans="1:13" ht="24.9" customHeight="1" thickBot="1" x14ac:dyDescent="0.3">
      <c r="A83" s="695" t="s">
        <v>613</v>
      </c>
      <c r="B83" s="696" t="s">
        <v>622</v>
      </c>
      <c r="C83" s="696" t="s">
        <v>59</v>
      </c>
      <c r="D83" s="697">
        <v>89</v>
      </c>
      <c r="E83" s="698">
        <v>76</v>
      </c>
      <c r="F83" s="699">
        <v>85.393258000000003</v>
      </c>
      <c r="G83" s="636"/>
      <c r="H83" s="636"/>
      <c r="I83" s="637"/>
      <c r="J83" s="636"/>
      <c r="K83" s="637"/>
      <c r="L83" s="637"/>
    </row>
    <row r="84" spans="1:13" x14ac:dyDescent="0.25">
      <c r="D84" s="248"/>
      <c r="E84" s="248"/>
      <c r="F84" s="247"/>
      <c r="H84" s="636"/>
      <c r="I84" s="637"/>
      <c r="J84" s="637"/>
      <c r="K84" s="637"/>
      <c r="L84" s="177"/>
    </row>
    <row r="85" spans="1:13" ht="30.75" customHeight="1" x14ac:dyDescent="0.25">
      <c r="A85" s="1014" t="s">
        <v>1041</v>
      </c>
      <c r="B85" s="1014"/>
      <c r="C85" s="1014"/>
      <c r="D85" s="1014"/>
      <c r="E85" s="1014"/>
      <c r="F85" s="1014"/>
      <c r="G85" s="656"/>
      <c r="H85" s="656"/>
      <c r="I85" s="656"/>
      <c r="J85" s="656"/>
      <c r="K85" s="656"/>
      <c r="L85" s="656"/>
      <c r="M85" s="656"/>
    </row>
    <row r="86" spans="1:13" x14ac:dyDescent="0.25">
      <c r="A86" s="656"/>
      <c r="B86" s="656"/>
      <c r="C86" s="656"/>
      <c r="D86" s="656"/>
      <c r="E86" s="656"/>
      <c r="F86" s="656"/>
      <c r="G86" s="656"/>
      <c r="H86" s="656"/>
      <c r="I86" s="656"/>
      <c r="J86" s="656"/>
      <c r="K86" s="656"/>
      <c r="L86" s="656"/>
      <c r="M86" s="656"/>
    </row>
    <row r="87" spans="1:13" x14ac:dyDescent="0.25">
      <c r="A87" s="222" t="s">
        <v>936</v>
      </c>
      <c r="H87" s="649"/>
      <c r="I87" s="649"/>
      <c r="J87" s="649"/>
      <c r="K87" s="649"/>
    </row>
    <row r="88" spans="1:13" x14ac:dyDescent="0.25">
      <c r="A88" s="29" t="s">
        <v>731</v>
      </c>
      <c r="D88" s="248"/>
      <c r="E88" s="248"/>
      <c r="F88" s="460"/>
      <c r="H88" s="649"/>
      <c r="I88" s="649"/>
      <c r="J88" s="636"/>
      <c r="K88" s="649"/>
    </row>
    <row r="89" spans="1:13" x14ac:dyDescent="0.25">
      <c r="D89" s="247"/>
      <c r="E89" s="247"/>
      <c r="H89" s="649"/>
      <c r="I89" s="650"/>
      <c r="J89" s="649"/>
      <c r="K89" s="649"/>
    </row>
    <row r="90" spans="1:13" ht="13.8" x14ac:dyDescent="0.25">
      <c r="D90" s="247"/>
      <c r="E90" s="247"/>
      <c r="H90" s="623"/>
      <c r="I90" s="649"/>
      <c r="J90" s="649"/>
      <c r="K90" s="649"/>
    </row>
    <row r="91" spans="1:13" x14ac:dyDescent="0.25">
      <c r="D91" s="248"/>
      <c r="E91" s="248"/>
      <c r="H91" s="649"/>
      <c r="I91" s="649"/>
      <c r="J91" s="649"/>
      <c r="K91" s="649"/>
    </row>
    <row r="92" spans="1:13" x14ac:dyDescent="0.25">
      <c r="H92" s="649"/>
      <c r="I92" s="649"/>
      <c r="J92" s="649"/>
      <c r="K92" s="649"/>
    </row>
    <row r="95" spans="1:13" x14ac:dyDescent="0.25">
      <c r="B95" s="175"/>
      <c r="C95" s="175"/>
      <c r="D95" s="175"/>
      <c r="E95" s="175"/>
      <c r="F95" s="175"/>
      <c r="G95" s="175"/>
      <c r="H95" s="175"/>
      <c r="I95" s="175"/>
      <c r="J95" s="175"/>
      <c r="K95" s="175"/>
    </row>
    <row r="96" spans="1:13" x14ac:dyDescent="0.25">
      <c r="B96" s="335"/>
      <c r="C96" s="335"/>
      <c r="D96" s="335"/>
      <c r="E96" s="335"/>
      <c r="F96" s="335"/>
      <c r="G96" s="335"/>
      <c r="H96" s="335"/>
      <c r="I96" s="335"/>
      <c r="J96" s="335"/>
      <c r="K96" s="335"/>
    </row>
  </sheetData>
  <autoFilter ref="A3:F83" xr:uid="{00000000-0009-0000-0000-00000A000000}"/>
  <mergeCells count="2">
    <mergeCell ref="A2:D2"/>
    <mergeCell ref="A85:F85"/>
  </mergeCells>
  <conditionalFormatting sqref="A4:F79">
    <cfRule type="expression" dxfId="52" priority="5">
      <formula>MOD(ROW(),2)=0</formula>
    </cfRule>
  </conditionalFormatting>
  <conditionalFormatting sqref="A82:F83">
    <cfRule type="expression" dxfId="51" priority="4">
      <formula>MOD(ROW(),2)=0</formula>
    </cfRule>
  </conditionalFormatting>
  <hyperlinks>
    <hyperlink ref="A2:D2" location="TOC!A1" display="Return to Table of Contents" xr:uid="{00000000-0004-0000-0A00-000000000000}"/>
  </hyperlinks>
  <pageMargins left="0.25" right="0.25" top="0.75" bottom="0.75" header="0.3" footer="0.3"/>
  <pageSetup scale="70"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45"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R101"/>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12.44140625" style="1" customWidth="1"/>
    <col min="2" max="2" width="54.109375" style="1" customWidth="1"/>
    <col min="3" max="3" width="23.88671875" style="1" customWidth="1"/>
    <col min="4" max="10" width="10.5546875" style="1" customWidth="1"/>
    <col min="11" max="16384" width="9.109375" style="1"/>
  </cols>
  <sheetData>
    <row r="1" spans="1:11" ht="32.25" customHeight="1" x14ac:dyDescent="0.25">
      <c r="A1" s="1011" t="s">
        <v>1030</v>
      </c>
      <c r="B1" s="1011"/>
      <c r="C1" s="1011"/>
    </row>
    <row r="2" spans="1:11" ht="21" customHeight="1" x14ac:dyDescent="0.25">
      <c r="A2" s="1009" t="s">
        <v>10</v>
      </c>
      <c r="B2" s="1009"/>
      <c r="C2" s="462"/>
    </row>
    <row r="3" spans="1:11" ht="37.5" customHeight="1" x14ac:dyDescent="0.25">
      <c r="A3" s="1031" t="s">
        <v>260</v>
      </c>
      <c r="B3" s="310"/>
      <c r="C3" s="1032" t="s">
        <v>55</v>
      </c>
      <c r="D3" s="1030" t="s">
        <v>1042</v>
      </c>
      <c r="E3" s="1030"/>
      <c r="F3" s="1030"/>
      <c r="G3" s="1030"/>
      <c r="H3" s="1030"/>
      <c r="I3" s="1030"/>
      <c r="J3" s="1030"/>
    </row>
    <row r="4" spans="1:11" ht="33" customHeight="1" x14ac:dyDescent="0.25">
      <c r="A4" s="1031"/>
      <c r="B4" s="54" t="s">
        <v>153</v>
      </c>
      <c r="C4" s="1032"/>
      <c r="D4" s="55" t="s">
        <v>261</v>
      </c>
      <c r="E4" s="55" t="s">
        <v>262</v>
      </c>
      <c r="F4" s="55" t="s">
        <v>263</v>
      </c>
      <c r="G4" s="55" t="s">
        <v>264</v>
      </c>
      <c r="H4" s="55" t="s">
        <v>265</v>
      </c>
      <c r="I4" s="55" t="s">
        <v>266</v>
      </c>
      <c r="J4" s="55" t="s">
        <v>267</v>
      </c>
    </row>
    <row r="5" spans="1:11" ht="20.100000000000001" customHeight="1" x14ac:dyDescent="0.25">
      <c r="A5" s="391" t="s">
        <v>56</v>
      </c>
      <c r="B5" s="392" t="s">
        <v>154</v>
      </c>
      <c r="C5" s="468" t="s">
        <v>57</v>
      </c>
      <c r="D5" s="270">
        <v>0</v>
      </c>
      <c r="E5" s="270">
        <v>0</v>
      </c>
      <c r="F5" s="270">
        <v>0</v>
      </c>
      <c r="G5" s="270">
        <v>75</v>
      </c>
      <c r="H5" s="270">
        <v>10</v>
      </c>
      <c r="I5" s="270">
        <v>0</v>
      </c>
      <c r="J5" s="270">
        <v>0</v>
      </c>
      <c r="K5" s="41"/>
    </row>
    <row r="6" spans="1:11" ht="20.100000000000001" customHeight="1" x14ac:dyDescent="0.25">
      <c r="A6" s="391" t="s">
        <v>361</v>
      </c>
      <c r="B6" s="392" t="s">
        <v>744</v>
      </c>
      <c r="C6" s="468" t="s">
        <v>59</v>
      </c>
      <c r="D6" s="270">
        <v>0</v>
      </c>
      <c r="E6" s="270">
        <v>2</v>
      </c>
      <c r="F6" s="270">
        <v>5</v>
      </c>
      <c r="G6" s="270">
        <v>62</v>
      </c>
      <c r="H6" s="270">
        <v>11</v>
      </c>
      <c r="I6" s="270">
        <v>0</v>
      </c>
      <c r="J6" s="270">
        <v>0</v>
      </c>
      <c r="K6" s="41"/>
    </row>
    <row r="7" spans="1:11" ht="20.100000000000001" customHeight="1" x14ac:dyDescent="0.25">
      <c r="A7" s="391" t="s">
        <v>58</v>
      </c>
      <c r="B7" s="392" t="s">
        <v>155</v>
      </c>
      <c r="C7" s="468" t="s">
        <v>59</v>
      </c>
      <c r="D7" s="270">
        <v>0</v>
      </c>
      <c r="E7" s="270">
        <v>0</v>
      </c>
      <c r="F7" s="270">
        <v>0</v>
      </c>
      <c r="G7" s="270">
        <v>71</v>
      </c>
      <c r="H7" s="270">
        <v>7</v>
      </c>
      <c r="I7" s="270">
        <v>0</v>
      </c>
      <c r="J7" s="270">
        <v>0</v>
      </c>
      <c r="K7" s="41"/>
    </row>
    <row r="8" spans="1:11" ht="20.100000000000001" customHeight="1" x14ac:dyDescent="0.25">
      <c r="A8" s="391" t="s">
        <v>58</v>
      </c>
      <c r="B8" s="392" t="s">
        <v>156</v>
      </c>
      <c r="C8" s="468" t="s">
        <v>59</v>
      </c>
      <c r="D8" s="270">
        <v>0</v>
      </c>
      <c r="E8" s="270">
        <v>0</v>
      </c>
      <c r="F8" s="270">
        <v>1</v>
      </c>
      <c r="G8" s="270">
        <v>118</v>
      </c>
      <c r="H8" s="270">
        <v>24</v>
      </c>
      <c r="I8" s="270">
        <v>0</v>
      </c>
      <c r="J8" s="270">
        <v>1</v>
      </c>
      <c r="K8" s="41"/>
    </row>
    <row r="9" spans="1:11" ht="20.100000000000001" customHeight="1" x14ac:dyDescent="0.25">
      <c r="A9" s="391" t="s">
        <v>60</v>
      </c>
      <c r="B9" s="392" t="s">
        <v>246</v>
      </c>
      <c r="C9" s="468" t="s">
        <v>61</v>
      </c>
      <c r="D9" s="270">
        <v>0</v>
      </c>
      <c r="E9" s="270">
        <v>0</v>
      </c>
      <c r="F9" s="270">
        <v>0</v>
      </c>
      <c r="G9" s="270">
        <v>39</v>
      </c>
      <c r="H9" s="270">
        <v>1</v>
      </c>
      <c r="I9" s="270">
        <v>0</v>
      </c>
      <c r="J9" s="270">
        <v>1</v>
      </c>
      <c r="K9" s="41"/>
    </row>
    <row r="10" spans="1:11" ht="20.100000000000001" customHeight="1" x14ac:dyDescent="0.25">
      <c r="A10" s="391" t="s">
        <v>60</v>
      </c>
      <c r="B10" s="392" t="s">
        <v>161</v>
      </c>
      <c r="C10" s="468" t="s">
        <v>59</v>
      </c>
      <c r="D10" s="270">
        <v>0</v>
      </c>
      <c r="E10" s="270">
        <v>0</v>
      </c>
      <c r="F10" s="270">
        <v>0</v>
      </c>
      <c r="G10" s="270">
        <v>140</v>
      </c>
      <c r="H10" s="270">
        <v>4</v>
      </c>
      <c r="I10" s="270">
        <v>0</v>
      </c>
      <c r="J10" s="270">
        <v>0</v>
      </c>
      <c r="K10" s="41"/>
    </row>
    <row r="11" spans="1:11" ht="20.100000000000001" customHeight="1" x14ac:dyDescent="0.25">
      <c r="A11" s="391" t="s">
        <v>60</v>
      </c>
      <c r="B11" s="392" t="s">
        <v>162</v>
      </c>
      <c r="C11" s="468" t="s">
        <v>59</v>
      </c>
      <c r="D11" s="270">
        <v>0</v>
      </c>
      <c r="E11" s="270">
        <v>0</v>
      </c>
      <c r="F11" s="270">
        <v>3</v>
      </c>
      <c r="G11" s="270">
        <v>101</v>
      </c>
      <c r="H11" s="270">
        <v>2</v>
      </c>
      <c r="I11" s="270">
        <v>0</v>
      </c>
      <c r="J11" s="270">
        <v>0</v>
      </c>
      <c r="K11" s="41"/>
    </row>
    <row r="12" spans="1:11" ht="20.100000000000001" customHeight="1" x14ac:dyDescent="0.25">
      <c r="A12" s="391" t="s">
        <v>60</v>
      </c>
      <c r="B12" s="392" t="s">
        <v>160</v>
      </c>
      <c r="C12" s="468" t="s">
        <v>57</v>
      </c>
      <c r="D12" s="270">
        <v>0</v>
      </c>
      <c r="E12" s="270">
        <v>0</v>
      </c>
      <c r="F12" s="270">
        <v>0</v>
      </c>
      <c r="G12" s="270">
        <v>86</v>
      </c>
      <c r="H12" s="270">
        <v>1</v>
      </c>
      <c r="I12" s="270">
        <v>1</v>
      </c>
      <c r="J12" s="270">
        <v>0</v>
      </c>
      <c r="K12" s="41"/>
    </row>
    <row r="13" spans="1:11" ht="20.100000000000001" customHeight="1" x14ac:dyDescent="0.25">
      <c r="A13" s="391" t="s">
        <v>60</v>
      </c>
      <c r="B13" s="392" t="s">
        <v>159</v>
      </c>
      <c r="C13" s="468" t="s">
        <v>57</v>
      </c>
      <c r="D13" s="270">
        <v>0</v>
      </c>
      <c r="E13" s="270">
        <v>0</v>
      </c>
      <c r="F13" s="270">
        <v>0</v>
      </c>
      <c r="G13" s="270">
        <v>68</v>
      </c>
      <c r="H13" s="270">
        <v>2</v>
      </c>
      <c r="I13" s="270">
        <v>0</v>
      </c>
      <c r="J13" s="270">
        <v>0</v>
      </c>
      <c r="K13" s="41"/>
    </row>
    <row r="14" spans="1:11" ht="20.100000000000001" customHeight="1" x14ac:dyDescent="0.25">
      <c r="A14" s="391" t="s">
        <v>60</v>
      </c>
      <c r="B14" s="392" t="s">
        <v>158</v>
      </c>
      <c r="C14" s="468" t="s">
        <v>59</v>
      </c>
      <c r="D14" s="270">
        <v>18</v>
      </c>
      <c r="E14" s="270">
        <v>54</v>
      </c>
      <c r="F14" s="270">
        <v>0</v>
      </c>
      <c r="G14" s="270">
        <v>72</v>
      </c>
      <c r="H14" s="270">
        <v>4</v>
      </c>
      <c r="I14" s="270">
        <v>0</v>
      </c>
      <c r="J14" s="270">
        <v>0</v>
      </c>
      <c r="K14" s="41"/>
    </row>
    <row r="15" spans="1:11" ht="20.100000000000001" customHeight="1" x14ac:dyDescent="0.25">
      <c r="A15" s="391" t="s">
        <v>60</v>
      </c>
      <c r="B15" s="392" t="s">
        <v>163</v>
      </c>
      <c r="C15" s="468" t="s">
        <v>59</v>
      </c>
      <c r="D15" s="270">
        <v>0</v>
      </c>
      <c r="E15" s="270">
        <v>0</v>
      </c>
      <c r="F15" s="270">
        <v>0</v>
      </c>
      <c r="G15" s="270">
        <v>57</v>
      </c>
      <c r="H15" s="270">
        <v>14</v>
      </c>
      <c r="I15" s="270">
        <v>0</v>
      </c>
      <c r="J15" s="270">
        <v>0</v>
      </c>
      <c r="K15" s="41"/>
    </row>
    <row r="16" spans="1:11" ht="20.100000000000001" customHeight="1" x14ac:dyDescent="0.25">
      <c r="A16" s="391" t="s">
        <v>63</v>
      </c>
      <c r="B16" s="392" t="s">
        <v>164</v>
      </c>
      <c r="C16" s="468" t="s">
        <v>57</v>
      </c>
      <c r="D16" s="270">
        <v>0</v>
      </c>
      <c r="E16" s="270">
        <v>0</v>
      </c>
      <c r="F16" s="270">
        <v>0</v>
      </c>
      <c r="G16" s="270">
        <v>75</v>
      </c>
      <c r="H16" s="270">
        <v>5</v>
      </c>
      <c r="I16" s="270">
        <v>0</v>
      </c>
      <c r="J16" s="270">
        <v>0</v>
      </c>
      <c r="K16" s="41"/>
    </row>
    <row r="17" spans="1:11" ht="20.100000000000001" customHeight="1" x14ac:dyDescent="0.25">
      <c r="A17" s="391" t="s">
        <v>64</v>
      </c>
      <c r="B17" s="392" t="s">
        <v>165</v>
      </c>
      <c r="C17" s="468" t="s">
        <v>57</v>
      </c>
      <c r="D17" s="270">
        <v>0</v>
      </c>
      <c r="E17" s="270">
        <v>0</v>
      </c>
      <c r="F17" s="270">
        <v>0</v>
      </c>
      <c r="G17" s="270">
        <v>0</v>
      </c>
      <c r="H17" s="270">
        <v>51</v>
      </c>
      <c r="I17" s="270">
        <v>1</v>
      </c>
      <c r="J17" s="270">
        <v>0</v>
      </c>
      <c r="K17" s="41"/>
    </row>
    <row r="18" spans="1:11" ht="20.100000000000001" customHeight="1" x14ac:dyDescent="0.25">
      <c r="A18" s="391" t="s">
        <v>66</v>
      </c>
      <c r="B18" s="392" t="s">
        <v>166</v>
      </c>
      <c r="C18" s="468" t="s">
        <v>59</v>
      </c>
      <c r="D18" s="270">
        <v>0</v>
      </c>
      <c r="E18" s="270">
        <v>0</v>
      </c>
      <c r="F18" s="270">
        <v>0</v>
      </c>
      <c r="G18" s="270">
        <v>72</v>
      </c>
      <c r="H18" s="270">
        <v>7</v>
      </c>
      <c r="I18" s="270">
        <v>0</v>
      </c>
      <c r="J18" s="270">
        <v>0</v>
      </c>
      <c r="K18" s="41"/>
    </row>
    <row r="19" spans="1:11" ht="20.100000000000001" customHeight="1" x14ac:dyDescent="0.25">
      <c r="A19" s="391" t="s">
        <v>68</v>
      </c>
      <c r="B19" s="392" t="s">
        <v>169</v>
      </c>
      <c r="C19" s="468" t="s">
        <v>59</v>
      </c>
      <c r="D19" s="270">
        <v>0</v>
      </c>
      <c r="E19" s="270">
        <v>0</v>
      </c>
      <c r="F19" s="270">
        <v>0</v>
      </c>
      <c r="G19" s="270">
        <v>137</v>
      </c>
      <c r="H19" s="270">
        <v>8</v>
      </c>
      <c r="I19" s="270">
        <v>0</v>
      </c>
      <c r="J19" s="270">
        <v>0</v>
      </c>
      <c r="K19" s="41"/>
    </row>
    <row r="20" spans="1:11" ht="20.100000000000001" customHeight="1" x14ac:dyDescent="0.25">
      <c r="A20" s="391" t="s">
        <v>68</v>
      </c>
      <c r="B20" s="392" t="s">
        <v>168</v>
      </c>
      <c r="C20" s="468" t="s">
        <v>59</v>
      </c>
      <c r="D20" s="270">
        <v>0</v>
      </c>
      <c r="E20" s="270">
        <v>8</v>
      </c>
      <c r="F20" s="270">
        <v>0</v>
      </c>
      <c r="G20" s="270">
        <v>109</v>
      </c>
      <c r="H20" s="270">
        <v>12</v>
      </c>
      <c r="I20" s="270">
        <v>0</v>
      </c>
      <c r="J20" s="270">
        <v>0</v>
      </c>
      <c r="K20" s="41"/>
    </row>
    <row r="21" spans="1:11" ht="20.100000000000001" customHeight="1" x14ac:dyDescent="0.25">
      <c r="A21" s="391" t="s">
        <v>68</v>
      </c>
      <c r="B21" s="392" t="s">
        <v>167</v>
      </c>
      <c r="C21" s="468" t="s">
        <v>57</v>
      </c>
      <c r="D21" s="270">
        <v>0</v>
      </c>
      <c r="E21" s="270">
        <v>0</v>
      </c>
      <c r="F21" s="270">
        <v>0</v>
      </c>
      <c r="G21" s="270">
        <v>90</v>
      </c>
      <c r="H21" s="270">
        <v>3</v>
      </c>
      <c r="I21" s="270">
        <v>0</v>
      </c>
      <c r="J21" s="270">
        <v>0</v>
      </c>
      <c r="K21" s="41"/>
    </row>
    <row r="22" spans="1:11" ht="20.100000000000001" customHeight="1" x14ac:dyDescent="0.25">
      <c r="A22" s="391" t="s">
        <v>69</v>
      </c>
      <c r="B22" s="392" t="s">
        <v>170</v>
      </c>
      <c r="C22" s="468" t="s">
        <v>57</v>
      </c>
      <c r="D22" s="270">
        <v>0</v>
      </c>
      <c r="E22" s="270">
        <v>8</v>
      </c>
      <c r="F22" s="270">
        <v>0</v>
      </c>
      <c r="G22" s="270">
        <v>83</v>
      </c>
      <c r="H22" s="270">
        <v>8</v>
      </c>
      <c r="I22" s="270">
        <v>0</v>
      </c>
      <c r="J22" s="270">
        <v>0</v>
      </c>
      <c r="K22" s="41"/>
    </row>
    <row r="23" spans="1:11" ht="20.100000000000001" customHeight="1" x14ac:dyDescent="0.25">
      <c r="A23" s="391" t="s">
        <v>70</v>
      </c>
      <c r="B23" s="392" t="s">
        <v>172</v>
      </c>
      <c r="C23" s="468" t="s">
        <v>59</v>
      </c>
      <c r="D23" s="270">
        <v>1</v>
      </c>
      <c r="E23" s="270">
        <v>0</v>
      </c>
      <c r="F23" s="270">
        <v>1</v>
      </c>
      <c r="G23" s="270">
        <v>114</v>
      </c>
      <c r="H23" s="270">
        <v>35</v>
      </c>
      <c r="I23" s="270">
        <v>0</v>
      </c>
      <c r="J23" s="270">
        <v>0</v>
      </c>
      <c r="K23" s="41"/>
    </row>
    <row r="24" spans="1:11" ht="20.100000000000001" customHeight="1" x14ac:dyDescent="0.25">
      <c r="A24" s="391" t="s">
        <v>70</v>
      </c>
      <c r="B24" s="392" t="s">
        <v>171</v>
      </c>
      <c r="C24" s="468" t="s">
        <v>57</v>
      </c>
      <c r="D24" s="270">
        <v>0</v>
      </c>
      <c r="E24" s="270">
        <v>1</v>
      </c>
      <c r="F24" s="270">
        <v>0</v>
      </c>
      <c r="G24" s="270">
        <v>46</v>
      </c>
      <c r="H24" s="270">
        <v>3</v>
      </c>
      <c r="I24" s="270">
        <v>0</v>
      </c>
      <c r="J24" s="270">
        <v>0</v>
      </c>
      <c r="K24" s="41"/>
    </row>
    <row r="25" spans="1:11" ht="20.100000000000001" customHeight="1" x14ac:dyDescent="0.25">
      <c r="A25" s="391" t="s">
        <v>70</v>
      </c>
      <c r="B25" s="392" t="s">
        <v>991</v>
      </c>
      <c r="C25" s="468" t="s">
        <v>57</v>
      </c>
      <c r="D25" s="270">
        <v>0</v>
      </c>
      <c r="E25" s="270">
        <v>0</v>
      </c>
      <c r="F25" s="270">
        <v>0</v>
      </c>
      <c r="G25" s="270">
        <v>67</v>
      </c>
      <c r="H25" s="270">
        <v>5</v>
      </c>
      <c r="I25" s="270">
        <v>0</v>
      </c>
      <c r="J25" s="270">
        <v>0</v>
      </c>
      <c r="K25" s="41"/>
    </row>
    <row r="26" spans="1:11" ht="20.100000000000001" customHeight="1" x14ac:dyDescent="0.25">
      <c r="A26" s="391" t="s">
        <v>71</v>
      </c>
      <c r="B26" s="392" t="s">
        <v>173</v>
      </c>
      <c r="C26" s="468" t="s">
        <v>57</v>
      </c>
      <c r="D26" s="270">
        <v>0</v>
      </c>
      <c r="E26" s="270">
        <v>0</v>
      </c>
      <c r="F26" s="270">
        <v>0</v>
      </c>
      <c r="G26" s="270">
        <v>104</v>
      </c>
      <c r="H26" s="270">
        <v>4</v>
      </c>
      <c r="I26" s="270">
        <v>0</v>
      </c>
      <c r="J26" s="270">
        <v>0</v>
      </c>
      <c r="K26" s="41"/>
    </row>
    <row r="27" spans="1:11" ht="20.100000000000001" customHeight="1" x14ac:dyDescent="0.25">
      <c r="A27" s="391" t="s">
        <v>72</v>
      </c>
      <c r="B27" s="392" t="s">
        <v>174</v>
      </c>
      <c r="C27" s="468" t="s">
        <v>57</v>
      </c>
      <c r="D27" s="270">
        <v>0</v>
      </c>
      <c r="E27" s="270">
        <v>2</v>
      </c>
      <c r="F27" s="270">
        <v>0</v>
      </c>
      <c r="G27" s="270">
        <v>77</v>
      </c>
      <c r="H27" s="270">
        <v>1</v>
      </c>
      <c r="I27" s="270">
        <v>0</v>
      </c>
      <c r="J27" s="270">
        <v>0</v>
      </c>
      <c r="K27" s="41"/>
    </row>
    <row r="28" spans="1:11" ht="20.100000000000001" customHeight="1" x14ac:dyDescent="0.25">
      <c r="A28" s="391" t="s">
        <v>73</v>
      </c>
      <c r="B28" s="392" t="s">
        <v>175</v>
      </c>
      <c r="C28" s="468" t="s">
        <v>57</v>
      </c>
      <c r="D28" s="270">
        <v>0</v>
      </c>
      <c r="E28" s="270">
        <v>0</v>
      </c>
      <c r="F28" s="270">
        <v>0</v>
      </c>
      <c r="G28" s="270">
        <v>62</v>
      </c>
      <c r="H28" s="270">
        <v>4</v>
      </c>
      <c r="I28" s="270">
        <v>0</v>
      </c>
      <c r="J28" s="270">
        <v>0</v>
      </c>
      <c r="K28" s="41"/>
    </row>
    <row r="29" spans="1:11" ht="20.100000000000001" customHeight="1" x14ac:dyDescent="0.25">
      <c r="A29" s="391" t="s">
        <v>73</v>
      </c>
      <c r="B29" s="392" t="s">
        <v>176</v>
      </c>
      <c r="C29" s="468" t="s">
        <v>57</v>
      </c>
      <c r="D29" s="270">
        <v>0</v>
      </c>
      <c r="E29" s="270">
        <v>0</v>
      </c>
      <c r="F29" s="270">
        <v>0</v>
      </c>
      <c r="G29" s="270">
        <v>116</v>
      </c>
      <c r="H29" s="270">
        <v>3</v>
      </c>
      <c r="I29" s="270">
        <v>0</v>
      </c>
      <c r="J29" s="270">
        <v>0</v>
      </c>
      <c r="K29" s="41"/>
    </row>
    <row r="30" spans="1:11" ht="20.100000000000001" customHeight="1" x14ac:dyDescent="0.25">
      <c r="A30" s="391" t="s">
        <v>74</v>
      </c>
      <c r="B30" s="392" t="s">
        <v>177</v>
      </c>
      <c r="C30" s="468" t="s">
        <v>57</v>
      </c>
      <c r="D30" s="270">
        <v>0</v>
      </c>
      <c r="E30" s="270">
        <v>0</v>
      </c>
      <c r="F30" s="270">
        <v>0</v>
      </c>
      <c r="G30" s="270">
        <v>77</v>
      </c>
      <c r="H30" s="270">
        <v>1</v>
      </c>
      <c r="I30" s="270">
        <v>0</v>
      </c>
      <c r="J30" s="270">
        <v>0</v>
      </c>
      <c r="K30" s="41"/>
    </row>
    <row r="31" spans="1:11" ht="20.100000000000001" customHeight="1" x14ac:dyDescent="0.25">
      <c r="A31" s="391" t="s">
        <v>75</v>
      </c>
      <c r="B31" s="392" t="s">
        <v>247</v>
      </c>
      <c r="C31" s="468" t="s">
        <v>59</v>
      </c>
      <c r="D31" s="270">
        <v>0</v>
      </c>
      <c r="E31" s="270">
        <v>1</v>
      </c>
      <c r="F31" s="270">
        <v>0</v>
      </c>
      <c r="G31" s="270">
        <v>62</v>
      </c>
      <c r="H31" s="270">
        <v>7</v>
      </c>
      <c r="I31" s="270">
        <v>0</v>
      </c>
      <c r="J31" s="270">
        <v>0</v>
      </c>
      <c r="K31" s="41"/>
    </row>
    <row r="32" spans="1:11" ht="20.100000000000001" customHeight="1" x14ac:dyDescent="0.25">
      <c r="A32" s="391" t="s">
        <v>76</v>
      </c>
      <c r="B32" s="392" t="s">
        <v>179</v>
      </c>
      <c r="C32" s="468" t="s">
        <v>57</v>
      </c>
      <c r="D32" s="270">
        <v>0</v>
      </c>
      <c r="E32" s="270">
        <v>0</v>
      </c>
      <c r="F32" s="270">
        <v>0</v>
      </c>
      <c r="G32" s="270">
        <v>123</v>
      </c>
      <c r="H32" s="270">
        <v>5</v>
      </c>
      <c r="I32" s="270">
        <v>0</v>
      </c>
      <c r="J32" s="270">
        <v>0</v>
      </c>
      <c r="K32" s="41"/>
    </row>
    <row r="33" spans="1:11" ht="20.100000000000001" customHeight="1" x14ac:dyDescent="0.25">
      <c r="A33" s="391" t="s">
        <v>77</v>
      </c>
      <c r="B33" s="392" t="s">
        <v>181</v>
      </c>
      <c r="C33" s="468" t="s">
        <v>59</v>
      </c>
      <c r="D33" s="270">
        <v>0</v>
      </c>
      <c r="E33" s="270">
        <v>0</v>
      </c>
      <c r="F33" s="270">
        <v>0</v>
      </c>
      <c r="G33" s="270">
        <v>68</v>
      </c>
      <c r="H33" s="270">
        <v>49</v>
      </c>
      <c r="I33" s="270">
        <v>0</v>
      </c>
      <c r="J33" s="270">
        <v>0</v>
      </c>
      <c r="K33" s="41"/>
    </row>
    <row r="34" spans="1:11" ht="20.100000000000001" customHeight="1" x14ac:dyDescent="0.25">
      <c r="A34" s="391" t="s">
        <v>77</v>
      </c>
      <c r="B34" s="392" t="s">
        <v>180</v>
      </c>
      <c r="C34" s="468" t="s">
        <v>59</v>
      </c>
      <c r="D34" s="270">
        <v>0</v>
      </c>
      <c r="E34" s="270">
        <v>0</v>
      </c>
      <c r="F34" s="270">
        <v>0</v>
      </c>
      <c r="G34" s="270">
        <v>34</v>
      </c>
      <c r="H34" s="270">
        <v>1</v>
      </c>
      <c r="I34" s="270">
        <v>0</v>
      </c>
      <c r="J34" s="270">
        <v>0</v>
      </c>
      <c r="K34" s="41"/>
    </row>
    <row r="35" spans="1:11" ht="20.100000000000001" customHeight="1" x14ac:dyDescent="0.25">
      <c r="A35" s="391" t="s">
        <v>77</v>
      </c>
      <c r="B35" s="392" t="s">
        <v>182</v>
      </c>
      <c r="C35" s="468" t="s">
        <v>59</v>
      </c>
      <c r="D35" s="270">
        <v>0</v>
      </c>
      <c r="E35" s="270">
        <v>0</v>
      </c>
      <c r="F35" s="270">
        <v>0</v>
      </c>
      <c r="G35" s="270">
        <v>129</v>
      </c>
      <c r="H35" s="270">
        <v>76</v>
      </c>
      <c r="I35" s="270">
        <v>0</v>
      </c>
      <c r="J35" s="270">
        <v>0</v>
      </c>
      <c r="K35" s="41"/>
    </row>
    <row r="36" spans="1:11" ht="20.100000000000001" customHeight="1" x14ac:dyDescent="0.25">
      <c r="A36" s="391" t="s">
        <v>78</v>
      </c>
      <c r="B36" s="392" t="s">
        <v>183</v>
      </c>
      <c r="C36" s="468" t="s">
        <v>59</v>
      </c>
      <c r="D36" s="270">
        <v>3</v>
      </c>
      <c r="E36" s="270">
        <v>8</v>
      </c>
      <c r="F36" s="270">
        <v>1</v>
      </c>
      <c r="G36" s="270">
        <v>145</v>
      </c>
      <c r="H36" s="270">
        <v>9</v>
      </c>
      <c r="I36" s="270">
        <v>0</v>
      </c>
      <c r="J36" s="270">
        <v>0</v>
      </c>
      <c r="K36" s="41"/>
    </row>
    <row r="37" spans="1:11" ht="20.100000000000001" customHeight="1" x14ac:dyDescent="0.25">
      <c r="A37" s="391" t="s">
        <v>78</v>
      </c>
      <c r="B37" s="392" t="s">
        <v>184</v>
      </c>
      <c r="C37" s="468" t="s">
        <v>57</v>
      </c>
      <c r="D37" s="270">
        <v>0</v>
      </c>
      <c r="E37" s="270">
        <v>0</v>
      </c>
      <c r="F37" s="270">
        <v>1</v>
      </c>
      <c r="G37" s="270">
        <v>106</v>
      </c>
      <c r="H37" s="270">
        <v>2</v>
      </c>
      <c r="I37" s="270">
        <v>0</v>
      </c>
      <c r="J37" s="270">
        <v>0</v>
      </c>
      <c r="K37" s="41"/>
    </row>
    <row r="38" spans="1:11" ht="20.100000000000001" customHeight="1" x14ac:dyDescent="0.25">
      <c r="A38" s="391" t="s">
        <v>79</v>
      </c>
      <c r="B38" s="392" t="s">
        <v>185</v>
      </c>
      <c r="C38" s="468" t="s">
        <v>57</v>
      </c>
      <c r="D38" s="270">
        <v>0</v>
      </c>
      <c r="E38" s="270">
        <v>0</v>
      </c>
      <c r="F38" s="270">
        <v>0</v>
      </c>
      <c r="G38" s="270">
        <v>96</v>
      </c>
      <c r="H38" s="270">
        <v>8</v>
      </c>
      <c r="I38" s="270">
        <v>1</v>
      </c>
      <c r="J38" s="270">
        <v>0</v>
      </c>
      <c r="K38" s="41"/>
    </row>
    <row r="39" spans="1:11" ht="20.100000000000001" customHeight="1" x14ac:dyDescent="0.25">
      <c r="A39" s="391" t="s">
        <v>80</v>
      </c>
      <c r="B39" s="392" t="s">
        <v>186</v>
      </c>
      <c r="C39" s="468" t="s">
        <v>57</v>
      </c>
      <c r="D39" s="270">
        <v>0</v>
      </c>
      <c r="E39" s="270">
        <v>0</v>
      </c>
      <c r="F39" s="270">
        <v>0</v>
      </c>
      <c r="G39" s="270">
        <v>37</v>
      </c>
      <c r="H39" s="270">
        <v>3</v>
      </c>
      <c r="I39" s="270">
        <v>0</v>
      </c>
      <c r="J39" s="270">
        <v>0</v>
      </c>
      <c r="K39" s="41"/>
    </row>
    <row r="40" spans="1:11" ht="20.100000000000001" customHeight="1" x14ac:dyDescent="0.25">
      <c r="A40" s="391" t="s">
        <v>81</v>
      </c>
      <c r="B40" s="392" t="s">
        <v>594</v>
      </c>
      <c r="C40" s="468" t="s">
        <v>59</v>
      </c>
      <c r="D40" s="270">
        <v>0</v>
      </c>
      <c r="E40" s="270">
        <v>0</v>
      </c>
      <c r="F40" s="270">
        <v>0</v>
      </c>
      <c r="G40" s="270">
        <v>67</v>
      </c>
      <c r="H40" s="270">
        <v>15</v>
      </c>
      <c r="I40" s="270">
        <v>0</v>
      </c>
      <c r="J40" s="270">
        <v>0</v>
      </c>
      <c r="K40" s="41"/>
    </row>
    <row r="41" spans="1:11" ht="20.100000000000001" customHeight="1" x14ac:dyDescent="0.25">
      <c r="A41" s="391" t="s">
        <v>81</v>
      </c>
      <c r="B41" s="392" t="s">
        <v>248</v>
      </c>
      <c r="C41" s="468" t="s">
        <v>59</v>
      </c>
      <c r="D41" s="270">
        <v>0</v>
      </c>
      <c r="E41" s="270">
        <v>0</v>
      </c>
      <c r="F41" s="270">
        <v>0</v>
      </c>
      <c r="G41" s="270">
        <v>59</v>
      </c>
      <c r="H41" s="270">
        <v>5</v>
      </c>
      <c r="I41" s="270">
        <v>0</v>
      </c>
      <c r="J41" s="270">
        <v>0</v>
      </c>
      <c r="K41" s="41"/>
    </row>
    <row r="42" spans="1:11" ht="20.100000000000001" customHeight="1" x14ac:dyDescent="0.25">
      <c r="A42" s="391" t="s">
        <v>81</v>
      </c>
      <c r="B42" s="392" t="s">
        <v>187</v>
      </c>
      <c r="C42" s="468" t="s">
        <v>57</v>
      </c>
      <c r="D42" s="270">
        <v>0</v>
      </c>
      <c r="E42" s="270">
        <v>0</v>
      </c>
      <c r="F42" s="270">
        <v>0</v>
      </c>
      <c r="G42" s="270">
        <v>105</v>
      </c>
      <c r="H42" s="270">
        <v>4</v>
      </c>
      <c r="I42" s="270">
        <v>0</v>
      </c>
      <c r="J42" s="270">
        <v>0</v>
      </c>
      <c r="K42" s="41"/>
    </row>
    <row r="43" spans="1:11" ht="20.100000000000001" customHeight="1" x14ac:dyDescent="0.25">
      <c r="A43" s="391" t="s">
        <v>82</v>
      </c>
      <c r="B43" s="392" t="s">
        <v>189</v>
      </c>
      <c r="C43" s="468" t="s">
        <v>59</v>
      </c>
      <c r="D43" s="270">
        <v>0</v>
      </c>
      <c r="E43" s="270">
        <v>1</v>
      </c>
      <c r="F43" s="270">
        <v>0</v>
      </c>
      <c r="G43" s="270">
        <v>113</v>
      </c>
      <c r="H43" s="270">
        <v>4</v>
      </c>
      <c r="I43" s="270">
        <v>0</v>
      </c>
      <c r="J43" s="270">
        <v>0</v>
      </c>
      <c r="K43" s="41"/>
    </row>
    <row r="44" spans="1:11" ht="20.100000000000001" customHeight="1" x14ac:dyDescent="0.25">
      <c r="A44" s="391" t="s">
        <v>82</v>
      </c>
      <c r="B44" s="392" t="s">
        <v>190</v>
      </c>
      <c r="C44" s="468" t="s">
        <v>57</v>
      </c>
      <c r="D44" s="270">
        <v>0</v>
      </c>
      <c r="E44" s="270">
        <v>1</v>
      </c>
      <c r="F44" s="270">
        <v>0</v>
      </c>
      <c r="G44" s="270">
        <v>55</v>
      </c>
      <c r="H44" s="270">
        <v>0</v>
      </c>
      <c r="I44" s="270">
        <v>0</v>
      </c>
      <c r="J44" s="270">
        <v>0</v>
      </c>
      <c r="K44" s="41"/>
    </row>
    <row r="45" spans="1:11" ht="20.100000000000001" customHeight="1" x14ac:dyDescent="0.25">
      <c r="A45" s="391" t="s">
        <v>83</v>
      </c>
      <c r="B45" s="392" t="s">
        <v>191</v>
      </c>
      <c r="C45" s="468" t="s">
        <v>57</v>
      </c>
      <c r="D45" s="270">
        <v>0</v>
      </c>
      <c r="E45" s="270">
        <v>1</v>
      </c>
      <c r="F45" s="270">
        <v>2</v>
      </c>
      <c r="G45" s="270">
        <v>72</v>
      </c>
      <c r="H45" s="270">
        <v>3</v>
      </c>
      <c r="I45" s="270">
        <v>0</v>
      </c>
      <c r="J45" s="270">
        <v>0</v>
      </c>
      <c r="K45" s="41"/>
    </row>
    <row r="46" spans="1:11" ht="20.100000000000001" customHeight="1" x14ac:dyDescent="0.25">
      <c r="A46" s="391" t="s">
        <v>84</v>
      </c>
      <c r="B46" s="392" t="s">
        <v>85</v>
      </c>
      <c r="C46" s="468" t="s">
        <v>57</v>
      </c>
      <c r="D46" s="270">
        <v>0</v>
      </c>
      <c r="E46" s="270">
        <v>0</v>
      </c>
      <c r="F46" s="270">
        <v>0</v>
      </c>
      <c r="G46" s="270">
        <v>92</v>
      </c>
      <c r="H46" s="270">
        <v>7</v>
      </c>
      <c r="I46" s="270">
        <v>0</v>
      </c>
      <c r="J46" s="270">
        <v>0</v>
      </c>
      <c r="K46" s="41"/>
    </row>
    <row r="47" spans="1:11" ht="20.100000000000001" customHeight="1" x14ac:dyDescent="0.25">
      <c r="A47" s="391" t="s">
        <v>86</v>
      </c>
      <c r="B47" s="392" t="s">
        <v>192</v>
      </c>
      <c r="C47" s="468" t="s">
        <v>59</v>
      </c>
      <c r="D47" s="270">
        <v>0</v>
      </c>
      <c r="E47" s="270">
        <v>0</v>
      </c>
      <c r="F47" s="270">
        <v>0</v>
      </c>
      <c r="G47" s="270">
        <v>90</v>
      </c>
      <c r="H47" s="270">
        <v>2</v>
      </c>
      <c r="I47" s="270">
        <v>0</v>
      </c>
      <c r="J47" s="270">
        <v>0</v>
      </c>
      <c r="K47" s="41"/>
    </row>
    <row r="48" spans="1:11" ht="20.100000000000001" customHeight="1" x14ac:dyDescent="0.25">
      <c r="A48" s="391" t="s">
        <v>86</v>
      </c>
      <c r="B48" s="392" t="s">
        <v>193</v>
      </c>
      <c r="C48" s="468" t="s">
        <v>59</v>
      </c>
      <c r="D48" s="270">
        <v>0</v>
      </c>
      <c r="E48" s="270">
        <v>20</v>
      </c>
      <c r="F48" s="270">
        <v>0</v>
      </c>
      <c r="G48" s="270">
        <v>363</v>
      </c>
      <c r="H48" s="270">
        <v>19</v>
      </c>
      <c r="I48" s="270">
        <v>0</v>
      </c>
      <c r="J48" s="270">
        <v>1</v>
      </c>
      <c r="K48" s="41"/>
    </row>
    <row r="49" spans="1:11" ht="20.100000000000001" customHeight="1" x14ac:dyDescent="0.25">
      <c r="A49" s="391" t="s">
        <v>86</v>
      </c>
      <c r="B49" s="392" t="s">
        <v>194</v>
      </c>
      <c r="C49" s="468" t="s">
        <v>57</v>
      </c>
      <c r="D49" s="270">
        <v>0</v>
      </c>
      <c r="E49" s="270">
        <v>0</v>
      </c>
      <c r="F49" s="270">
        <v>0</v>
      </c>
      <c r="G49" s="270">
        <v>44</v>
      </c>
      <c r="H49" s="270">
        <v>2</v>
      </c>
      <c r="I49" s="270">
        <v>0</v>
      </c>
      <c r="J49" s="270">
        <v>0</v>
      </c>
      <c r="K49" s="41"/>
    </row>
    <row r="50" spans="1:11" ht="20.100000000000001" customHeight="1" x14ac:dyDescent="0.25">
      <c r="A50" s="391" t="s">
        <v>86</v>
      </c>
      <c r="B50" s="392" t="s">
        <v>249</v>
      </c>
      <c r="C50" s="468" t="s">
        <v>59</v>
      </c>
      <c r="D50" s="270">
        <v>0</v>
      </c>
      <c r="E50" s="270">
        <v>0</v>
      </c>
      <c r="F50" s="270">
        <v>0</v>
      </c>
      <c r="G50" s="270">
        <v>193</v>
      </c>
      <c r="H50" s="270">
        <v>21</v>
      </c>
      <c r="I50" s="270">
        <v>0</v>
      </c>
      <c r="J50" s="270">
        <v>0</v>
      </c>
      <c r="K50" s="41"/>
    </row>
    <row r="51" spans="1:11" ht="20.100000000000001" customHeight="1" x14ac:dyDescent="0.25">
      <c r="A51" s="391" t="s">
        <v>86</v>
      </c>
      <c r="B51" s="392" t="s">
        <v>196</v>
      </c>
      <c r="C51" s="468" t="s">
        <v>57</v>
      </c>
      <c r="D51" s="270">
        <v>0</v>
      </c>
      <c r="E51" s="270">
        <v>0</v>
      </c>
      <c r="F51" s="270">
        <v>0</v>
      </c>
      <c r="G51" s="270">
        <v>83</v>
      </c>
      <c r="H51" s="270">
        <v>12</v>
      </c>
      <c r="I51" s="270">
        <v>0</v>
      </c>
      <c r="J51" s="270">
        <v>0</v>
      </c>
      <c r="K51" s="41"/>
    </row>
    <row r="52" spans="1:11" ht="20.100000000000001" customHeight="1" x14ac:dyDescent="0.25">
      <c r="A52" s="391" t="s">
        <v>87</v>
      </c>
      <c r="B52" s="392" t="s">
        <v>198</v>
      </c>
      <c r="C52" s="468" t="s">
        <v>57</v>
      </c>
      <c r="D52" s="270">
        <v>0</v>
      </c>
      <c r="E52" s="270">
        <v>0</v>
      </c>
      <c r="F52" s="270">
        <v>0</v>
      </c>
      <c r="G52" s="270">
        <v>50</v>
      </c>
      <c r="H52" s="270">
        <v>4</v>
      </c>
      <c r="I52" s="270">
        <v>0</v>
      </c>
      <c r="J52" s="270">
        <v>0</v>
      </c>
      <c r="K52" s="41"/>
    </row>
    <row r="53" spans="1:11" ht="20.100000000000001" customHeight="1" x14ac:dyDescent="0.25">
      <c r="A53" s="391" t="s">
        <v>87</v>
      </c>
      <c r="B53" s="392" t="s">
        <v>621</v>
      </c>
      <c r="C53" s="468" t="s">
        <v>59</v>
      </c>
      <c r="D53" s="270">
        <v>0</v>
      </c>
      <c r="E53" s="270">
        <v>0</v>
      </c>
      <c r="F53" s="270">
        <v>0</v>
      </c>
      <c r="G53" s="270">
        <v>47</v>
      </c>
      <c r="H53" s="270">
        <v>11</v>
      </c>
      <c r="I53" s="270">
        <v>2</v>
      </c>
      <c r="J53" s="270">
        <v>0</v>
      </c>
      <c r="K53" s="41"/>
    </row>
    <row r="54" spans="1:11" ht="20.100000000000001" customHeight="1" x14ac:dyDescent="0.25">
      <c r="A54" s="391" t="s">
        <v>87</v>
      </c>
      <c r="B54" s="392" t="s">
        <v>197</v>
      </c>
      <c r="C54" s="468" t="s">
        <v>57</v>
      </c>
      <c r="D54" s="270">
        <v>0</v>
      </c>
      <c r="E54" s="270">
        <v>0</v>
      </c>
      <c r="F54" s="270">
        <v>0</v>
      </c>
      <c r="G54" s="270">
        <v>75</v>
      </c>
      <c r="H54" s="270">
        <v>4</v>
      </c>
      <c r="I54" s="270">
        <v>2</v>
      </c>
      <c r="J54" s="270">
        <v>0</v>
      </c>
      <c r="K54" s="41"/>
    </row>
    <row r="55" spans="1:11" ht="20.100000000000001" customHeight="1" x14ac:dyDescent="0.25">
      <c r="A55" s="391" t="s">
        <v>88</v>
      </c>
      <c r="B55" s="392" t="s">
        <v>200</v>
      </c>
      <c r="C55" s="468" t="s">
        <v>59</v>
      </c>
      <c r="D55" s="270">
        <v>0</v>
      </c>
      <c r="E55" s="270">
        <v>8</v>
      </c>
      <c r="F55" s="270">
        <v>2</v>
      </c>
      <c r="G55" s="270">
        <v>66</v>
      </c>
      <c r="H55" s="270">
        <v>4</v>
      </c>
      <c r="I55" s="270">
        <v>0</v>
      </c>
      <c r="J55" s="270">
        <v>0</v>
      </c>
      <c r="K55" s="41"/>
    </row>
    <row r="56" spans="1:11" ht="20.100000000000001" customHeight="1" x14ac:dyDescent="0.25">
      <c r="A56" s="391" t="s">
        <v>88</v>
      </c>
      <c r="B56" s="392" t="s">
        <v>926</v>
      </c>
      <c r="C56" s="468" t="s">
        <v>57</v>
      </c>
      <c r="D56" s="270">
        <v>0</v>
      </c>
      <c r="E56" s="270">
        <v>0</v>
      </c>
      <c r="F56" s="270">
        <v>0</v>
      </c>
      <c r="G56" s="270">
        <v>48</v>
      </c>
      <c r="H56" s="270">
        <v>4</v>
      </c>
      <c r="I56" s="270">
        <v>0</v>
      </c>
      <c r="J56" s="270">
        <v>0</v>
      </c>
      <c r="K56" s="41"/>
    </row>
    <row r="57" spans="1:11" ht="20.100000000000001" customHeight="1" x14ac:dyDescent="0.25">
      <c r="A57" s="391" t="s">
        <v>88</v>
      </c>
      <c r="B57" s="392" t="s">
        <v>199</v>
      </c>
      <c r="C57" s="468" t="s">
        <v>57</v>
      </c>
      <c r="D57" s="270">
        <v>0</v>
      </c>
      <c r="E57" s="270">
        <v>0</v>
      </c>
      <c r="F57" s="270">
        <v>0</v>
      </c>
      <c r="G57" s="270">
        <v>116</v>
      </c>
      <c r="H57" s="270">
        <v>4</v>
      </c>
      <c r="I57" s="270">
        <v>0</v>
      </c>
      <c r="J57" s="270">
        <v>0</v>
      </c>
      <c r="K57" s="41"/>
    </row>
    <row r="58" spans="1:11" ht="20.100000000000001" customHeight="1" x14ac:dyDescent="0.25">
      <c r="A58" s="391" t="s">
        <v>89</v>
      </c>
      <c r="B58" s="392" t="s">
        <v>201</v>
      </c>
      <c r="C58" s="468" t="s">
        <v>57</v>
      </c>
      <c r="D58" s="270">
        <v>0</v>
      </c>
      <c r="E58" s="270">
        <v>1</v>
      </c>
      <c r="F58" s="270">
        <v>2</v>
      </c>
      <c r="G58" s="270">
        <v>53</v>
      </c>
      <c r="H58" s="270">
        <v>3</v>
      </c>
      <c r="I58" s="270">
        <v>0</v>
      </c>
      <c r="J58" s="270">
        <v>0</v>
      </c>
      <c r="K58" s="41"/>
    </row>
    <row r="59" spans="1:11" ht="20.100000000000001" customHeight="1" x14ac:dyDescent="0.25">
      <c r="A59" s="391" t="s">
        <v>90</v>
      </c>
      <c r="B59" s="392" t="s">
        <v>202</v>
      </c>
      <c r="C59" s="468" t="s">
        <v>57</v>
      </c>
      <c r="D59" s="270">
        <v>0</v>
      </c>
      <c r="E59" s="270">
        <v>0</v>
      </c>
      <c r="F59" s="270">
        <v>0</v>
      </c>
      <c r="G59" s="270">
        <v>75</v>
      </c>
      <c r="H59" s="270">
        <v>3</v>
      </c>
      <c r="I59" s="270">
        <v>0</v>
      </c>
      <c r="J59" s="270">
        <v>0</v>
      </c>
      <c r="K59" s="41"/>
    </row>
    <row r="60" spans="1:11" ht="20.100000000000001" customHeight="1" x14ac:dyDescent="0.25">
      <c r="A60" s="391" t="s">
        <v>91</v>
      </c>
      <c r="B60" s="392" t="s">
        <v>203</v>
      </c>
      <c r="C60" s="468" t="s">
        <v>92</v>
      </c>
      <c r="D60" s="270">
        <v>3</v>
      </c>
      <c r="E60" s="270">
        <v>31</v>
      </c>
      <c r="F60" s="270">
        <v>30</v>
      </c>
      <c r="G60" s="270">
        <v>77</v>
      </c>
      <c r="H60" s="270">
        <v>4</v>
      </c>
      <c r="I60" s="270">
        <v>0</v>
      </c>
      <c r="J60" s="270">
        <v>0</v>
      </c>
      <c r="K60" s="41"/>
    </row>
    <row r="61" spans="1:11" ht="20.100000000000001" customHeight="1" x14ac:dyDescent="0.25">
      <c r="A61" s="391" t="s">
        <v>91</v>
      </c>
      <c r="B61" s="392" t="s">
        <v>204</v>
      </c>
      <c r="C61" s="468" t="s">
        <v>59</v>
      </c>
      <c r="D61" s="270">
        <v>0</v>
      </c>
      <c r="E61" s="270">
        <v>17</v>
      </c>
      <c r="F61" s="270">
        <v>0</v>
      </c>
      <c r="G61" s="270">
        <v>156</v>
      </c>
      <c r="H61" s="270">
        <v>4</v>
      </c>
      <c r="I61" s="270">
        <v>1</v>
      </c>
      <c r="J61" s="270">
        <v>0</v>
      </c>
      <c r="K61" s="41"/>
    </row>
    <row r="62" spans="1:11" ht="20.100000000000001" customHeight="1" x14ac:dyDescent="0.25">
      <c r="A62" s="391" t="s">
        <v>91</v>
      </c>
      <c r="B62" s="392" t="s">
        <v>205</v>
      </c>
      <c r="C62" s="468" t="s">
        <v>92</v>
      </c>
      <c r="D62" s="270">
        <v>0</v>
      </c>
      <c r="E62" s="270">
        <v>0</v>
      </c>
      <c r="F62" s="270">
        <v>0</v>
      </c>
      <c r="G62" s="270">
        <v>79</v>
      </c>
      <c r="H62" s="270">
        <v>1</v>
      </c>
      <c r="I62" s="270">
        <v>0</v>
      </c>
      <c r="J62" s="270">
        <v>0</v>
      </c>
      <c r="K62" s="41"/>
    </row>
    <row r="63" spans="1:11" ht="20.100000000000001" customHeight="1" x14ac:dyDescent="0.25">
      <c r="A63" s="391" t="s">
        <v>93</v>
      </c>
      <c r="B63" s="392" t="s">
        <v>206</v>
      </c>
      <c r="C63" s="468" t="s">
        <v>57</v>
      </c>
      <c r="D63" s="270">
        <v>0</v>
      </c>
      <c r="E63" s="270">
        <v>0</v>
      </c>
      <c r="F63" s="270">
        <v>0</v>
      </c>
      <c r="G63" s="270">
        <v>74</v>
      </c>
      <c r="H63" s="270">
        <v>4</v>
      </c>
      <c r="I63" s="270">
        <v>0</v>
      </c>
      <c r="J63" s="270">
        <v>0</v>
      </c>
      <c r="K63" s="41"/>
    </row>
    <row r="64" spans="1:11" ht="20.100000000000001" customHeight="1" x14ac:dyDescent="0.25">
      <c r="A64" s="391" t="s">
        <v>94</v>
      </c>
      <c r="B64" s="392" t="s">
        <v>250</v>
      </c>
      <c r="C64" s="468" t="s">
        <v>59</v>
      </c>
      <c r="D64" s="270">
        <v>0</v>
      </c>
      <c r="E64" s="270">
        <v>0</v>
      </c>
      <c r="F64" s="270">
        <v>0</v>
      </c>
      <c r="G64" s="270">
        <v>53</v>
      </c>
      <c r="H64" s="270">
        <v>27</v>
      </c>
      <c r="I64" s="270">
        <v>0</v>
      </c>
      <c r="J64" s="270">
        <v>0</v>
      </c>
      <c r="K64" s="41"/>
    </row>
    <row r="65" spans="1:11" ht="20.100000000000001" customHeight="1" x14ac:dyDescent="0.25">
      <c r="A65" s="391" t="s">
        <v>94</v>
      </c>
      <c r="B65" s="392" t="s">
        <v>208</v>
      </c>
      <c r="C65" s="468" t="s">
        <v>59</v>
      </c>
      <c r="D65" s="270">
        <v>0</v>
      </c>
      <c r="E65" s="270">
        <v>0</v>
      </c>
      <c r="F65" s="270">
        <v>0</v>
      </c>
      <c r="G65" s="270">
        <v>46</v>
      </c>
      <c r="H65" s="270">
        <v>30</v>
      </c>
      <c r="I65" s="270">
        <v>0</v>
      </c>
      <c r="J65" s="270">
        <v>0</v>
      </c>
      <c r="K65" s="41"/>
    </row>
    <row r="66" spans="1:11" ht="20.100000000000001" customHeight="1" x14ac:dyDescent="0.25">
      <c r="A66" s="391" t="s">
        <v>94</v>
      </c>
      <c r="B66" s="392" t="s">
        <v>209</v>
      </c>
      <c r="C66" s="468" t="s">
        <v>57</v>
      </c>
      <c r="D66" s="270">
        <v>0</v>
      </c>
      <c r="E66" s="270">
        <v>0</v>
      </c>
      <c r="F66" s="270">
        <v>0</v>
      </c>
      <c r="G66" s="270">
        <v>125</v>
      </c>
      <c r="H66" s="270">
        <v>4</v>
      </c>
      <c r="I66" s="270">
        <v>0</v>
      </c>
      <c r="J66" s="270">
        <v>0</v>
      </c>
      <c r="K66" s="41"/>
    </row>
    <row r="67" spans="1:11" ht="20.100000000000001" customHeight="1" x14ac:dyDescent="0.25">
      <c r="A67" s="391" t="s">
        <v>95</v>
      </c>
      <c r="B67" s="392" t="s">
        <v>210</v>
      </c>
      <c r="C67" s="468" t="s">
        <v>57</v>
      </c>
      <c r="D67" s="270">
        <v>0</v>
      </c>
      <c r="E67" s="270">
        <v>0</v>
      </c>
      <c r="F67" s="270">
        <v>0</v>
      </c>
      <c r="G67" s="270">
        <v>103</v>
      </c>
      <c r="H67" s="270">
        <v>3</v>
      </c>
      <c r="I67" s="270">
        <v>0</v>
      </c>
      <c r="J67" s="270">
        <v>0</v>
      </c>
      <c r="K67" s="41"/>
    </row>
    <row r="68" spans="1:11" ht="20.100000000000001" customHeight="1" x14ac:dyDescent="0.25">
      <c r="A68" s="391" t="s">
        <v>95</v>
      </c>
      <c r="B68" s="392" t="s">
        <v>251</v>
      </c>
      <c r="C68" s="468" t="s">
        <v>57</v>
      </c>
      <c r="D68" s="270">
        <v>0</v>
      </c>
      <c r="E68" s="270">
        <v>1</v>
      </c>
      <c r="F68" s="270">
        <v>0</v>
      </c>
      <c r="G68" s="270">
        <v>49</v>
      </c>
      <c r="H68" s="270">
        <v>9</v>
      </c>
      <c r="I68" s="270">
        <v>0</v>
      </c>
      <c r="J68" s="270">
        <v>0</v>
      </c>
      <c r="K68" s="41"/>
    </row>
    <row r="69" spans="1:11" ht="20.100000000000001" customHeight="1" x14ac:dyDescent="0.25">
      <c r="A69" s="391" t="s">
        <v>95</v>
      </c>
      <c r="B69" s="392" t="s">
        <v>211</v>
      </c>
      <c r="C69" s="468" t="s">
        <v>57</v>
      </c>
      <c r="D69" s="270">
        <v>0</v>
      </c>
      <c r="E69" s="270">
        <v>0</v>
      </c>
      <c r="F69" s="270">
        <v>0</v>
      </c>
      <c r="G69" s="270">
        <v>106</v>
      </c>
      <c r="H69" s="270">
        <v>0</v>
      </c>
      <c r="I69" s="270">
        <v>0</v>
      </c>
      <c r="J69" s="270">
        <v>0</v>
      </c>
      <c r="K69" s="41"/>
    </row>
    <row r="70" spans="1:11" ht="20.100000000000001" customHeight="1" x14ac:dyDescent="0.25">
      <c r="A70" s="391" t="s">
        <v>95</v>
      </c>
      <c r="B70" s="392" t="s">
        <v>212</v>
      </c>
      <c r="C70" s="468" t="s">
        <v>57</v>
      </c>
      <c r="D70" s="270">
        <v>2</v>
      </c>
      <c r="E70" s="270">
        <v>7</v>
      </c>
      <c r="F70" s="270">
        <v>9</v>
      </c>
      <c r="G70" s="270">
        <v>81</v>
      </c>
      <c r="H70" s="270">
        <v>2</v>
      </c>
      <c r="I70" s="270">
        <v>0</v>
      </c>
      <c r="J70" s="270">
        <v>0</v>
      </c>
      <c r="K70" s="41"/>
    </row>
    <row r="71" spans="1:11" ht="20.100000000000001" customHeight="1" x14ac:dyDescent="0.25">
      <c r="A71" s="391" t="s">
        <v>96</v>
      </c>
      <c r="B71" s="392" t="s">
        <v>213</v>
      </c>
      <c r="C71" s="468" t="s">
        <v>59</v>
      </c>
      <c r="D71" s="270">
        <v>0</v>
      </c>
      <c r="E71" s="270">
        <v>0</v>
      </c>
      <c r="F71" s="270">
        <v>0</v>
      </c>
      <c r="G71" s="270">
        <v>124</v>
      </c>
      <c r="H71" s="270">
        <v>22</v>
      </c>
      <c r="I71" s="270">
        <v>0</v>
      </c>
      <c r="J71" s="270">
        <v>0</v>
      </c>
      <c r="K71" s="41"/>
    </row>
    <row r="72" spans="1:11" ht="20.100000000000001" customHeight="1" x14ac:dyDescent="0.25">
      <c r="A72" s="391" t="s">
        <v>96</v>
      </c>
      <c r="B72" s="392" t="s">
        <v>252</v>
      </c>
      <c r="C72" s="468" t="s">
        <v>57</v>
      </c>
      <c r="D72" s="270">
        <v>0</v>
      </c>
      <c r="E72" s="270">
        <v>0</v>
      </c>
      <c r="F72" s="270">
        <v>0</v>
      </c>
      <c r="G72" s="270">
        <v>50</v>
      </c>
      <c r="H72" s="270">
        <v>0</v>
      </c>
      <c r="I72" s="270">
        <v>0</v>
      </c>
      <c r="J72" s="270">
        <v>0</v>
      </c>
      <c r="K72" s="41"/>
    </row>
    <row r="73" spans="1:11" ht="20.100000000000001" customHeight="1" x14ac:dyDescent="0.25">
      <c r="A73" s="391" t="s">
        <v>97</v>
      </c>
      <c r="B73" s="392" t="s">
        <v>229</v>
      </c>
      <c r="C73" s="468" t="s">
        <v>57</v>
      </c>
      <c r="D73" s="270">
        <v>0</v>
      </c>
      <c r="E73" s="270">
        <v>3</v>
      </c>
      <c r="F73" s="270">
        <v>0</v>
      </c>
      <c r="G73" s="270">
        <v>93</v>
      </c>
      <c r="H73" s="270">
        <v>1</v>
      </c>
      <c r="I73" s="270">
        <v>0</v>
      </c>
      <c r="J73" s="270">
        <v>0</v>
      </c>
      <c r="K73" s="41"/>
    </row>
    <row r="74" spans="1:11" ht="20.100000000000001" customHeight="1" x14ac:dyDescent="0.25">
      <c r="A74" s="391" t="s">
        <v>98</v>
      </c>
      <c r="B74" s="392" t="s">
        <v>927</v>
      </c>
      <c r="C74" s="468" t="s">
        <v>59</v>
      </c>
      <c r="D74" s="270">
        <v>0</v>
      </c>
      <c r="E74" s="270">
        <v>0</v>
      </c>
      <c r="F74" s="270">
        <v>0</v>
      </c>
      <c r="G74" s="270">
        <v>28</v>
      </c>
      <c r="H74" s="270">
        <v>8</v>
      </c>
      <c r="I74" s="270">
        <v>0</v>
      </c>
      <c r="J74" s="270">
        <v>0</v>
      </c>
      <c r="K74" s="41"/>
    </row>
    <row r="75" spans="1:11" ht="20.100000000000001" customHeight="1" x14ac:dyDescent="0.25">
      <c r="A75" s="391" t="s">
        <v>98</v>
      </c>
      <c r="B75" s="392" t="s">
        <v>215</v>
      </c>
      <c r="C75" s="468" t="s">
        <v>57</v>
      </c>
      <c r="D75" s="270">
        <v>0</v>
      </c>
      <c r="E75" s="270">
        <v>1</v>
      </c>
      <c r="F75" s="270">
        <v>0</v>
      </c>
      <c r="G75" s="270">
        <v>71</v>
      </c>
      <c r="H75" s="270">
        <v>1</v>
      </c>
      <c r="I75" s="270">
        <v>0</v>
      </c>
      <c r="J75" s="270">
        <v>0</v>
      </c>
      <c r="K75" s="41"/>
    </row>
    <row r="76" spans="1:11" ht="20.100000000000001" customHeight="1" x14ac:dyDescent="0.25">
      <c r="A76" s="391" t="s">
        <v>99</v>
      </c>
      <c r="B76" s="392" t="s">
        <v>216</v>
      </c>
      <c r="C76" s="468" t="s">
        <v>57</v>
      </c>
      <c r="D76" s="270">
        <v>0</v>
      </c>
      <c r="E76" s="270">
        <v>1</v>
      </c>
      <c r="F76" s="270">
        <v>0</v>
      </c>
      <c r="G76" s="270">
        <v>44</v>
      </c>
      <c r="H76" s="270">
        <v>3</v>
      </c>
      <c r="I76" s="270">
        <v>0</v>
      </c>
      <c r="J76" s="270">
        <v>0</v>
      </c>
      <c r="K76" s="41"/>
    </row>
    <row r="77" spans="1:11" ht="20.100000000000001" customHeight="1" x14ac:dyDescent="0.25">
      <c r="A77" s="391" t="s">
        <v>100</v>
      </c>
      <c r="B77" s="392" t="s">
        <v>217</v>
      </c>
      <c r="C77" s="468" t="s">
        <v>59</v>
      </c>
      <c r="D77" s="270">
        <v>0</v>
      </c>
      <c r="E77" s="270">
        <v>11</v>
      </c>
      <c r="F77" s="270">
        <v>0</v>
      </c>
      <c r="G77" s="270">
        <v>90</v>
      </c>
      <c r="H77" s="270">
        <v>0</v>
      </c>
      <c r="I77" s="270">
        <v>0</v>
      </c>
      <c r="J77" s="270">
        <v>0</v>
      </c>
      <c r="K77" s="41"/>
    </row>
    <row r="78" spans="1:11" ht="20.100000000000001" customHeight="1" x14ac:dyDescent="0.25">
      <c r="A78" s="391" t="s">
        <v>101</v>
      </c>
      <c r="B78" s="392" t="s">
        <v>627</v>
      </c>
      <c r="C78" s="468" t="s">
        <v>61</v>
      </c>
      <c r="D78" s="270">
        <v>0</v>
      </c>
      <c r="E78" s="270">
        <v>0</v>
      </c>
      <c r="F78" s="270">
        <v>0</v>
      </c>
      <c r="G78" s="270">
        <v>46</v>
      </c>
      <c r="H78" s="270">
        <v>5</v>
      </c>
      <c r="I78" s="270">
        <v>0</v>
      </c>
      <c r="J78" s="270">
        <v>0</v>
      </c>
      <c r="K78" s="41"/>
    </row>
    <row r="79" spans="1:11" ht="20.100000000000001" customHeight="1" x14ac:dyDescent="0.25">
      <c r="A79" s="391" t="s">
        <v>101</v>
      </c>
      <c r="B79" s="392" t="s">
        <v>628</v>
      </c>
      <c r="C79" s="468" t="s">
        <v>59</v>
      </c>
      <c r="D79" s="270">
        <v>0</v>
      </c>
      <c r="E79" s="270">
        <v>0</v>
      </c>
      <c r="F79" s="270">
        <v>0</v>
      </c>
      <c r="G79" s="270">
        <v>37</v>
      </c>
      <c r="H79" s="270">
        <v>8</v>
      </c>
      <c r="I79" s="270">
        <v>0</v>
      </c>
      <c r="J79" s="270">
        <v>0</v>
      </c>
      <c r="K79" s="41"/>
    </row>
    <row r="80" spans="1:11" ht="20.100000000000001" customHeight="1" x14ac:dyDescent="0.25">
      <c r="A80" s="391" t="s">
        <v>101</v>
      </c>
      <c r="B80" s="392" t="s">
        <v>218</v>
      </c>
      <c r="C80" s="468" t="s">
        <v>57</v>
      </c>
      <c r="D80" s="270">
        <v>0</v>
      </c>
      <c r="E80" s="270">
        <v>0</v>
      </c>
      <c r="F80" s="270">
        <v>0</v>
      </c>
      <c r="G80" s="270">
        <v>39</v>
      </c>
      <c r="H80" s="270">
        <v>1</v>
      </c>
      <c r="I80" s="270">
        <v>0</v>
      </c>
      <c r="J80" s="270">
        <v>0</v>
      </c>
      <c r="K80" s="41"/>
    </row>
    <row r="81" spans="1:18" ht="20.100000000000001" customHeight="1" x14ac:dyDescent="0.25">
      <c r="A81" s="64"/>
      <c r="B81" s="65" t="s">
        <v>268</v>
      </c>
      <c r="C81" s="65"/>
      <c r="D81" s="43">
        <f>SUM(D5:D80)</f>
        <v>27</v>
      </c>
      <c r="E81" s="43">
        <f t="shared" ref="E81:J81" si="0">SUM(E5:E80)</f>
        <v>188</v>
      </c>
      <c r="F81" s="43">
        <f t="shared" si="0"/>
        <v>57</v>
      </c>
      <c r="G81" s="43">
        <f t="shared" si="0"/>
        <v>6355</v>
      </c>
      <c r="H81" s="43">
        <f t="shared" si="0"/>
        <v>658</v>
      </c>
      <c r="I81" s="43">
        <f t="shared" si="0"/>
        <v>8</v>
      </c>
      <c r="J81" s="43">
        <f t="shared" si="0"/>
        <v>3</v>
      </c>
      <c r="K81" s="41"/>
      <c r="L81" s="71"/>
      <c r="M81" s="71"/>
    </row>
    <row r="82" spans="1:18" ht="20.100000000000001" customHeight="1" thickBot="1" x14ac:dyDescent="0.3">
      <c r="A82" s="286"/>
      <c r="B82" s="287" t="s">
        <v>40</v>
      </c>
      <c r="C82" s="287"/>
      <c r="D82" s="288">
        <f>(D81/SUM($D$81:$J$81)*100)</f>
        <v>0.37006578947368418</v>
      </c>
      <c r="E82" s="288">
        <f t="shared" ref="E82:I82" si="1">(E81/SUM($D$81:$J$81)*100)</f>
        <v>2.5767543859649122</v>
      </c>
      <c r="F82" s="288">
        <f t="shared" si="1"/>
        <v>0.78125</v>
      </c>
      <c r="G82" s="288">
        <f t="shared" si="1"/>
        <v>87.102521929824562</v>
      </c>
      <c r="H82" s="288">
        <f t="shared" si="1"/>
        <v>9.0186403508771917</v>
      </c>
      <c r="I82" s="288">
        <f t="shared" si="1"/>
        <v>0.10964912280701754</v>
      </c>
      <c r="J82" s="288" t="s">
        <v>231</v>
      </c>
      <c r="K82" s="41"/>
      <c r="L82" s="71"/>
      <c r="M82" s="71"/>
      <c r="N82" s="71"/>
      <c r="O82" s="71"/>
      <c r="P82" s="71"/>
      <c r="Q82" s="71"/>
      <c r="R82" s="71"/>
    </row>
    <row r="83" spans="1:18" ht="24.9" customHeight="1" thickTop="1" x14ac:dyDescent="0.25">
      <c r="A83" s="263"/>
      <c r="B83" s="264" t="s">
        <v>269</v>
      </c>
      <c r="C83" s="264"/>
      <c r="D83" s="259"/>
      <c r="E83" s="259"/>
      <c r="F83" s="259"/>
      <c r="G83" s="259"/>
      <c r="H83" s="259"/>
      <c r="I83" s="259"/>
      <c r="J83" s="259"/>
    </row>
    <row r="84" spans="1:18" ht="20.100000000000001" customHeight="1" x14ac:dyDescent="0.25">
      <c r="A84" s="58" t="s">
        <v>106</v>
      </c>
      <c r="B84" s="59" t="s">
        <v>270</v>
      </c>
      <c r="C84" s="520" t="s">
        <v>57</v>
      </c>
      <c r="D84" s="51">
        <v>0</v>
      </c>
      <c r="E84" s="51">
        <v>3</v>
      </c>
      <c r="F84" s="51">
        <v>12</v>
      </c>
      <c r="G84" s="51">
        <v>16</v>
      </c>
      <c r="H84" s="51">
        <v>1</v>
      </c>
      <c r="I84" s="51">
        <v>1</v>
      </c>
      <c r="J84" s="364" t="s">
        <v>271</v>
      </c>
      <c r="L84" s="41"/>
    </row>
    <row r="85" spans="1:18" ht="20.100000000000001" customHeight="1" x14ac:dyDescent="0.25">
      <c r="A85" s="56" t="s">
        <v>107</v>
      </c>
      <c r="B85" s="57" t="s">
        <v>108</v>
      </c>
      <c r="C85" s="521" t="s">
        <v>57</v>
      </c>
      <c r="D85" s="48">
        <v>0</v>
      </c>
      <c r="E85" s="48">
        <v>15</v>
      </c>
      <c r="F85" s="48">
        <v>0</v>
      </c>
      <c r="G85" s="48">
        <v>49</v>
      </c>
      <c r="H85" s="48">
        <v>0</v>
      </c>
      <c r="I85" s="48">
        <v>0</v>
      </c>
      <c r="J85" s="48" t="s">
        <v>116</v>
      </c>
      <c r="L85" s="41"/>
    </row>
    <row r="86" spans="1:18" ht="20.100000000000001" customHeight="1" x14ac:dyDescent="0.25">
      <c r="A86" s="58" t="s">
        <v>109</v>
      </c>
      <c r="B86" s="59" t="s">
        <v>272</v>
      </c>
      <c r="C86" s="520" t="s">
        <v>57</v>
      </c>
      <c r="D86" s="51">
        <v>3</v>
      </c>
      <c r="E86" s="51">
        <v>10</v>
      </c>
      <c r="F86" s="51">
        <v>0</v>
      </c>
      <c r="G86" s="51">
        <v>15</v>
      </c>
      <c r="H86" s="51">
        <v>1</v>
      </c>
      <c r="I86" s="51">
        <v>0</v>
      </c>
      <c r="J86" s="51" t="s">
        <v>116</v>
      </c>
      <c r="L86" s="41"/>
    </row>
    <row r="87" spans="1:18" ht="20.100000000000001" customHeight="1" x14ac:dyDescent="0.25">
      <c r="A87" s="56" t="s">
        <v>111</v>
      </c>
      <c r="B87" s="57" t="s">
        <v>273</v>
      </c>
      <c r="C87" s="521" t="s">
        <v>57</v>
      </c>
      <c r="D87" s="48">
        <v>1</v>
      </c>
      <c r="E87" s="48">
        <v>5</v>
      </c>
      <c r="F87" s="48">
        <v>4</v>
      </c>
      <c r="G87" s="48">
        <v>31</v>
      </c>
      <c r="H87" s="48">
        <v>4</v>
      </c>
      <c r="I87" s="48">
        <v>0</v>
      </c>
      <c r="J87" s="48" t="s">
        <v>116</v>
      </c>
      <c r="L87" s="41"/>
    </row>
    <row r="88" spans="1:18" ht="20.100000000000001" customHeight="1" x14ac:dyDescent="0.25">
      <c r="A88" s="58" t="s">
        <v>113</v>
      </c>
      <c r="B88" s="59" t="s">
        <v>274</v>
      </c>
      <c r="C88" s="520" t="s">
        <v>57</v>
      </c>
      <c r="D88" s="51">
        <v>0</v>
      </c>
      <c r="E88" s="51">
        <v>21</v>
      </c>
      <c r="F88" s="51">
        <v>0</v>
      </c>
      <c r="G88" s="51">
        <v>56</v>
      </c>
      <c r="H88" s="51">
        <v>19</v>
      </c>
      <c r="I88" s="51">
        <v>0</v>
      </c>
      <c r="J88" s="51" t="s">
        <v>116</v>
      </c>
      <c r="L88" s="41"/>
    </row>
    <row r="89" spans="1:18" ht="20.100000000000001" customHeight="1" x14ac:dyDescent="0.25">
      <c r="A89" s="56" t="s">
        <v>113</v>
      </c>
      <c r="B89" s="57" t="s">
        <v>275</v>
      </c>
      <c r="C89" s="521" t="s">
        <v>57</v>
      </c>
      <c r="D89" s="898" t="s">
        <v>631</v>
      </c>
      <c r="E89" s="48" t="s">
        <v>276</v>
      </c>
      <c r="F89" s="48" t="s">
        <v>276</v>
      </c>
      <c r="G89" s="48" t="s">
        <v>276</v>
      </c>
      <c r="H89" s="48" t="s">
        <v>276</v>
      </c>
      <c r="I89" s="48" t="s">
        <v>276</v>
      </c>
      <c r="J89" s="48" t="s">
        <v>116</v>
      </c>
      <c r="L89" s="41"/>
    </row>
    <row r="90" spans="1:18" ht="20.100000000000001" customHeight="1" x14ac:dyDescent="0.25">
      <c r="A90" s="58" t="s">
        <v>117</v>
      </c>
      <c r="B90" s="59" t="s">
        <v>277</v>
      </c>
      <c r="C90" s="520" t="s">
        <v>57</v>
      </c>
      <c r="D90" s="51">
        <v>9</v>
      </c>
      <c r="E90" s="51">
        <v>0</v>
      </c>
      <c r="F90" s="51">
        <v>0</v>
      </c>
      <c r="G90" s="51">
        <v>20</v>
      </c>
      <c r="H90" s="51">
        <v>10</v>
      </c>
      <c r="I90" s="51">
        <v>0</v>
      </c>
      <c r="J90" s="51" t="s">
        <v>116</v>
      </c>
      <c r="L90" s="41"/>
    </row>
    <row r="91" spans="1:18" ht="20.100000000000001" customHeight="1" x14ac:dyDescent="0.25">
      <c r="A91" s="56" t="s">
        <v>117</v>
      </c>
      <c r="B91" s="57" t="s">
        <v>278</v>
      </c>
      <c r="C91" s="57" t="s">
        <v>276</v>
      </c>
      <c r="D91" s="700" t="s">
        <v>276</v>
      </c>
      <c r="E91" s="48" t="s">
        <v>276</v>
      </c>
      <c r="F91" s="48" t="s">
        <v>276</v>
      </c>
      <c r="G91" s="48" t="s">
        <v>276</v>
      </c>
      <c r="H91" s="48" t="s">
        <v>276</v>
      </c>
      <c r="I91" s="48" t="s">
        <v>276</v>
      </c>
      <c r="J91" s="48" t="s">
        <v>116</v>
      </c>
      <c r="L91" s="41"/>
    </row>
    <row r="92" spans="1:18" ht="20.100000000000001" customHeight="1" x14ac:dyDescent="0.25">
      <c r="A92" s="58" t="s">
        <v>117</v>
      </c>
      <c r="B92" s="59" t="s">
        <v>279</v>
      </c>
      <c r="C92" s="657" t="s">
        <v>632</v>
      </c>
      <c r="D92" s="51" t="s">
        <v>276</v>
      </c>
      <c r="E92" s="51" t="s">
        <v>276</v>
      </c>
      <c r="F92" s="51" t="s">
        <v>276</v>
      </c>
      <c r="G92" s="51" t="s">
        <v>276</v>
      </c>
      <c r="H92" s="51" t="s">
        <v>276</v>
      </c>
      <c r="I92" s="51" t="s">
        <v>276</v>
      </c>
      <c r="J92" s="51" t="s">
        <v>116</v>
      </c>
      <c r="L92" s="41"/>
    </row>
    <row r="93" spans="1:18" ht="20.100000000000001" customHeight="1" x14ac:dyDescent="0.25">
      <c r="A93" s="56" t="s">
        <v>121</v>
      </c>
      <c r="B93" s="57" t="s">
        <v>122</v>
      </c>
      <c r="C93" s="521" t="s">
        <v>57</v>
      </c>
      <c r="D93" s="48">
        <v>0</v>
      </c>
      <c r="E93" s="48">
        <v>8</v>
      </c>
      <c r="F93" s="48">
        <v>2</v>
      </c>
      <c r="G93" s="48">
        <v>22</v>
      </c>
      <c r="H93" s="48">
        <v>4</v>
      </c>
      <c r="I93" s="48">
        <v>0</v>
      </c>
      <c r="J93" s="48" t="s">
        <v>116</v>
      </c>
      <c r="L93" s="41"/>
    </row>
    <row r="94" spans="1:18" ht="33.75" customHeight="1" x14ac:dyDescent="0.25">
      <c r="A94" s="1010" t="s">
        <v>1047</v>
      </c>
      <c r="B94" s="1010"/>
      <c r="C94" s="1010"/>
      <c r="D94" s="71"/>
      <c r="E94" s="71"/>
      <c r="F94" s="71"/>
      <c r="G94" s="71"/>
      <c r="H94" s="71"/>
      <c r="I94" s="71"/>
      <c r="J94" s="41"/>
    </row>
    <row r="95" spans="1:18" x14ac:dyDescent="0.25">
      <c r="D95" s="41"/>
      <c r="E95" s="41"/>
      <c r="F95" s="41"/>
      <c r="G95" s="41"/>
      <c r="H95" s="41"/>
      <c r="I95" s="41"/>
      <c r="J95" s="41"/>
    </row>
    <row r="96" spans="1:18" ht="13.8" x14ac:dyDescent="0.25">
      <c r="A96" s="29" t="s">
        <v>280</v>
      </c>
      <c r="D96" s="41"/>
      <c r="E96" s="41"/>
      <c r="F96" s="41"/>
      <c r="G96" s="41"/>
      <c r="H96" s="41"/>
      <c r="I96" s="41"/>
      <c r="J96" s="41"/>
    </row>
    <row r="97" spans="1:10" ht="13.8" x14ac:dyDescent="0.25">
      <c r="A97" s="29" t="s">
        <v>221</v>
      </c>
      <c r="D97" s="41"/>
      <c r="E97" s="41"/>
      <c r="F97" s="41"/>
      <c r="G97" s="41"/>
      <c r="H97" s="41"/>
      <c r="I97" s="41"/>
      <c r="J97" s="41"/>
    </row>
    <row r="98" spans="1:10" x14ac:dyDescent="0.25">
      <c r="A98" s="29"/>
      <c r="D98" s="41"/>
      <c r="E98" s="41"/>
      <c r="F98" s="41"/>
      <c r="G98" s="41"/>
      <c r="H98" s="41"/>
      <c r="I98" s="41"/>
      <c r="J98" s="41"/>
    </row>
    <row r="99" spans="1:10" ht="25.5" customHeight="1" x14ac:dyDescent="0.25">
      <c r="A99" s="1010" t="s">
        <v>939</v>
      </c>
      <c r="B99" s="1010"/>
      <c r="C99" s="1010"/>
    </row>
    <row r="100" spans="1:10" x14ac:dyDescent="0.25">
      <c r="A100" s="29" t="s">
        <v>938</v>
      </c>
    </row>
    <row r="101" spans="1:10" x14ac:dyDescent="0.25">
      <c r="D101" s="71"/>
      <c r="E101" s="71"/>
      <c r="F101" s="71"/>
      <c r="G101" s="71"/>
      <c r="H101" s="71"/>
      <c r="I101" s="71"/>
      <c r="J101" s="71"/>
    </row>
  </sheetData>
  <autoFilter ref="A4:J4" xr:uid="{00000000-0009-0000-0000-00000B000000}"/>
  <mergeCells count="7">
    <mergeCell ref="A99:C99"/>
    <mergeCell ref="A94:C94"/>
    <mergeCell ref="A1:C1"/>
    <mergeCell ref="D3:J3"/>
    <mergeCell ref="A2:B2"/>
    <mergeCell ref="A3:A4"/>
    <mergeCell ref="C3:C4"/>
  </mergeCells>
  <conditionalFormatting sqref="A5:J80">
    <cfRule type="expression" dxfId="50" priority="4">
      <formula>MOD(ROW(),2)=0</formula>
    </cfRule>
  </conditionalFormatting>
  <hyperlinks>
    <hyperlink ref="A2:B2" location="TOC!A1" display="Return to Table of Contents" xr:uid="{00000000-0004-0000-0B00-000000000000}"/>
  </hyperlinks>
  <pageMargins left="0.25" right="0.25" top="0.75" bottom="0.75" header="0.3" footer="0.3"/>
  <pageSetup scale="62"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1"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U67"/>
  <sheetViews>
    <sheetView zoomScaleNormal="100" workbookViewId="0">
      <pane ySplit="4" topLeftCell="A5" activePane="bottomLeft" state="frozen"/>
      <selection activeCell="M10" sqref="M10"/>
      <selection pane="bottomLeft"/>
    </sheetView>
  </sheetViews>
  <sheetFormatPr defaultColWidth="9.109375" defaultRowHeight="13.2" x14ac:dyDescent="0.25"/>
  <cols>
    <col min="1" max="1" width="13.5546875" style="1" customWidth="1"/>
    <col min="2" max="2" width="8.109375" style="1" customWidth="1"/>
    <col min="3" max="3" width="8" style="1" customWidth="1"/>
    <col min="4" max="4" width="8.109375" style="1" customWidth="1"/>
    <col min="5" max="5" width="8" style="1" customWidth="1"/>
    <col min="6" max="6" width="8.109375" style="1" customWidth="1"/>
    <col min="7" max="7" width="8" style="1" customWidth="1"/>
    <col min="8" max="8" width="8.109375" style="1" customWidth="1"/>
    <col min="9" max="9" width="8" style="1" customWidth="1"/>
    <col min="10" max="11" width="9.5546875" style="1" customWidth="1"/>
    <col min="12" max="16384" width="9.109375" style="1"/>
  </cols>
  <sheetData>
    <row r="1" spans="1:11" ht="24" customHeight="1" x14ac:dyDescent="0.25">
      <c r="A1" s="589" t="s">
        <v>1031</v>
      </c>
      <c r="B1" s="495"/>
      <c r="C1" s="495"/>
      <c r="D1" s="495"/>
      <c r="E1" s="495"/>
      <c r="F1" s="495"/>
      <c r="G1" s="495"/>
      <c r="H1" s="495"/>
      <c r="I1" s="495"/>
      <c r="J1" s="495"/>
      <c r="K1" s="495"/>
    </row>
    <row r="2" spans="1:11" ht="20.25" customHeight="1" x14ac:dyDescent="0.25">
      <c r="A2" s="1009" t="s">
        <v>10</v>
      </c>
      <c r="B2" s="1009"/>
      <c r="C2" s="1009"/>
      <c r="D2" s="1009"/>
    </row>
    <row r="3" spans="1:11" ht="36.6" customHeight="1" x14ac:dyDescent="0.25">
      <c r="A3" s="18"/>
      <c r="B3" s="1035" t="s">
        <v>261</v>
      </c>
      <c r="C3" s="1033"/>
      <c r="D3" s="1033" t="s">
        <v>262</v>
      </c>
      <c r="E3" s="1033"/>
      <c r="F3" s="1033" t="s">
        <v>263</v>
      </c>
      <c r="G3" s="1033"/>
      <c r="H3" s="1033" t="s">
        <v>281</v>
      </c>
      <c r="I3" s="1033"/>
      <c r="J3" s="1033" t="s">
        <v>282</v>
      </c>
      <c r="K3" s="1034"/>
    </row>
    <row r="4" spans="1:11" ht="24.75" customHeight="1" x14ac:dyDescent="0.25">
      <c r="A4" s="19" t="s">
        <v>126</v>
      </c>
      <c r="B4" s="68" t="s">
        <v>20</v>
      </c>
      <c r="C4" s="19" t="s">
        <v>224</v>
      </c>
      <c r="D4" s="67" t="s">
        <v>20</v>
      </c>
      <c r="E4" s="19" t="s">
        <v>224</v>
      </c>
      <c r="F4" s="67" t="s">
        <v>20</v>
      </c>
      <c r="G4" s="19" t="s">
        <v>224</v>
      </c>
      <c r="H4" s="67" t="s">
        <v>20</v>
      </c>
      <c r="I4" s="19" t="s">
        <v>224</v>
      </c>
      <c r="J4" s="67" t="s">
        <v>20</v>
      </c>
      <c r="K4" s="66" t="s">
        <v>224</v>
      </c>
    </row>
    <row r="5" spans="1:11" ht="24.6" customHeight="1" x14ac:dyDescent="0.25">
      <c r="A5" s="382" t="s">
        <v>283</v>
      </c>
      <c r="B5" s="578">
        <v>261</v>
      </c>
      <c r="C5" s="579">
        <v>6</v>
      </c>
      <c r="D5" s="439">
        <v>847</v>
      </c>
      <c r="E5" s="579">
        <v>19.399999999999999</v>
      </c>
      <c r="F5" s="439">
        <v>356</v>
      </c>
      <c r="G5" s="579">
        <v>8.1999999999999993</v>
      </c>
      <c r="H5" s="439">
        <v>2823</v>
      </c>
      <c r="I5" s="579">
        <v>64.8</v>
      </c>
      <c r="J5" s="439">
        <v>68</v>
      </c>
      <c r="K5" s="580">
        <v>1.8</v>
      </c>
    </row>
    <row r="6" spans="1:11" ht="24.6" customHeight="1" x14ac:dyDescent="0.25">
      <c r="A6" s="382" t="s">
        <v>284</v>
      </c>
      <c r="B6" s="578">
        <v>276</v>
      </c>
      <c r="C6" s="579">
        <v>6</v>
      </c>
      <c r="D6" s="439">
        <v>860</v>
      </c>
      <c r="E6" s="579">
        <v>18.8</v>
      </c>
      <c r="F6" s="439">
        <v>295</v>
      </c>
      <c r="G6" s="579">
        <v>6.5</v>
      </c>
      <c r="H6" s="439">
        <v>3055</v>
      </c>
      <c r="I6" s="579">
        <v>66.900000000000006</v>
      </c>
      <c r="J6" s="439">
        <v>79</v>
      </c>
      <c r="K6" s="580">
        <v>1.8</v>
      </c>
    </row>
    <row r="7" spans="1:11" ht="24.6" customHeight="1" x14ac:dyDescent="0.25">
      <c r="A7" s="382" t="s">
        <v>285</v>
      </c>
      <c r="B7" s="578">
        <v>197</v>
      </c>
      <c r="C7" s="579">
        <v>4.2</v>
      </c>
      <c r="D7" s="439">
        <v>923</v>
      </c>
      <c r="E7" s="579">
        <v>19.5</v>
      </c>
      <c r="F7" s="439">
        <v>306</v>
      </c>
      <c r="G7" s="579">
        <v>6.4</v>
      </c>
      <c r="H7" s="439">
        <v>3176</v>
      </c>
      <c r="I7" s="579">
        <v>66.900000000000006</v>
      </c>
      <c r="J7" s="439">
        <v>143</v>
      </c>
      <c r="K7" s="580">
        <v>3</v>
      </c>
    </row>
    <row r="8" spans="1:11" ht="24.6" customHeight="1" x14ac:dyDescent="0.25">
      <c r="A8" s="382" t="s">
        <v>286</v>
      </c>
      <c r="B8" s="578">
        <v>169</v>
      </c>
      <c r="C8" s="579">
        <v>3.2</v>
      </c>
      <c r="D8" s="439">
        <v>964</v>
      </c>
      <c r="E8" s="579">
        <v>18.100000000000001</v>
      </c>
      <c r="F8" s="439">
        <v>358</v>
      </c>
      <c r="G8" s="579">
        <v>6.7</v>
      </c>
      <c r="H8" s="439">
        <v>3614</v>
      </c>
      <c r="I8" s="579">
        <v>67.7</v>
      </c>
      <c r="J8" s="439">
        <v>232</v>
      </c>
      <c r="K8" s="580">
        <v>4.3</v>
      </c>
    </row>
    <row r="9" spans="1:11" ht="24.6" customHeight="1" x14ac:dyDescent="0.25">
      <c r="A9" s="382" t="s">
        <v>287</v>
      </c>
      <c r="B9" s="578">
        <v>184</v>
      </c>
      <c r="C9" s="579">
        <v>3.4</v>
      </c>
      <c r="D9" s="439">
        <v>981</v>
      </c>
      <c r="E9" s="579">
        <v>18</v>
      </c>
      <c r="F9" s="439">
        <v>368</v>
      </c>
      <c r="G9" s="579">
        <v>6.8</v>
      </c>
      <c r="H9" s="439">
        <v>3651</v>
      </c>
      <c r="I9" s="579">
        <v>67</v>
      </c>
      <c r="J9" s="439">
        <v>261</v>
      </c>
      <c r="K9" s="580">
        <v>4.8</v>
      </c>
    </row>
    <row r="10" spans="1:11" ht="24.6" customHeight="1" x14ac:dyDescent="0.25">
      <c r="A10" s="382" t="s">
        <v>288</v>
      </c>
      <c r="B10" s="578">
        <v>59</v>
      </c>
      <c r="C10" s="579">
        <v>1.1000000000000001</v>
      </c>
      <c r="D10" s="439">
        <v>875</v>
      </c>
      <c r="E10" s="579">
        <v>15.6</v>
      </c>
      <c r="F10" s="439">
        <v>404</v>
      </c>
      <c r="G10" s="579">
        <v>7.2</v>
      </c>
      <c r="H10" s="439">
        <v>3961</v>
      </c>
      <c r="I10" s="579">
        <v>70.5</v>
      </c>
      <c r="J10" s="439">
        <v>303</v>
      </c>
      <c r="K10" s="580">
        <v>5.4</v>
      </c>
    </row>
    <row r="11" spans="1:11" ht="24.6" customHeight="1" x14ac:dyDescent="0.25">
      <c r="A11" s="382" t="s">
        <v>289</v>
      </c>
      <c r="B11" s="578">
        <v>58</v>
      </c>
      <c r="C11" s="579">
        <v>1</v>
      </c>
      <c r="D11" s="439">
        <v>719</v>
      </c>
      <c r="E11" s="579">
        <v>12.5</v>
      </c>
      <c r="F11" s="439">
        <v>328</v>
      </c>
      <c r="G11" s="579">
        <v>5.7</v>
      </c>
      <c r="H11" s="439">
        <v>4335</v>
      </c>
      <c r="I11" s="579">
        <v>75.2</v>
      </c>
      <c r="J11" s="439">
        <v>323</v>
      </c>
      <c r="K11" s="580">
        <v>5.9</v>
      </c>
    </row>
    <row r="12" spans="1:11" ht="24.6" customHeight="1" x14ac:dyDescent="0.25">
      <c r="A12" s="382" t="s">
        <v>290</v>
      </c>
      <c r="B12" s="578">
        <v>48</v>
      </c>
      <c r="C12" s="579">
        <v>0.8</v>
      </c>
      <c r="D12" s="439">
        <v>576</v>
      </c>
      <c r="E12" s="579">
        <v>9.6999999999999993</v>
      </c>
      <c r="F12" s="439">
        <v>386</v>
      </c>
      <c r="G12" s="579">
        <v>6.5</v>
      </c>
      <c r="H12" s="439">
        <v>4569</v>
      </c>
      <c r="I12" s="579">
        <v>77</v>
      </c>
      <c r="J12" s="439">
        <v>347</v>
      </c>
      <c r="K12" s="580">
        <v>6</v>
      </c>
    </row>
    <row r="13" spans="1:11" ht="24.6" customHeight="1" x14ac:dyDescent="0.25">
      <c r="A13" s="382" t="s">
        <v>291</v>
      </c>
      <c r="B13" s="578">
        <v>50</v>
      </c>
      <c r="C13" s="579">
        <v>0.8</v>
      </c>
      <c r="D13" s="439">
        <v>620</v>
      </c>
      <c r="E13" s="579">
        <v>10.4</v>
      </c>
      <c r="F13" s="439">
        <v>434</v>
      </c>
      <c r="G13" s="579">
        <v>7.3</v>
      </c>
      <c r="H13" s="439">
        <v>4534</v>
      </c>
      <c r="I13" s="579">
        <v>76.2</v>
      </c>
      <c r="J13" s="439">
        <v>316</v>
      </c>
      <c r="K13" s="580">
        <v>5.3</v>
      </c>
    </row>
    <row r="14" spans="1:11" ht="24.6" customHeight="1" x14ac:dyDescent="0.25">
      <c r="A14" s="382" t="s">
        <v>292</v>
      </c>
      <c r="B14" s="578">
        <v>46</v>
      </c>
      <c r="C14" s="579">
        <v>0.7</v>
      </c>
      <c r="D14" s="439">
        <v>535</v>
      </c>
      <c r="E14" s="579">
        <v>8.5</v>
      </c>
      <c r="F14" s="439">
        <v>401</v>
      </c>
      <c r="G14" s="579">
        <v>6.4</v>
      </c>
      <c r="H14" s="439">
        <v>4946</v>
      </c>
      <c r="I14" s="579">
        <v>78.5</v>
      </c>
      <c r="J14" s="439">
        <v>373</v>
      </c>
      <c r="K14" s="580">
        <v>5.9</v>
      </c>
    </row>
    <row r="15" spans="1:11" ht="24.6" customHeight="1" x14ac:dyDescent="0.25">
      <c r="A15" s="382" t="s">
        <v>293</v>
      </c>
      <c r="B15" s="578">
        <v>30</v>
      </c>
      <c r="C15" s="579">
        <v>0.5</v>
      </c>
      <c r="D15" s="439">
        <v>535</v>
      </c>
      <c r="E15" s="579">
        <v>8.6999999999999993</v>
      </c>
      <c r="F15" s="439">
        <v>395</v>
      </c>
      <c r="G15" s="579">
        <v>6.5</v>
      </c>
      <c r="H15" s="439">
        <v>4828</v>
      </c>
      <c r="I15" s="579">
        <v>78.7</v>
      </c>
      <c r="J15" s="439">
        <v>344</v>
      </c>
      <c r="K15" s="580">
        <v>5.6</v>
      </c>
    </row>
    <row r="16" spans="1:11" ht="24.6" customHeight="1" x14ac:dyDescent="0.25">
      <c r="A16" s="382" t="s">
        <v>294</v>
      </c>
      <c r="B16" s="578">
        <v>21</v>
      </c>
      <c r="C16" s="579">
        <v>0.3</v>
      </c>
      <c r="D16" s="439">
        <v>592</v>
      </c>
      <c r="E16" s="579">
        <v>9.8000000000000007</v>
      </c>
      <c r="F16" s="439">
        <v>378</v>
      </c>
      <c r="G16" s="579">
        <v>6.3</v>
      </c>
      <c r="H16" s="439">
        <v>4702</v>
      </c>
      <c r="I16" s="579">
        <v>78</v>
      </c>
      <c r="J16" s="439">
        <v>337</v>
      </c>
      <c r="K16" s="580">
        <v>5.6</v>
      </c>
    </row>
    <row r="17" spans="1:11" ht="24.6" customHeight="1" x14ac:dyDescent="0.25">
      <c r="A17" s="382" t="s">
        <v>295</v>
      </c>
      <c r="B17" s="578">
        <v>78</v>
      </c>
      <c r="C17" s="579">
        <v>1.3</v>
      </c>
      <c r="D17" s="439">
        <v>605</v>
      </c>
      <c r="E17" s="579">
        <v>10.3</v>
      </c>
      <c r="F17" s="439">
        <v>422</v>
      </c>
      <c r="G17" s="579">
        <v>7.2</v>
      </c>
      <c r="H17" s="439">
        <v>4508</v>
      </c>
      <c r="I17" s="579">
        <v>77</v>
      </c>
      <c r="J17" s="439">
        <v>242</v>
      </c>
      <c r="K17" s="580">
        <v>4.0999999999999996</v>
      </c>
    </row>
    <row r="18" spans="1:11" ht="24.6" customHeight="1" x14ac:dyDescent="0.25">
      <c r="A18" s="382" t="s">
        <v>296</v>
      </c>
      <c r="B18" s="578">
        <v>37</v>
      </c>
      <c r="C18" s="579">
        <v>0.7</v>
      </c>
      <c r="D18" s="439">
        <v>550</v>
      </c>
      <c r="E18" s="579">
        <v>10</v>
      </c>
      <c r="F18" s="439">
        <v>505</v>
      </c>
      <c r="G18" s="579">
        <v>9.1999999999999993</v>
      </c>
      <c r="H18" s="439">
        <v>4236</v>
      </c>
      <c r="I18" s="579">
        <v>77</v>
      </c>
      <c r="J18" s="439">
        <v>170</v>
      </c>
      <c r="K18" s="580">
        <v>3.1</v>
      </c>
    </row>
    <row r="19" spans="1:11" ht="24.6" customHeight="1" x14ac:dyDescent="0.25">
      <c r="A19" s="382" t="s">
        <v>297</v>
      </c>
      <c r="B19" s="578">
        <v>47</v>
      </c>
      <c r="C19" s="579">
        <v>0.9</v>
      </c>
      <c r="D19" s="439">
        <v>589</v>
      </c>
      <c r="E19" s="579">
        <v>11.2</v>
      </c>
      <c r="F19" s="439">
        <v>446</v>
      </c>
      <c r="G19" s="579">
        <v>8.5</v>
      </c>
      <c r="H19" s="439">
        <v>3983</v>
      </c>
      <c r="I19" s="579">
        <v>75.900000000000006</v>
      </c>
      <c r="J19" s="439">
        <v>183</v>
      </c>
      <c r="K19" s="580">
        <v>3.5</v>
      </c>
    </row>
    <row r="20" spans="1:11" ht="24.6" customHeight="1" x14ac:dyDescent="0.25">
      <c r="A20" s="382" t="s">
        <v>298</v>
      </c>
      <c r="B20" s="578">
        <v>44</v>
      </c>
      <c r="C20" s="579">
        <v>0.9</v>
      </c>
      <c r="D20" s="439">
        <v>558</v>
      </c>
      <c r="E20" s="579">
        <v>11.1</v>
      </c>
      <c r="F20" s="439">
        <v>607</v>
      </c>
      <c r="G20" s="579">
        <v>12</v>
      </c>
      <c r="H20" s="439">
        <v>3648</v>
      </c>
      <c r="I20" s="579">
        <v>72.3</v>
      </c>
      <c r="J20" s="439">
        <v>190</v>
      </c>
      <c r="K20" s="580">
        <v>3.8</v>
      </c>
    </row>
    <row r="21" spans="1:11" ht="24.6" customHeight="1" x14ac:dyDescent="0.25">
      <c r="A21" s="382" t="s">
        <v>299</v>
      </c>
      <c r="B21" s="578">
        <v>59</v>
      </c>
      <c r="C21" s="579">
        <v>1.2</v>
      </c>
      <c r="D21" s="439">
        <v>569</v>
      </c>
      <c r="E21" s="579">
        <v>11.7</v>
      </c>
      <c r="F21" s="439">
        <v>492</v>
      </c>
      <c r="G21" s="579">
        <v>10.199999999999999</v>
      </c>
      <c r="H21" s="439">
        <v>3592</v>
      </c>
      <c r="I21" s="579">
        <v>74.2</v>
      </c>
      <c r="J21" s="439">
        <v>131</v>
      </c>
      <c r="K21" s="580">
        <v>2.7</v>
      </c>
    </row>
    <row r="22" spans="1:11" ht="24.6" customHeight="1" x14ac:dyDescent="0.25">
      <c r="A22" s="382" t="s">
        <v>300</v>
      </c>
      <c r="B22" s="578">
        <v>68</v>
      </c>
      <c r="C22" s="579">
        <v>1.5</v>
      </c>
      <c r="D22" s="439">
        <v>607</v>
      </c>
      <c r="E22" s="579">
        <v>13.3</v>
      </c>
      <c r="F22" s="439">
        <v>515</v>
      </c>
      <c r="G22" s="579">
        <v>11.3</v>
      </c>
      <c r="H22" s="439">
        <v>3236</v>
      </c>
      <c r="I22" s="579">
        <v>71.099999999999994</v>
      </c>
      <c r="J22" s="439">
        <v>128</v>
      </c>
      <c r="K22" s="580">
        <v>2.8</v>
      </c>
    </row>
    <row r="23" spans="1:11" ht="24.6" customHeight="1" x14ac:dyDescent="0.25">
      <c r="A23" s="382" t="s">
        <v>301</v>
      </c>
      <c r="B23" s="578">
        <v>73</v>
      </c>
      <c r="C23" s="579">
        <v>1.7</v>
      </c>
      <c r="D23" s="439">
        <v>669</v>
      </c>
      <c r="E23" s="579">
        <v>15.3</v>
      </c>
      <c r="F23" s="439">
        <v>495</v>
      </c>
      <c r="G23" s="579">
        <v>11.3</v>
      </c>
      <c r="H23" s="439">
        <v>2994</v>
      </c>
      <c r="I23" s="579">
        <v>68.5</v>
      </c>
      <c r="J23" s="439">
        <v>139</v>
      </c>
      <c r="K23" s="580">
        <v>3.2</v>
      </c>
    </row>
    <row r="24" spans="1:11" ht="24.6" customHeight="1" x14ac:dyDescent="0.25">
      <c r="A24" s="382" t="s">
        <v>302</v>
      </c>
      <c r="B24" s="578">
        <v>91</v>
      </c>
      <c r="C24" s="579">
        <v>2.2000000000000002</v>
      </c>
      <c r="D24" s="439">
        <v>686</v>
      </c>
      <c r="E24" s="579">
        <v>16.3</v>
      </c>
      <c r="F24" s="439">
        <v>548</v>
      </c>
      <c r="G24" s="579">
        <v>13.1</v>
      </c>
      <c r="H24" s="439">
        <v>2736</v>
      </c>
      <c r="I24" s="579">
        <v>65.2</v>
      </c>
      <c r="J24" s="439">
        <v>135</v>
      </c>
      <c r="K24" s="580">
        <v>3.2</v>
      </c>
    </row>
    <row r="25" spans="1:11" ht="24.6" customHeight="1" x14ac:dyDescent="0.25">
      <c r="A25" s="382" t="s">
        <v>303</v>
      </c>
      <c r="B25" s="578">
        <v>128</v>
      </c>
      <c r="C25" s="579">
        <v>3.2</v>
      </c>
      <c r="D25" s="439">
        <v>642</v>
      </c>
      <c r="E25" s="579">
        <v>16.100000000000001</v>
      </c>
      <c r="F25" s="439">
        <v>549</v>
      </c>
      <c r="G25" s="579">
        <v>13.8</v>
      </c>
      <c r="H25" s="439">
        <v>2481</v>
      </c>
      <c r="I25" s="579">
        <v>62.4</v>
      </c>
      <c r="J25" s="439">
        <v>179</v>
      </c>
      <c r="K25" s="580">
        <v>4.5</v>
      </c>
    </row>
    <row r="26" spans="1:11" ht="24.6" customHeight="1" x14ac:dyDescent="0.25">
      <c r="A26" s="382" t="s">
        <v>304</v>
      </c>
      <c r="B26" s="578">
        <v>165</v>
      </c>
      <c r="C26" s="579">
        <v>4.0999999999999996</v>
      </c>
      <c r="D26" s="439">
        <v>710</v>
      </c>
      <c r="E26" s="579">
        <v>17.7</v>
      </c>
      <c r="F26" s="439">
        <v>561</v>
      </c>
      <c r="G26" s="579">
        <v>14</v>
      </c>
      <c r="H26" s="439">
        <v>2403</v>
      </c>
      <c r="I26" s="579">
        <v>60.1</v>
      </c>
      <c r="J26" s="439">
        <v>162</v>
      </c>
      <c r="K26" s="580">
        <v>4.0999999999999996</v>
      </c>
    </row>
    <row r="27" spans="1:11" ht="24.6" customHeight="1" x14ac:dyDescent="0.25">
      <c r="A27" s="382" t="s">
        <v>305</v>
      </c>
      <c r="B27" s="578">
        <v>139</v>
      </c>
      <c r="C27" s="579">
        <v>3.4</v>
      </c>
      <c r="D27" s="439">
        <v>658</v>
      </c>
      <c r="E27" s="579">
        <v>16.3</v>
      </c>
      <c r="F27" s="439">
        <v>626</v>
      </c>
      <c r="G27" s="579">
        <v>15.5</v>
      </c>
      <c r="H27" s="439">
        <v>2488</v>
      </c>
      <c r="I27" s="579">
        <v>61.5</v>
      </c>
      <c r="J27" s="439">
        <v>136</v>
      </c>
      <c r="K27" s="580">
        <v>3.3</v>
      </c>
    </row>
    <row r="28" spans="1:11" ht="24.6" customHeight="1" x14ac:dyDescent="0.25">
      <c r="A28" s="382" t="s">
        <v>306</v>
      </c>
      <c r="B28" s="578">
        <v>74</v>
      </c>
      <c r="C28" s="579">
        <v>1.8</v>
      </c>
      <c r="D28" s="439">
        <v>590</v>
      </c>
      <c r="E28" s="579">
        <v>14.5</v>
      </c>
      <c r="F28" s="439">
        <v>606</v>
      </c>
      <c r="G28" s="579">
        <v>14.9</v>
      </c>
      <c r="H28" s="439">
        <v>2646</v>
      </c>
      <c r="I28" s="579">
        <v>65</v>
      </c>
      <c r="J28" s="439">
        <v>156</v>
      </c>
      <c r="K28" s="580">
        <v>3.8</v>
      </c>
    </row>
    <row r="29" spans="1:11" ht="24.6" customHeight="1" x14ac:dyDescent="0.25">
      <c r="A29" s="382" t="s">
        <v>307</v>
      </c>
      <c r="B29" s="578">
        <v>59</v>
      </c>
      <c r="C29" s="579">
        <v>1.4</v>
      </c>
      <c r="D29" s="439">
        <v>491</v>
      </c>
      <c r="E29" s="579">
        <v>12</v>
      </c>
      <c r="F29" s="439">
        <v>571</v>
      </c>
      <c r="G29" s="579">
        <v>13.9</v>
      </c>
      <c r="H29" s="439">
        <v>2793</v>
      </c>
      <c r="I29" s="579">
        <v>68.099999999999994</v>
      </c>
      <c r="J29" s="439">
        <v>186</v>
      </c>
      <c r="K29" s="580">
        <v>4.5999999999999996</v>
      </c>
    </row>
    <row r="30" spans="1:11" ht="24.6" customHeight="1" x14ac:dyDescent="0.25">
      <c r="A30" s="382" t="s">
        <v>308</v>
      </c>
      <c r="B30" s="578">
        <v>62</v>
      </c>
      <c r="C30" s="579">
        <v>1.5</v>
      </c>
      <c r="D30" s="439">
        <v>391</v>
      </c>
      <c r="E30" s="579">
        <v>9.5</v>
      </c>
      <c r="F30" s="439">
        <v>414</v>
      </c>
      <c r="G30" s="579">
        <v>10</v>
      </c>
      <c r="H30" s="439">
        <v>3032</v>
      </c>
      <c r="I30" s="579">
        <v>73.599999999999994</v>
      </c>
      <c r="J30" s="439">
        <v>222</v>
      </c>
      <c r="K30" s="580">
        <v>5.4</v>
      </c>
    </row>
    <row r="31" spans="1:11" ht="24.6" customHeight="1" x14ac:dyDescent="0.25">
      <c r="A31" s="382" t="s">
        <v>309</v>
      </c>
      <c r="B31" s="578">
        <v>46</v>
      </c>
      <c r="C31" s="579">
        <v>1.1000000000000001</v>
      </c>
      <c r="D31" s="439">
        <v>425</v>
      </c>
      <c r="E31" s="579">
        <v>10</v>
      </c>
      <c r="F31" s="439">
        <v>377</v>
      </c>
      <c r="G31" s="579">
        <v>8.9</v>
      </c>
      <c r="H31" s="439">
        <v>3199</v>
      </c>
      <c r="I31" s="579">
        <v>75.5</v>
      </c>
      <c r="J31" s="439">
        <v>190</v>
      </c>
      <c r="K31" s="580">
        <v>4.5999999999999996</v>
      </c>
    </row>
    <row r="32" spans="1:11" ht="24.6" customHeight="1" x14ac:dyDescent="0.25">
      <c r="A32" s="382" t="s">
        <v>310</v>
      </c>
      <c r="B32" s="578">
        <v>53</v>
      </c>
      <c r="C32" s="579">
        <v>1.2</v>
      </c>
      <c r="D32" s="439">
        <v>286</v>
      </c>
      <c r="E32" s="579">
        <v>6.7</v>
      </c>
      <c r="F32" s="439">
        <v>357</v>
      </c>
      <c r="G32" s="579">
        <v>8.4</v>
      </c>
      <c r="H32" s="439">
        <v>3356</v>
      </c>
      <c r="I32" s="579">
        <v>78.900000000000006</v>
      </c>
      <c r="J32" s="439">
        <v>203</v>
      </c>
      <c r="K32" s="580">
        <v>4.7</v>
      </c>
    </row>
    <row r="33" spans="1:11" ht="24.6" customHeight="1" x14ac:dyDescent="0.25">
      <c r="A33" s="382" t="s">
        <v>311</v>
      </c>
      <c r="B33" s="578">
        <v>87</v>
      </c>
      <c r="C33" s="579">
        <v>2</v>
      </c>
      <c r="D33" s="439">
        <v>378</v>
      </c>
      <c r="E33" s="579">
        <v>8.6999999999999993</v>
      </c>
      <c r="F33" s="439">
        <v>305</v>
      </c>
      <c r="G33" s="579">
        <v>7</v>
      </c>
      <c r="H33" s="439">
        <v>3429</v>
      </c>
      <c r="I33" s="579">
        <v>78.900000000000006</v>
      </c>
      <c r="J33" s="439">
        <v>148</v>
      </c>
      <c r="K33" s="580">
        <v>3.4</v>
      </c>
    </row>
    <row r="34" spans="1:11" ht="24.6" customHeight="1" x14ac:dyDescent="0.25">
      <c r="A34" s="382" t="s">
        <v>312</v>
      </c>
      <c r="B34" s="578">
        <v>19</v>
      </c>
      <c r="C34" s="579">
        <v>0.4</v>
      </c>
      <c r="D34" s="439">
        <v>268</v>
      </c>
      <c r="E34" s="579">
        <v>6.3</v>
      </c>
      <c r="F34" s="439">
        <v>331</v>
      </c>
      <c r="G34" s="579">
        <v>7.8</v>
      </c>
      <c r="H34" s="439">
        <v>3465</v>
      </c>
      <c r="I34" s="579">
        <v>81.2</v>
      </c>
      <c r="J34" s="439">
        <v>185</v>
      </c>
      <c r="K34" s="580">
        <v>4.4000000000000004</v>
      </c>
    </row>
    <row r="35" spans="1:11" ht="24.6" customHeight="1" x14ac:dyDescent="0.25">
      <c r="A35" s="382" t="s">
        <v>313</v>
      </c>
      <c r="B35" s="578">
        <v>17</v>
      </c>
      <c r="C35" s="579">
        <v>0.4</v>
      </c>
      <c r="D35" s="439">
        <v>290</v>
      </c>
      <c r="E35" s="579">
        <v>6.7</v>
      </c>
      <c r="F35" s="439">
        <v>289</v>
      </c>
      <c r="G35" s="579">
        <v>6.7</v>
      </c>
      <c r="H35" s="439">
        <v>3530</v>
      </c>
      <c r="I35" s="579">
        <v>81.8</v>
      </c>
      <c r="J35" s="439">
        <v>189</v>
      </c>
      <c r="K35" s="580">
        <v>4.4000000000000004</v>
      </c>
    </row>
    <row r="36" spans="1:11" ht="24.6" customHeight="1" x14ac:dyDescent="0.25">
      <c r="A36" s="382" t="s">
        <v>314</v>
      </c>
      <c r="B36" s="578">
        <v>25</v>
      </c>
      <c r="C36" s="579">
        <v>0.6</v>
      </c>
      <c r="D36" s="439">
        <v>279</v>
      </c>
      <c r="E36" s="579">
        <v>6.4</v>
      </c>
      <c r="F36" s="439">
        <v>295</v>
      </c>
      <c r="G36" s="579">
        <v>6.8</v>
      </c>
      <c r="H36" s="439">
        <v>3540</v>
      </c>
      <c r="I36" s="579">
        <v>81.8</v>
      </c>
      <c r="J36" s="439">
        <v>189</v>
      </c>
      <c r="K36" s="580">
        <v>4.3</v>
      </c>
    </row>
    <row r="37" spans="1:11" ht="24.6" customHeight="1" x14ac:dyDescent="0.25">
      <c r="A37" s="382" t="s">
        <v>315</v>
      </c>
      <c r="B37" s="578">
        <v>27</v>
      </c>
      <c r="C37" s="579">
        <v>0.6</v>
      </c>
      <c r="D37" s="439">
        <v>263</v>
      </c>
      <c r="E37" s="579">
        <v>6</v>
      </c>
      <c r="F37" s="439">
        <v>251</v>
      </c>
      <c r="G37" s="579">
        <v>5.7</v>
      </c>
      <c r="H37" s="439">
        <v>3696</v>
      </c>
      <c r="I37" s="579">
        <v>83.9</v>
      </c>
      <c r="J37" s="439">
        <v>170</v>
      </c>
      <c r="K37" s="580">
        <v>3.8</v>
      </c>
    </row>
    <row r="38" spans="1:11" ht="24.6" customHeight="1" x14ac:dyDescent="0.25">
      <c r="A38" s="382" t="s">
        <v>316</v>
      </c>
      <c r="B38" s="578">
        <v>48</v>
      </c>
      <c r="C38" s="579">
        <v>1.1000000000000001</v>
      </c>
      <c r="D38" s="439">
        <v>209</v>
      </c>
      <c r="E38" s="579">
        <v>4.7</v>
      </c>
      <c r="F38" s="439">
        <v>308</v>
      </c>
      <c r="G38" s="579">
        <v>6.9</v>
      </c>
      <c r="H38" s="439">
        <v>3682</v>
      </c>
      <c r="I38" s="579">
        <v>82.8</v>
      </c>
      <c r="J38" s="439">
        <v>201</v>
      </c>
      <c r="K38" s="580">
        <v>4.4000000000000004</v>
      </c>
    </row>
    <row r="39" spans="1:11" ht="24.6" customHeight="1" x14ac:dyDescent="0.25">
      <c r="A39" s="382" t="s">
        <v>317</v>
      </c>
      <c r="B39" s="578">
        <v>14</v>
      </c>
      <c r="C39" s="579">
        <v>0.3</v>
      </c>
      <c r="D39" s="439">
        <v>204</v>
      </c>
      <c r="E39" s="579">
        <v>4.4000000000000004</v>
      </c>
      <c r="F39" s="439">
        <v>256</v>
      </c>
      <c r="G39" s="579">
        <v>5.5</v>
      </c>
      <c r="H39" s="439">
        <v>3969</v>
      </c>
      <c r="I39" s="579">
        <v>85.9</v>
      </c>
      <c r="J39" s="439">
        <v>175</v>
      </c>
      <c r="K39" s="580">
        <v>3.9</v>
      </c>
    </row>
    <row r="40" spans="1:11" ht="24.6" customHeight="1" x14ac:dyDescent="0.25">
      <c r="A40" s="382" t="s">
        <v>318</v>
      </c>
      <c r="B40" s="578">
        <v>20</v>
      </c>
      <c r="C40" s="579">
        <v>0.4</v>
      </c>
      <c r="D40" s="439">
        <v>234</v>
      </c>
      <c r="E40" s="579">
        <v>5.0999999999999996</v>
      </c>
      <c r="F40" s="439">
        <v>206</v>
      </c>
      <c r="G40" s="579">
        <v>4.5</v>
      </c>
      <c r="H40" s="439">
        <v>3906</v>
      </c>
      <c r="I40" s="579">
        <v>84.7</v>
      </c>
      <c r="J40" s="439">
        <v>246</v>
      </c>
      <c r="K40" s="580">
        <v>5.3</v>
      </c>
    </row>
    <row r="41" spans="1:11" ht="24.6" customHeight="1" x14ac:dyDescent="0.25">
      <c r="A41" s="382" t="s">
        <v>319</v>
      </c>
      <c r="B41" s="578">
        <v>6</v>
      </c>
      <c r="C41" s="579">
        <v>0.1</v>
      </c>
      <c r="D41" s="439">
        <v>257</v>
      </c>
      <c r="E41" s="579">
        <v>5.5</v>
      </c>
      <c r="F41" s="439">
        <v>260</v>
      </c>
      <c r="G41" s="579">
        <v>5.5</v>
      </c>
      <c r="H41" s="439">
        <v>3962</v>
      </c>
      <c r="I41" s="579">
        <v>84.5</v>
      </c>
      <c r="J41" s="439">
        <v>203</v>
      </c>
      <c r="K41" s="580">
        <v>4.3</v>
      </c>
    </row>
    <row r="42" spans="1:11" ht="24.6" customHeight="1" x14ac:dyDescent="0.25">
      <c r="A42" s="382" t="s">
        <v>320</v>
      </c>
      <c r="B42" s="578">
        <v>11</v>
      </c>
      <c r="C42" s="579">
        <v>0.2</v>
      </c>
      <c r="D42" s="439">
        <v>167</v>
      </c>
      <c r="E42" s="579">
        <v>3.5</v>
      </c>
      <c r="F42" s="439">
        <v>206</v>
      </c>
      <c r="G42" s="579">
        <v>4.4000000000000004</v>
      </c>
      <c r="H42" s="439">
        <v>4113</v>
      </c>
      <c r="I42" s="579">
        <v>86.9</v>
      </c>
      <c r="J42" s="439">
        <v>236</v>
      </c>
      <c r="K42" s="580">
        <v>5</v>
      </c>
    </row>
    <row r="43" spans="1:11" ht="24.6" customHeight="1" x14ac:dyDescent="0.25">
      <c r="A43" s="382" t="s">
        <v>321</v>
      </c>
      <c r="B43" s="578">
        <v>10</v>
      </c>
      <c r="C43" s="579">
        <v>0.2</v>
      </c>
      <c r="D43" s="439">
        <v>132</v>
      </c>
      <c r="E43" s="579">
        <v>2.8</v>
      </c>
      <c r="F43" s="439">
        <v>155</v>
      </c>
      <c r="G43" s="579">
        <v>3.2</v>
      </c>
      <c r="H43" s="439">
        <v>4220</v>
      </c>
      <c r="I43" s="579">
        <v>88.5</v>
      </c>
      <c r="J43" s="439">
        <v>253</v>
      </c>
      <c r="K43" s="580">
        <v>5.2</v>
      </c>
    </row>
    <row r="44" spans="1:11" ht="24.6" customHeight="1" x14ac:dyDescent="0.25">
      <c r="A44" s="382" t="s">
        <v>322</v>
      </c>
      <c r="B44" s="578">
        <v>10</v>
      </c>
      <c r="C44" s="579">
        <v>0.2</v>
      </c>
      <c r="D44" s="439">
        <v>103</v>
      </c>
      <c r="E44" s="579">
        <v>2.1</v>
      </c>
      <c r="F44" s="439">
        <v>130</v>
      </c>
      <c r="G44" s="579">
        <v>2.6</v>
      </c>
      <c r="H44" s="439">
        <v>4368</v>
      </c>
      <c r="I44" s="579">
        <v>88.8</v>
      </c>
      <c r="J44" s="439">
        <v>307</v>
      </c>
      <c r="K44" s="580">
        <v>6.2</v>
      </c>
    </row>
    <row r="45" spans="1:11" ht="24.6" customHeight="1" x14ac:dyDescent="0.25">
      <c r="A45" s="382" t="s">
        <v>323</v>
      </c>
      <c r="B45" s="578">
        <v>18</v>
      </c>
      <c r="C45" s="579">
        <v>0.4</v>
      </c>
      <c r="D45" s="439">
        <v>113</v>
      </c>
      <c r="E45" s="579">
        <v>2.2000000000000002</v>
      </c>
      <c r="F45" s="439">
        <v>110</v>
      </c>
      <c r="G45" s="579">
        <v>2.2000000000000002</v>
      </c>
      <c r="H45" s="439">
        <v>4483</v>
      </c>
      <c r="I45" s="579">
        <v>88.1</v>
      </c>
      <c r="J45" s="439">
        <v>365</v>
      </c>
      <c r="K45" s="580">
        <v>7.2</v>
      </c>
    </row>
    <row r="46" spans="1:11" ht="24.6" customHeight="1" x14ac:dyDescent="0.25">
      <c r="A46" s="382" t="s">
        <v>324</v>
      </c>
      <c r="B46" s="578">
        <v>15</v>
      </c>
      <c r="C46" s="579">
        <v>0.3</v>
      </c>
      <c r="D46" s="439">
        <v>61</v>
      </c>
      <c r="E46" s="579">
        <v>1.2</v>
      </c>
      <c r="F46" s="439">
        <v>133</v>
      </c>
      <c r="G46" s="579">
        <v>2.6</v>
      </c>
      <c r="H46" s="439">
        <v>4592</v>
      </c>
      <c r="I46" s="579">
        <v>88.8</v>
      </c>
      <c r="J46" s="439">
        <v>369</v>
      </c>
      <c r="K46" s="580">
        <v>7.1</v>
      </c>
    </row>
    <row r="47" spans="1:11" ht="24.6" customHeight="1" x14ac:dyDescent="0.25">
      <c r="A47" s="382" t="s">
        <v>325</v>
      </c>
      <c r="B47" s="578">
        <v>12</v>
      </c>
      <c r="C47" s="579">
        <v>0.2</v>
      </c>
      <c r="D47" s="439">
        <v>101</v>
      </c>
      <c r="E47" s="579">
        <v>1.8</v>
      </c>
      <c r="F47" s="439">
        <v>65</v>
      </c>
      <c r="G47" s="579">
        <v>1.2</v>
      </c>
      <c r="H47" s="439">
        <v>4782</v>
      </c>
      <c r="I47" s="579">
        <v>87.1</v>
      </c>
      <c r="J47" s="439">
        <v>533</v>
      </c>
      <c r="K47" s="580">
        <v>9.6999999999999993</v>
      </c>
    </row>
    <row r="48" spans="1:11" ht="24.6" customHeight="1" x14ac:dyDescent="0.25">
      <c r="A48" s="382" t="s">
        <v>133</v>
      </c>
      <c r="B48" s="578">
        <v>7</v>
      </c>
      <c r="C48" s="579">
        <v>0.1</v>
      </c>
      <c r="D48" s="439">
        <v>135</v>
      </c>
      <c r="E48" s="579">
        <v>2.4</v>
      </c>
      <c r="F48" s="439">
        <v>179</v>
      </c>
      <c r="G48" s="579">
        <v>3.2</v>
      </c>
      <c r="H48" s="439">
        <v>4728</v>
      </c>
      <c r="I48" s="579">
        <v>84</v>
      </c>
      <c r="J48" s="439">
        <v>578</v>
      </c>
      <c r="K48" s="580">
        <v>10.3</v>
      </c>
    </row>
    <row r="49" spans="1:21" ht="24.6" customHeight="1" x14ac:dyDescent="0.25">
      <c r="A49" s="382" t="s">
        <v>134</v>
      </c>
      <c r="B49" s="578">
        <v>10</v>
      </c>
      <c r="C49" s="579">
        <v>0.2</v>
      </c>
      <c r="D49" s="439">
        <v>134</v>
      </c>
      <c r="E49" s="579">
        <v>2.2999999999999998</v>
      </c>
      <c r="F49" s="439">
        <v>196</v>
      </c>
      <c r="G49" s="579">
        <v>3.4</v>
      </c>
      <c r="H49" s="439">
        <v>4846</v>
      </c>
      <c r="I49" s="579">
        <v>83.6</v>
      </c>
      <c r="J49" s="439">
        <v>613</v>
      </c>
      <c r="K49" s="580">
        <v>10.6</v>
      </c>
    </row>
    <row r="50" spans="1:21" ht="24.6" customHeight="1" x14ac:dyDescent="0.25">
      <c r="A50" s="382" t="s">
        <v>135</v>
      </c>
      <c r="B50" s="578">
        <v>6</v>
      </c>
      <c r="C50" s="579">
        <v>0.1</v>
      </c>
      <c r="D50" s="439">
        <v>112</v>
      </c>
      <c r="E50" s="579">
        <v>1.9</v>
      </c>
      <c r="F50" s="439">
        <v>183</v>
      </c>
      <c r="G50" s="579">
        <v>3.1</v>
      </c>
      <c r="H50" s="439">
        <v>5008</v>
      </c>
      <c r="I50" s="579">
        <v>83.9</v>
      </c>
      <c r="J50" s="439">
        <v>658</v>
      </c>
      <c r="K50" s="580">
        <v>11</v>
      </c>
    </row>
    <row r="51" spans="1:21" ht="24.6" customHeight="1" x14ac:dyDescent="0.25">
      <c r="A51" s="382" t="s">
        <v>136</v>
      </c>
      <c r="B51" s="578">
        <v>15</v>
      </c>
      <c r="C51" s="579">
        <v>0.3</v>
      </c>
      <c r="D51" s="439">
        <v>94</v>
      </c>
      <c r="E51" s="579">
        <v>1.6</v>
      </c>
      <c r="F51" s="439">
        <v>60</v>
      </c>
      <c r="G51" s="579">
        <v>1</v>
      </c>
      <c r="H51" s="439">
        <v>5229</v>
      </c>
      <c r="I51" s="579">
        <v>87.2</v>
      </c>
      <c r="J51" s="439">
        <v>602</v>
      </c>
      <c r="K51" s="580">
        <v>10</v>
      </c>
    </row>
    <row r="52" spans="1:21" ht="24.6" customHeight="1" x14ac:dyDescent="0.25">
      <c r="A52" s="382" t="s">
        <v>137</v>
      </c>
      <c r="B52" s="578">
        <v>8</v>
      </c>
      <c r="C52" s="579">
        <v>0.1</v>
      </c>
      <c r="D52" s="439">
        <v>85</v>
      </c>
      <c r="E52" s="579">
        <v>1.4</v>
      </c>
      <c r="F52" s="439">
        <v>49</v>
      </c>
      <c r="G52" s="579">
        <v>0.8</v>
      </c>
      <c r="H52" s="439">
        <v>5358</v>
      </c>
      <c r="I52" s="579">
        <v>86.9</v>
      </c>
      <c r="J52" s="439">
        <v>665</v>
      </c>
      <c r="K52" s="580">
        <v>10.8</v>
      </c>
    </row>
    <row r="53" spans="1:21" ht="24.6" customHeight="1" x14ac:dyDescent="0.25">
      <c r="A53" s="382" t="s">
        <v>138</v>
      </c>
      <c r="B53" s="578">
        <v>10</v>
      </c>
      <c r="C53" s="579">
        <v>0.2</v>
      </c>
      <c r="D53" s="439">
        <v>70</v>
      </c>
      <c r="E53" s="579">
        <v>1.1000000000000001</v>
      </c>
      <c r="F53" s="439">
        <v>34</v>
      </c>
      <c r="G53" s="579">
        <v>0.5</v>
      </c>
      <c r="H53" s="439">
        <v>5394</v>
      </c>
      <c r="I53" s="579">
        <v>87.2</v>
      </c>
      <c r="J53" s="439">
        <v>676</v>
      </c>
      <c r="K53" s="580">
        <v>10.9</v>
      </c>
    </row>
    <row r="54" spans="1:21" ht="24.6" customHeight="1" x14ac:dyDescent="0.25">
      <c r="A54" s="382" t="s">
        <v>139</v>
      </c>
      <c r="B54" s="578">
        <v>77</v>
      </c>
      <c r="C54" s="579">
        <v>1.2</v>
      </c>
      <c r="D54" s="439">
        <v>92</v>
      </c>
      <c r="E54" s="579">
        <v>1.5</v>
      </c>
      <c r="F54" s="439">
        <v>90</v>
      </c>
      <c r="G54" s="579">
        <v>1.4</v>
      </c>
      <c r="H54" s="439">
        <v>5296</v>
      </c>
      <c r="I54" s="579">
        <v>84.7</v>
      </c>
      <c r="J54" s="439">
        <v>695</v>
      </c>
      <c r="K54" s="580">
        <v>11.1</v>
      </c>
    </row>
    <row r="55" spans="1:21" ht="24.6" customHeight="1" x14ac:dyDescent="0.25">
      <c r="A55" s="382" t="s">
        <v>140</v>
      </c>
      <c r="B55" s="578">
        <v>7</v>
      </c>
      <c r="C55" s="579">
        <v>0.1</v>
      </c>
      <c r="D55" s="439">
        <v>95</v>
      </c>
      <c r="E55" s="579">
        <v>1.5</v>
      </c>
      <c r="F55" s="439">
        <v>113</v>
      </c>
      <c r="G55" s="579">
        <v>1.8</v>
      </c>
      <c r="H55" s="439">
        <v>5343</v>
      </c>
      <c r="I55" s="579">
        <v>84.7</v>
      </c>
      <c r="J55" s="439">
        <v>750</v>
      </c>
      <c r="K55" s="580">
        <v>11.9</v>
      </c>
    </row>
    <row r="56" spans="1:21" ht="24.6" customHeight="1" x14ac:dyDescent="0.25">
      <c r="A56" s="382" t="s">
        <v>141</v>
      </c>
      <c r="B56" s="578">
        <v>30</v>
      </c>
      <c r="C56" s="579">
        <v>0.5</v>
      </c>
      <c r="D56" s="439">
        <v>161</v>
      </c>
      <c r="E56" s="579">
        <v>2.5</v>
      </c>
      <c r="F56" s="439">
        <v>40</v>
      </c>
      <c r="G56" s="579">
        <v>0.6</v>
      </c>
      <c r="H56" s="439">
        <v>5357</v>
      </c>
      <c r="I56" s="579">
        <v>84.8</v>
      </c>
      <c r="J56" s="439">
        <v>729</v>
      </c>
      <c r="K56" s="580">
        <v>11.5</v>
      </c>
    </row>
    <row r="57" spans="1:21" ht="24.6" customHeight="1" x14ac:dyDescent="0.25">
      <c r="A57" s="382" t="s">
        <v>142</v>
      </c>
      <c r="B57" s="578">
        <v>16</v>
      </c>
      <c r="C57" s="579">
        <v>0.25157232704402516</v>
      </c>
      <c r="D57" s="439">
        <v>138</v>
      </c>
      <c r="E57" s="579">
        <v>2.1698113207547167</v>
      </c>
      <c r="F57" s="439">
        <v>71</v>
      </c>
      <c r="G57" s="579">
        <v>1.1163522012578615</v>
      </c>
      <c r="H57" s="439">
        <v>5436</v>
      </c>
      <c r="I57" s="579">
        <v>85.471698113207552</v>
      </c>
      <c r="J57" s="439">
        <v>699</v>
      </c>
      <c r="K57" s="580">
        <v>10.990566037735849</v>
      </c>
    </row>
    <row r="58" spans="1:21" ht="24.6" customHeight="1" thickBot="1" x14ac:dyDescent="0.3">
      <c r="A58" s="414" t="s">
        <v>143</v>
      </c>
      <c r="B58" s="581">
        <v>34</v>
      </c>
      <c r="C58" s="582">
        <v>0.52203285736219862</v>
      </c>
      <c r="D58" s="583">
        <v>174</v>
      </c>
      <c r="E58" s="582">
        <v>2.6715799170888994</v>
      </c>
      <c r="F58" s="583">
        <v>90</v>
      </c>
      <c r="G58" s="582">
        <v>1.3818516812528789</v>
      </c>
      <c r="H58" s="583">
        <v>5543</v>
      </c>
      <c r="I58" s="582">
        <v>85.106709657607865</v>
      </c>
      <c r="J58" s="583">
        <v>672</v>
      </c>
      <c r="K58" s="584">
        <v>10.317825886688162</v>
      </c>
    </row>
    <row r="59" spans="1:21" ht="24.6" customHeight="1" thickTop="1" thickBot="1" x14ac:dyDescent="0.3">
      <c r="A59" s="414" t="s">
        <v>590</v>
      </c>
      <c r="B59" s="578">
        <v>14</v>
      </c>
      <c r="C59" s="579">
        <v>0.2086749142942316</v>
      </c>
      <c r="D59" s="439">
        <v>110</v>
      </c>
      <c r="E59" s="579">
        <v>1.6395886123118197</v>
      </c>
      <c r="F59" s="439">
        <v>132</v>
      </c>
      <c r="G59" s="579">
        <v>1.9675063347741839</v>
      </c>
      <c r="H59" s="439">
        <v>5767</v>
      </c>
      <c r="I59" s="579">
        <v>85.971973762671439</v>
      </c>
      <c r="J59" s="439">
        <v>685</v>
      </c>
      <c r="K59" s="580">
        <v>10.210165449396333</v>
      </c>
      <c r="R59" s="595"/>
      <c r="S59" s="595"/>
      <c r="T59" s="595"/>
      <c r="U59" s="870"/>
    </row>
    <row r="60" spans="1:21" ht="24.6" customHeight="1" thickTop="1" thickBot="1" x14ac:dyDescent="0.3">
      <c r="A60" s="414" t="s">
        <v>618</v>
      </c>
      <c r="B60" s="585">
        <v>26</v>
      </c>
      <c r="C60" s="586">
        <v>0.37074005418508482</v>
      </c>
      <c r="D60" s="587">
        <v>186</v>
      </c>
      <c r="E60" s="586">
        <v>2.6522173107086839</v>
      </c>
      <c r="F60" s="587">
        <v>102</v>
      </c>
      <c r="G60" s="586">
        <v>1.4544417510337944</v>
      </c>
      <c r="H60" s="587">
        <v>6018</v>
      </c>
      <c r="I60" s="586">
        <v>85.812063310993864</v>
      </c>
      <c r="J60" s="587">
        <v>681</v>
      </c>
      <c r="K60" s="588">
        <v>9.7105375730785681</v>
      </c>
      <c r="R60" s="595"/>
      <c r="S60" s="596"/>
      <c r="T60" s="596"/>
      <c r="U60" s="870"/>
    </row>
    <row r="61" spans="1:21" ht="24.6" customHeight="1" thickTop="1" thickBot="1" x14ac:dyDescent="0.3">
      <c r="A61" s="869" t="s">
        <v>735</v>
      </c>
      <c r="B61" s="868">
        <v>27</v>
      </c>
      <c r="C61" s="865">
        <v>0.37006578947368418</v>
      </c>
      <c r="D61" s="866">
        <v>188</v>
      </c>
      <c r="E61" s="865">
        <v>2.5767543859649122</v>
      </c>
      <c r="F61" s="866">
        <v>57</v>
      </c>
      <c r="G61" s="865">
        <v>0.78125</v>
      </c>
      <c r="H61" s="866">
        <v>6355</v>
      </c>
      <c r="I61" s="865">
        <v>87.102521929824562</v>
      </c>
      <c r="J61" s="866">
        <v>669</v>
      </c>
      <c r="K61" s="867">
        <v>9.1694078947368425</v>
      </c>
      <c r="R61" s="595"/>
      <c r="S61" s="596"/>
      <c r="T61" s="596"/>
      <c r="U61" s="870"/>
    </row>
    <row r="62" spans="1:21" ht="13.8" thickTop="1" x14ac:dyDescent="0.25">
      <c r="A62" s="29" t="s">
        <v>1008</v>
      </c>
      <c r="R62" s="595"/>
      <c r="S62" s="596"/>
      <c r="T62" s="596"/>
      <c r="U62" s="870"/>
    </row>
    <row r="63" spans="1:21" x14ac:dyDescent="0.25">
      <c r="A63" s="29"/>
      <c r="R63" s="595"/>
      <c r="S63" s="596"/>
      <c r="T63" s="596"/>
      <c r="U63" s="870"/>
    </row>
    <row r="64" spans="1:21" x14ac:dyDescent="0.25">
      <c r="A64" s="223" t="s">
        <v>940</v>
      </c>
      <c r="R64" s="595"/>
      <c r="S64" s="596"/>
      <c r="T64" s="596"/>
      <c r="U64" s="870"/>
    </row>
    <row r="65" spans="1:21" ht="15.75" customHeight="1" x14ac:dyDescent="0.25">
      <c r="A65" s="224" t="s">
        <v>938</v>
      </c>
      <c r="R65" s="595"/>
      <c r="S65" s="596"/>
      <c r="T65" s="596"/>
      <c r="U65" s="870"/>
    </row>
    <row r="66" spans="1:21" x14ac:dyDescent="0.25">
      <c r="R66" s="595"/>
      <c r="S66" s="596"/>
      <c r="T66" s="596"/>
      <c r="U66" s="870"/>
    </row>
    <row r="67" spans="1:21" x14ac:dyDescent="0.25">
      <c r="R67" s="595"/>
      <c r="S67" s="596"/>
      <c r="T67" s="596"/>
      <c r="U67" s="870"/>
    </row>
  </sheetData>
  <mergeCells count="6">
    <mergeCell ref="J3:K3"/>
    <mergeCell ref="A2:D2"/>
    <mergeCell ref="B3:C3"/>
    <mergeCell ref="D3:E3"/>
    <mergeCell ref="F3:G3"/>
    <mergeCell ref="H3:I3"/>
  </mergeCells>
  <conditionalFormatting sqref="A5:K61">
    <cfRule type="expression" dxfId="49" priority="1">
      <formula>MOD(ROW(),2)=0</formula>
    </cfRule>
  </conditionalFormatting>
  <hyperlinks>
    <hyperlink ref="A2:D2" location="TOC!A1" display="Return to Table of Contents" xr:uid="{00000000-0004-0000-0C00-000000000000}"/>
  </hyperlinks>
  <pageMargins left="0.25" right="0.25" top="0.75" bottom="0.75" header="0.3" footer="0.3"/>
  <pageSetup scale="56" orientation="portrait" horizontalDpi="1200" verticalDpi="1200" r:id="rId1"/>
  <headerFooter>
    <oddHeader>&amp;L&amp;9 2025-26 &amp;"Arial,Italic"Survey of Dental Education&amp;"Arial,Regular"
Report 1 - Academic Programs, Enrollment, and Graduates</oddHeader>
  </headerFooter>
  <rowBreaks count="1" manualBreakCount="1">
    <brk id="46"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pageSetUpPr fitToPage="1"/>
  </sheetPr>
  <dimension ref="A1:N37"/>
  <sheetViews>
    <sheetView zoomScaleNormal="100" workbookViewId="0">
      <pane ySplit="1" topLeftCell="A2" activePane="bottomLeft" state="frozen"/>
      <selection activeCell="M10" sqref="M10"/>
      <selection pane="bottomLeft"/>
    </sheetView>
  </sheetViews>
  <sheetFormatPr defaultColWidth="9.109375" defaultRowHeight="13.2" x14ac:dyDescent="0.25"/>
  <cols>
    <col min="1" max="14" width="9.109375" style="194"/>
    <col min="15" max="15" width="10.5546875" style="194" customWidth="1"/>
    <col min="16" max="16384" width="9.109375" style="194"/>
  </cols>
  <sheetData>
    <row r="1" spans="1:14" ht="22.35" customHeight="1" x14ac:dyDescent="0.25">
      <c r="A1" s="550" t="s">
        <v>1043</v>
      </c>
      <c r="B1" s="201"/>
      <c r="C1" s="201"/>
      <c r="D1" s="201"/>
    </row>
    <row r="2" spans="1:14" ht="13.8" x14ac:dyDescent="0.25">
      <c r="A2" s="1036" t="s">
        <v>10</v>
      </c>
      <c r="B2" s="1036"/>
      <c r="C2" s="1036"/>
      <c r="D2" s="1036"/>
      <c r="K2" s="198"/>
    </row>
    <row r="7" spans="1:14" x14ac:dyDescent="0.25">
      <c r="A7" s="194" t="s">
        <v>326</v>
      </c>
      <c r="B7" s="194" t="s">
        <v>327</v>
      </c>
    </row>
    <row r="9" spans="1:14" x14ac:dyDescent="0.25">
      <c r="B9" s="194" t="s">
        <v>126</v>
      </c>
      <c r="C9" s="194" t="s">
        <v>135</v>
      </c>
      <c r="D9" s="194" t="s">
        <v>136</v>
      </c>
      <c r="E9" s="194" t="s">
        <v>137</v>
      </c>
      <c r="F9" s="194" t="s">
        <v>138</v>
      </c>
      <c r="G9" s="194" t="s">
        <v>139</v>
      </c>
      <c r="H9" s="194" t="s">
        <v>140</v>
      </c>
      <c r="I9" s="194" t="s">
        <v>141</v>
      </c>
      <c r="J9" s="194" t="s">
        <v>142</v>
      </c>
      <c r="K9" s="194" t="s">
        <v>143</v>
      </c>
      <c r="L9" s="194" t="s">
        <v>590</v>
      </c>
      <c r="M9" s="194" t="s">
        <v>618</v>
      </c>
      <c r="N9" s="194" t="s">
        <v>735</v>
      </c>
    </row>
    <row r="10" spans="1:14" s="203" customFormat="1" x14ac:dyDescent="0.25">
      <c r="A10" s="202"/>
      <c r="B10" s="202"/>
      <c r="C10" s="203">
        <v>1.0999999999999999E-2</v>
      </c>
      <c r="D10" s="203">
        <f>57/6000</f>
        <v>9.4999999999999998E-3</v>
      </c>
      <c r="E10" s="203">
        <f>60/6165</f>
        <v>9.7323600973236012E-3</v>
      </c>
      <c r="F10" s="203">
        <f>50/6184</f>
        <v>8.0853816300129368E-3</v>
      </c>
      <c r="G10" s="203">
        <f>67/6250</f>
        <v>1.072E-2</v>
      </c>
      <c r="H10" s="203">
        <f>82/6308</f>
        <v>1.2999365884590995E-2</v>
      </c>
      <c r="I10" s="214">
        <f>48/6317</f>
        <v>7.5985436124742754E-3</v>
      </c>
      <c r="J10" s="203">
        <f>77/6360</f>
        <v>1.2106918238993711E-2</v>
      </c>
      <c r="K10" s="203">
        <f>82/6513</f>
        <v>1.2590204206970674E-2</v>
      </c>
      <c r="L10" s="203">
        <f>96/6708</f>
        <v>1.4311270125223614E-2</v>
      </c>
      <c r="M10" s="203">
        <f>79/7013</f>
        <v>1.1264793954085269E-2</v>
      </c>
      <c r="N10" s="203">
        <f>72/7296</f>
        <v>9.8684210526315784E-3</v>
      </c>
    </row>
    <row r="11" spans="1:14" x14ac:dyDescent="0.25">
      <c r="C11" s="195"/>
      <c r="D11" s="195"/>
      <c r="E11" s="195"/>
      <c r="F11" s="195"/>
      <c r="G11" s="195"/>
      <c r="H11" s="195"/>
      <c r="I11" s="195"/>
      <c r="J11" s="195"/>
      <c r="K11" s="195"/>
      <c r="L11" s="195"/>
    </row>
    <row r="13" spans="1:14" x14ac:dyDescent="0.25">
      <c r="A13" s="204"/>
    </row>
    <row r="17" spans="4:4" x14ac:dyDescent="0.25">
      <c r="D17" s="194">
        <f>48/6317</f>
        <v>7.5985436124742754E-3</v>
      </c>
    </row>
    <row r="33" spans="1:3" x14ac:dyDescent="0.25">
      <c r="A33" s="219" t="s">
        <v>1009</v>
      </c>
    </row>
    <row r="34" spans="1:3" ht="19.5" customHeight="1" x14ac:dyDescent="0.25">
      <c r="A34" s="1037" t="s">
        <v>328</v>
      </c>
      <c r="B34" s="1037"/>
      <c r="C34" s="1037"/>
    </row>
    <row r="35" spans="1:3" x14ac:dyDescent="0.25">
      <c r="A35" s="226"/>
      <c r="B35" s="226"/>
      <c r="C35" s="226"/>
    </row>
    <row r="36" spans="1:3" x14ac:dyDescent="0.25">
      <c r="A36" s="225" t="s">
        <v>940</v>
      </c>
      <c r="B36" s="219"/>
      <c r="C36" s="219"/>
    </row>
    <row r="37" spans="1:3" x14ac:dyDescent="0.25">
      <c r="A37" s="226" t="s">
        <v>938</v>
      </c>
      <c r="B37" s="219"/>
      <c r="C37" s="219"/>
    </row>
  </sheetData>
  <mergeCells count="2">
    <mergeCell ref="A2:D2"/>
    <mergeCell ref="A34:C34"/>
  </mergeCells>
  <hyperlinks>
    <hyperlink ref="A2:D2" location="TOC!A1" display="Return to Table of Contents" xr:uid="{00000000-0004-0000-0D00-000000000000}"/>
  </hyperlinks>
  <pageMargins left="0.25" right="0.25" top="0.75" bottom="0.75" header="0.3" footer="0.3"/>
  <pageSetup scale="74" fitToHeight="0" orientation="portrait" horizontalDpi="1200" verticalDpi="1200" r:id="rId1"/>
  <headerFooter>
    <oddHeader>&amp;L&amp;9 2025-26 &amp;"Arial,Italic"Survey of Dental Education&amp;"Arial,Regular"
Report 1 - Academic Programs, Enrollment, and Graduates</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sheetPr>
  <dimension ref="A1:Y102"/>
  <sheetViews>
    <sheetView zoomScaleNormal="100" zoomScaleSheetLayoutView="5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10.44140625" style="1" customWidth="1"/>
    <col min="2" max="2" width="50.88671875" style="1" customWidth="1"/>
    <col min="3" max="3" width="23.33203125" style="1" customWidth="1"/>
    <col min="4" max="4" width="11.5546875" style="1" customWidth="1"/>
    <col min="5" max="5" width="10.44140625" style="1" customWidth="1"/>
    <col min="6" max="6" width="11.5546875" style="1" customWidth="1"/>
    <col min="7" max="7" width="10.44140625" style="1" customWidth="1"/>
    <col min="8" max="8" width="11.5546875" style="1" customWidth="1"/>
    <col min="9" max="9" width="10.44140625" style="1" customWidth="1"/>
    <col min="10" max="10" width="11.5546875" style="1" customWidth="1"/>
    <col min="11" max="11" width="10.44140625" style="1" customWidth="1"/>
    <col min="12" max="12" width="11.5546875" style="1" customWidth="1"/>
    <col min="13" max="13" width="10.44140625" style="1" customWidth="1"/>
    <col min="14" max="14" width="11.5546875" style="1" customWidth="1"/>
    <col min="15" max="15" width="10.44140625" style="1" customWidth="1"/>
    <col min="16" max="16" width="11.5546875" style="1" customWidth="1"/>
    <col min="17" max="17" width="10.44140625" style="1" customWidth="1"/>
    <col min="18" max="18" width="11.5546875" style="1" customWidth="1"/>
    <col min="19" max="19" width="10.44140625" style="1" customWidth="1"/>
    <col min="20" max="20" width="11.5546875" style="1" customWidth="1"/>
    <col min="21" max="21" width="10.44140625" style="1" customWidth="1"/>
    <col min="22" max="22" width="11.5546875" style="1" customWidth="1"/>
    <col min="23" max="23" width="10.44140625" style="1" customWidth="1"/>
    <col min="24" max="24" width="11.5546875" style="1" customWidth="1"/>
    <col min="25" max="25" width="10.44140625" style="1" customWidth="1"/>
    <col min="26" max="16384" width="9.109375" style="1"/>
  </cols>
  <sheetData>
    <row r="1" spans="1:25" ht="31.95" customHeight="1" x14ac:dyDescent="0.25">
      <c r="A1" s="1011" t="s">
        <v>1033</v>
      </c>
      <c r="B1" s="1011"/>
      <c r="C1" s="1011"/>
    </row>
    <row r="2" spans="1:25" ht="19.5" customHeight="1" x14ac:dyDescent="0.25">
      <c r="A2" s="1040" t="s">
        <v>10</v>
      </c>
      <c r="B2" s="1040"/>
      <c r="C2" s="464"/>
    </row>
    <row r="3" spans="1:25" ht="34.5" customHeight="1" x14ac:dyDescent="0.25">
      <c r="A3" s="1031"/>
      <c r="B3" s="1031"/>
      <c r="C3" s="465"/>
      <c r="D3" s="1038" t="s">
        <v>136</v>
      </c>
      <c r="E3" s="1038"/>
      <c r="F3" s="1038" t="s">
        <v>137</v>
      </c>
      <c r="G3" s="1038"/>
      <c r="H3" s="1038" t="s">
        <v>138</v>
      </c>
      <c r="I3" s="1038"/>
      <c r="J3" s="1038" t="s">
        <v>139</v>
      </c>
      <c r="K3" s="1038"/>
      <c r="L3" s="1038" t="s">
        <v>140</v>
      </c>
      <c r="M3" s="1039"/>
      <c r="N3" s="1038" t="s">
        <v>141</v>
      </c>
      <c r="O3" s="1039"/>
      <c r="P3" s="1038" t="s">
        <v>142</v>
      </c>
      <c r="Q3" s="1039"/>
      <c r="R3" s="1038" t="s">
        <v>143</v>
      </c>
      <c r="S3" s="1039"/>
      <c r="T3" s="1038" t="s">
        <v>590</v>
      </c>
      <c r="U3" s="1039"/>
      <c r="V3" s="1038" t="s">
        <v>618</v>
      </c>
      <c r="W3" s="1039"/>
      <c r="X3" s="1038" t="s">
        <v>735</v>
      </c>
      <c r="Y3" s="1039"/>
    </row>
    <row r="4" spans="1:25" ht="41.4" x14ac:dyDescent="0.25">
      <c r="A4" s="18" t="s">
        <v>47</v>
      </c>
      <c r="B4" s="54" t="s">
        <v>153</v>
      </c>
      <c r="C4" s="3" t="s">
        <v>55</v>
      </c>
      <c r="D4" s="76" t="s">
        <v>329</v>
      </c>
      <c r="E4" s="82" t="s">
        <v>330</v>
      </c>
      <c r="F4" s="76" t="s">
        <v>329</v>
      </c>
      <c r="G4" s="82" t="s">
        <v>330</v>
      </c>
      <c r="H4" s="76" t="s">
        <v>329</v>
      </c>
      <c r="I4" s="82" t="s">
        <v>330</v>
      </c>
      <c r="J4" s="76" t="s">
        <v>329</v>
      </c>
      <c r="K4" s="82" t="s">
        <v>330</v>
      </c>
      <c r="L4" s="76" t="s">
        <v>329</v>
      </c>
      <c r="M4" s="81" t="s">
        <v>330</v>
      </c>
      <c r="N4" s="76" t="s">
        <v>329</v>
      </c>
      <c r="O4" s="81" t="s">
        <v>330</v>
      </c>
      <c r="P4" s="76" t="s">
        <v>329</v>
      </c>
      <c r="Q4" s="81" t="s">
        <v>330</v>
      </c>
      <c r="R4" s="76" t="s">
        <v>329</v>
      </c>
      <c r="S4" s="81" t="s">
        <v>330</v>
      </c>
      <c r="T4" s="76" t="s">
        <v>329</v>
      </c>
      <c r="U4" s="81" t="s">
        <v>330</v>
      </c>
      <c r="V4" s="76" t="s">
        <v>329</v>
      </c>
      <c r="W4" s="81" t="s">
        <v>330</v>
      </c>
      <c r="X4" s="76" t="s">
        <v>329</v>
      </c>
      <c r="Y4" s="81" t="s">
        <v>330</v>
      </c>
    </row>
    <row r="5" spans="1:25" ht="20.100000000000001" customHeight="1" x14ac:dyDescent="0.25">
      <c r="A5" s="382" t="s">
        <v>56</v>
      </c>
      <c r="B5" s="383" t="s">
        <v>154</v>
      </c>
      <c r="C5" s="386" t="s">
        <v>57</v>
      </c>
      <c r="D5" s="393">
        <v>59</v>
      </c>
      <c r="E5" s="393">
        <v>1</v>
      </c>
      <c r="F5" s="393">
        <v>61</v>
      </c>
      <c r="G5" s="393">
        <v>2</v>
      </c>
      <c r="H5" s="393">
        <v>63</v>
      </c>
      <c r="I5" s="393">
        <v>0</v>
      </c>
      <c r="J5" s="393">
        <v>63</v>
      </c>
      <c r="K5" s="393">
        <v>0</v>
      </c>
      <c r="L5" s="393">
        <v>63</v>
      </c>
      <c r="M5" s="394">
        <v>1</v>
      </c>
      <c r="N5" s="393">
        <v>63</v>
      </c>
      <c r="O5" s="394">
        <v>2</v>
      </c>
      <c r="P5" s="393">
        <v>83</v>
      </c>
      <c r="Q5" s="394">
        <v>0</v>
      </c>
      <c r="R5" s="393">
        <v>83</v>
      </c>
      <c r="S5" s="394">
        <v>0</v>
      </c>
      <c r="T5" s="393">
        <v>83</v>
      </c>
      <c r="U5" s="394">
        <v>0</v>
      </c>
      <c r="V5" s="393">
        <v>85</v>
      </c>
      <c r="W5" s="394">
        <v>1</v>
      </c>
      <c r="X5" s="393">
        <v>85</v>
      </c>
      <c r="Y5" s="394">
        <v>4</v>
      </c>
    </row>
    <row r="6" spans="1:25" ht="20.100000000000001" customHeight="1" x14ac:dyDescent="0.25">
      <c r="A6" s="409" t="s">
        <v>361</v>
      </c>
      <c r="B6" s="386" t="s">
        <v>744</v>
      </c>
      <c r="C6" s="386" t="s">
        <v>59</v>
      </c>
      <c r="D6" s="393">
        <v>0</v>
      </c>
      <c r="E6" s="393">
        <v>0</v>
      </c>
      <c r="F6" s="393">
        <v>0</v>
      </c>
      <c r="G6" s="393">
        <v>0</v>
      </c>
      <c r="H6" s="393">
        <v>0</v>
      </c>
      <c r="I6" s="393">
        <v>0</v>
      </c>
      <c r="J6" s="393">
        <v>0</v>
      </c>
      <c r="K6" s="393">
        <v>0</v>
      </c>
      <c r="L6" s="393">
        <v>0</v>
      </c>
      <c r="M6" s="393">
        <v>0</v>
      </c>
      <c r="N6" s="393">
        <v>0</v>
      </c>
      <c r="O6" s="393">
        <v>0</v>
      </c>
      <c r="P6" s="393">
        <v>0</v>
      </c>
      <c r="Q6" s="393">
        <v>0</v>
      </c>
      <c r="R6" s="393">
        <v>0</v>
      </c>
      <c r="S6" s="393">
        <v>0</v>
      </c>
      <c r="T6" s="393">
        <v>0</v>
      </c>
      <c r="U6" s="393">
        <v>0</v>
      </c>
      <c r="V6" s="393">
        <v>0</v>
      </c>
      <c r="W6" s="393">
        <v>0</v>
      </c>
      <c r="X6" s="393">
        <v>80</v>
      </c>
      <c r="Y6" s="394">
        <v>0</v>
      </c>
    </row>
    <row r="7" spans="1:25" ht="20.100000000000001" customHeight="1" x14ac:dyDescent="0.25">
      <c r="A7" s="382" t="s">
        <v>58</v>
      </c>
      <c r="B7" s="383" t="s">
        <v>155</v>
      </c>
      <c r="C7" s="386" t="s">
        <v>59</v>
      </c>
      <c r="D7" s="393">
        <v>76</v>
      </c>
      <c r="E7" s="393">
        <v>0</v>
      </c>
      <c r="F7" s="393">
        <v>73</v>
      </c>
      <c r="G7" s="393">
        <v>0</v>
      </c>
      <c r="H7" s="393">
        <v>76</v>
      </c>
      <c r="I7" s="393">
        <v>0</v>
      </c>
      <c r="J7" s="393">
        <v>76</v>
      </c>
      <c r="K7" s="393">
        <v>0</v>
      </c>
      <c r="L7" s="393">
        <v>77</v>
      </c>
      <c r="M7" s="394">
        <v>0</v>
      </c>
      <c r="N7" s="393">
        <v>78</v>
      </c>
      <c r="O7" s="394">
        <v>0</v>
      </c>
      <c r="P7" s="393">
        <v>78</v>
      </c>
      <c r="Q7" s="394">
        <v>0</v>
      </c>
      <c r="R7" s="393">
        <v>79</v>
      </c>
      <c r="S7" s="394">
        <v>0</v>
      </c>
      <c r="T7" s="393">
        <v>80</v>
      </c>
      <c r="U7" s="394">
        <v>2</v>
      </c>
      <c r="V7" s="393">
        <v>78</v>
      </c>
      <c r="W7" s="394">
        <v>0</v>
      </c>
      <c r="X7" s="393">
        <v>78</v>
      </c>
      <c r="Y7" s="394">
        <v>0</v>
      </c>
    </row>
    <row r="8" spans="1:25" ht="20.100000000000001" customHeight="1" x14ac:dyDescent="0.25">
      <c r="A8" s="382" t="s">
        <v>58</v>
      </c>
      <c r="B8" s="383" t="s">
        <v>156</v>
      </c>
      <c r="C8" s="386" t="s">
        <v>59</v>
      </c>
      <c r="D8" s="393">
        <v>140</v>
      </c>
      <c r="E8" s="393">
        <v>0</v>
      </c>
      <c r="F8" s="393">
        <v>141</v>
      </c>
      <c r="G8" s="393">
        <v>0</v>
      </c>
      <c r="H8" s="393">
        <v>142</v>
      </c>
      <c r="I8" s="393">
        <v>0</v>
      </c>
      <c r="J8" s="393">
        <v>143</v>
      </c>
      <c r="K8" s="393">
        <v>0</v>
      </c>
      <c r="L8" s="393">
        <v>142</v>
      </c>
      <c r="M8" s="394">
        <v>1</v>
      </c>
      <c r="N8" s="393">
        <v>145</v>
      </c>
      <c r="O8" s="394">
        <v>1</v>
      </c>
      <c r="P8" s="393">
        <v>145</v>
      </c>
      <c r="Q8" s="394">
        <v>0</v>
      </c>
      <c r="R8" s="393">
        <v>144</v>
      </c>
      <c r="S8" s="394">
        <v>0</v>
      </c>
      <c r="T8" s="393">
        <v>146</v>
      </c>
      <c r="U8" s="394">
        <v>1</v>
      </c>
      <c r="V8" s="393">
        <v>147</v>
      </c>
      <c r="W8" s="394">
        <v>0</v>
      </c>
      <c r="X8" s="393">
        <v>144</v>
      </c>
      <c r="Y8" s="394">
        <v>0</v>
      </c>
    </row>
    <row r="9" spans="1:25" ht="20.100000000000001" customHeight="1" x14ac:dyDescent="0.25">
      <c r="A9" s="382" t="s">
        <v>60</v>
      </c>
      <c r="B9" s="522" t="s">
        <v>331</v>
      </c>
      <c r="C9" s="383" t="s">
        <v>61</v>
      </c>
      <c r="D9" s="393">
        <v>0</v>
      </c>
      <c r="E9" s="393">
        <v>0</v>
      </c>
      <c r="F9" s="393">
        <v>0</v>
      </c>
      <c r="G9" s="393">
        <v>0</v>
      </c>
      <c r="H9" s="393">
        <v>0</v>
      </c>
      <c r="I9" s="393">
        <v>0</v>
      </c>
      <c r="J9" s="393">
        <v>0</v>
      </c>
      <c r="K9" s="393">
        <v>0</v>
      </c>
      <c r="L9" s="393">
        <v>0</v>
      </c>
      <c r="M9" s="394">
        <v>0</v>
      </c>
      <c r="N9" s="393">
        <v>0</v>
      </c>
      <c r="O9" s="394">
        <v>0</v>
      </c>
      <c r="P9" s="393">
        <v>0</v>
      </c>
      <c r="Q9" s="394">
        <v>0</v>
      </c>
      <c r="R9" s="393">
        <v>40</v>
      </c>
      <c r="S9" s="394">
        <v>1</v>
      </c>
      <c r="T9" s="393">
        <v>43</v>
      </c>
      <c r="U9" s="394">
        <v>3</v>
      </c>
      <c r="V9" s="393">
        <v>39</v>
      </c>
      <c r="W9" s="394">
        <v>0</v>
      </c>
      <c r="X9" s="393">
        <v>41</v>
      </c>
      <c r="Y9" s="394">
        <v>3</v>
      </c>
    </row>
    <row r="10" spans="1:25" ht="20.100000000000001" customHeight="1" x14ac:dyDescent="0.25">
      <c r="A10" s="382" t="s">
        <v>60</v>
      </c>
      <c r="B10" s="383" t="s">
        <v>161</v>
      </c>
      <c r="C10" s="386" t="s">
        <v>59</v>
      </c>
      <c r="D10" s="393">
        <v>143</v>
      </c>
      <c r="E10" s="393">
        <v>1</v>
      </c>
      <c r="F10" s="393">
        <v>144</v>
      </c>
      <c r="G10" s="393">
        <v>0</v>
      </c>
      <c r="H10" s="393">
        <v>145</v>
      </c>
      <c r="I10" s="393">
        <v>0</v>
      </c>
      <c r="J10" s="393">
        <v>144</v>
      </c>
      <c r="K10" s="393">
        <v>0</v>
      </c>
      <c r="L10" s="393">
        <v>144</v>
      </c>
      <c r="M10" s="394">
        <v>0</v>
      </c>
      <c r="N10" s="393">
        <v>144</v>
      </c>
      <c r="O10" s="394">
        <v>0</v>
      </c>
      <c r="P10" s="393">
        <v>144</v>
      </c>
      <c r="Q10" s="394">
        <v>0</v>
      </c>
      <c r="R10" s="393">
        <v>144</v>
      </c>
      <c r="S10" s="394">
        <v>1</v>
      </c>
      <c r="T10" s="393">
        <v>144</v>
      </c>
      <c r="U10" s="394">
        <v>3</v>
      </c>
      <c r="V10" s="393">
        <v>144</v>
      </c>
      <c r="W10" s="394">
        <v>1</v>
      </c>
      <c r="X10" s="393">
        <v>144</v>
      </c>
      <c r="Y10" s="394">
        <v>1</v>
      </c>
    </row>
    <row r="11" spans="1:25" ht="20.100000000000001" customHeight="1" x14ac:dyDescent="0.25">
      <c r="A11" s="382" t="s">
        <v>60</v>
      </c>
      <c r="B11" s="383" t="s">
        <v>162</v>
      </c>
      <c r="C11" s="386" t="s">
        <v>59</v>
      </c>
      <c r="D11" s="393">
        <v>100</v>
      </c>
      <c r="E11" s="393">
        <v>0</v>
      </c>
      <c r="F11" s="393">
        <v>103</v>
      </c>
      <c r="G11" s="393">
        <v>0</v>
      </c>
      <c r="H11" s="393">
        <v>102</v>
      </c>
      <c r="I11" s="393">
        <v>0</v>
      </c>
      <c r="J11" s="393">
        <v>100</v>
      </c>
      <c r="K11" s="393">
        <v>2</v>
      </c>
      <c r="L11" s="393">
        <v>102</v>
      </c>
      <c r="M11" s="394">
        <v>2</v>
      </c>
      <c r="N11" s="393">
        <v>100</v>
      </c>
      <c r="O11" s="394">
        <v>0</v>
      </c>
      <c r="P11" s="393">
        <v>101</v>
      </c>
      <c r="Q11" s="394">
        <v>2</v>
      </c>
      <c r="R11" s="393">
        <v>100</v>
      </c>
      <c r="S11" s="394">
        <v>0</v>
      </c>
      <c r="T11" s="393">
        <v>101</v>
      </c>
      <c r="U11" s="394">
        <v>0</v>
      </c>
      <c r="V11" s="393">
        <v>103</v>
      </c>
      <c r="W11" s="394">
        <v>4</v>
      </c>
      <c r="X11" s="393">
        <v>106</v>
      </c>
      <c r="Y11" s="394">
        <v>1</v>
      </c>
    </row>
    <row r="12" spans="1:25" ht="20.100000000000001" customHeight="1" x14ac:dyDescent="0.25">
      <c r="A12" s="382" t="s">
        <v>60</v>
      </c>
      <c r="B12" s="383" t="s">
        <v>160</v>
      </c>
      <c r="C12" s="386" t="s">
        <v>57</v>
      </c>
      <c r="D12" s="393">
        <v>87</v>
      </c>
      <c r="E12" s="393">
        <v>0</v>
      </c>
      <c r="F12" s="393">
        <v>87</v>
      </c>
      <c r="G12" s="393">
        <v>0</v>
      </c>
      <c r="H12" s="393">
        <v>88</v>
      </c>
      <c r="I12" s="393">
        <v>0</v>
      </c>
      <c r="J12" s="393">
        <v>88</v>
      </c>
      <c r="K12" s="393">
        <v>0</v>
      </c>
      <c r="L12" s="393">
        <v>88</v>
      </c>
      <c r="M12" s="394">
        <v>0</v>
      </c>
      <c r="N12" s="393">
        <v>88</v>
      </c>
      <c r="O12" s="394">
        <v>0</v>
      </c>
      <c r="P12" s="393">
        <v>88</v>
      </c>
      <c r="Q12" s="394">
        <v>1</v>
      </c>
      <c r="R12" s="393">
        <v>88</v>
      </c>
      <c r="S12" s="394">
        <v>1</v>
      </c>
      <c r="T12" s="393">
        <v>88</v>
      </c>
      <c r="U12" s="394">
        <v>0</v>
      </c>
      <c r="V12" s="393">
        <v>88</v>
      </c>
      <c r="W12" s="394">
        <v>0</v>
      </c>
      <c r="X12" s="393">
        <v>88</v>
      </c>
      <c r="Y12" s="394">
        <v>0</v>
      </c>
    </row>
    <row r="13" spans="1:25" ht="20.100000000000001" customHeight="1" x14ac:dyDescent="0.25">
      <c r="A13" s="382" t="s">
        <v>60</v>
      </c>
      <c r="B13" s="383" t="s">
        <v>159</v>
      </c>
      <c r="C13" s="386" t="s">
        <v>57</v>
      </c>
      <c r="D13" s="393">
        <v>90</v>
      </c>
      <c r="E13" s="393">
        <v>0</v>
      </c>
      <c r="F13" s="393">
        <v>90</v>
      </c>
      <c r="G13" s="393">
        <v>0</v>
      </c>
      <c r="H13" s="393">
        <v>90</v>
      </c>
      <c r="I13" s="393">
        <v>1</v>
      </c>
      <c r="J13" s="393">
        <v>89</v>
      </c>
      <c r="K13" s="393">
        <v>0</v>
      </c>
      <c r="L13" s="393">
        <v>88</v>
      </c>
      <c r="M13" s="394">
        <v>0</v>
      </c>
      <c r="N13" s="393">
        <v>90</v>
      </c>
      <c r="O13" s="394">
        <v>0</v>
      </c>
      <c r="P13" s="393">
        <v>60</v>
      </c>
      <c r="Q13" s="394">
        <v>0</v>
      </c>
      <c r="R13" s="393">
        <v>60</v>
      </c>
      <c r="S13" s="394">
        <v>0</v>
      </c>
      <c r="T13" s="393">
        <v>60</v>
      </c>
      <c r="U13" s="394">
        <v>0</v>
      </c>
      <c r="V13" s="393">
        <v>63</v>
      </c>
      <c r="W13" s="394">
        <v>0</v>
      </c>
      <c r="X13" s="393">
        <v>70</v>
      </c>
      <c r="Y13" s="394">
        <v>0</v>
      </c>
    </row>
    <row r="14" spans="1:25" ht="20.100000000000001" customHeight="1" x14ac:dyDescent="0.25">
      <c r="A14" s="382" t="s">
        <v>60</v>
      </c>
      <c r="B14" s="383" t="s">
        <v>158</v>
      </c>
      <c r="C14" s="386" t="s">
        <v>59</v>
      </c>
      <c r="D14" s="393">
        <v>144</v>
      </c>
      <c r="E14" s="393">
        <v>4</v>
      </c>
      <c r="F14" s="393">
        <v>141</v>
      </c>
      <c r="G14" s="393">
        <v>1</v>
      </c>
      <c r="H14" s="393">
        <v>143</v>
      </c>
      <c r="I14" s="393">
        <v>1</v>
      </c>
      <c r="J14" s="393">
        <v>145</v>
      </c>
      <c r="K14" s="393">
        <v>2</v>
      </c>
      <c r="L14" s="393">
        <v>145</v>
      </c>
      <c r="M14" s="394">
        <v>1</v>
      </c>
      <c r="N14" s="393">
        <v>146</v>
      </c>
      <c r="O14" s="394">
        <v>0</v>
      </c>
      <c r="P14" s="393">
        <v>150</v>
      </c>
      <c r="Q14" s="394">
        <v>6</v>
      </c>
      <c r="R14" s="393">
        <v>147</v>
      </c>
      <c r="S14" s="394">
        <v>1</v>
      </c>
      <c r="T14" s="393">
        <v>148</v>
      </c>
      <c r="U14" s="394">
        <v>2</v>
      </c>
      <c r="V14" s="393">
        <v>147</v>
      </c>
      <c r="W14" s="394">
        <v>5</v>
      </c>
      <c r="X14" s="393">
        <v>148</v>
      </c>
      <c r="Y14" s="394">
        <v>0</v>
      </c>
    </row>
    <row r="15" spans="1:25" ht="20.100000000000001" customHeight="1" x14ac:dyDescent="0.25">
      <c r="A15" s="382" t="s">
        <v>60</v>
      </c>
      <c r="B15" s="383" t="s">
        <v>163</v>
      </c>
      <c r="C15" s="386" t="s">
        <v>59</v>
      </c>
      <c r="D15" s="393">
        <v>69</v>
      </c>
      <c r="E15" s="393">
        <v>1</v>
      </c>
      <c r="F15" s="393">
        <v>70</v>
      </c>
      <c r="G15" s="393">
        <v>1</v>
      </c>
      <c r="H15" s="393">
        <v>69</v>
      </c>
      <c r="I15" s="393">
        <v>0</v>
      </c>
      <c r="J15" s="393">
        <v>69</v>
      </c>
      <c r="K15" s="393">
        <v>0</v>
      </c>
      <c r="L15" s="393">
        <v>70</v>
      </c>
      <c r="M15" s="394">
        <v>0</v>
      </c>
      <c r="N15" s="393">
        <v>70</v>
      </c>
      <c r="O15" s="394">
        <v>0</v>
      </c>
      <c r="P15" s="393">
        <v>69</v>
      </c>
      <c r="Q15" s="394">
        <v>1</v>
      </c>
      <c r="R15" s="393">
        <v>71</v>
      </c>
      <c r="S15" s="394">
        <v>2</v>
      </c>
      <c r="T15" s="393">
        <v>74</v>
      </c>
      <c r="U15" s="394">
        <v>3</v>
      </c>
      <c r="V15" s="393">
        <v>70</v>
      </c>
      <c r="W15" s="394">
        <v>0</v>
      </c>
      <c r="X15" s="393">
        <v>71</v>
      </c>
      <c r="Y15" s="394">
        <v>0</v>
      </c>
    </row>
    <row r="16" spans="1:25" ht="20.100000000000001" customHeight="1" x14ac:dyDescent="0.25">
      <c r="A16" s="382" t="s">
        <v>63</v>
      </c>
      <c r="B16" s="383" t="s">
        <v>164</v>
      </c>
      <c r="C16" s="386" t="s">
        <v>57</v>
      </c>
      <c r="D16" s="393">
        <v>81</v>
      </c>
      <c r="E16" s="393">
        <v>3</v>
      </c>
      <c r="F16" s="393">
        <v>81</v>
      </c>
      <c r="G16" s="393">
        <v>1</v>
      </c>
      <c r="H16" s="393">
        <v>81</v>
      </c>
      <c r="I16" s="393">
        <v>0</v>
      </c>
      <c r="J16" s="393">
        <v>80</v>
      </c>
      <c r="K16" s="393">
        <v>1</v>
      </c>
      <c r="L16" s="393">
        <v>80</v>
      </c>
      <c r="M16" s="394">
        <v>0</v>
      </c>
      <c r="N16" s="393">
        <v>80</v>
      </c>
      <c r="O16" s="394">
        <v>1</v>
      </c>
      <c r="P16" s="393">
        <v>80</v>
      </c>
      <c r="Q16" s="394">
        <v>0</v>
      </c>
      <c r="R16" s="393">
        <v>81</v>
      </c>
      <c r="S16" s="394">
        <v>0</v>
      </c>
      <c r="T16" s="393">
        <v>81</v>
      </c>
      <c r="U16" s="394">
        <v>1</v>
      </c>
      <c r="V16" s="393">
        <v>80</v>
      </c>
      <c r="W16" s="394">
        <v>0</v>
      </c>
      <c r="X16" s="393">
        <v>80</v>
      </c>
      <c r="Y16" s="394">
        <v>0</v>
      </c>
    </row>
    <row r="17" spans="1:25" ht="20.100000000000001" customHeight="1" x14ac:dyDescent="0.25">
      <c r="A17" s="382" t="s">
        <v>64</v>
      </c>
      <c r="B17" s="383" t="s">
        <v>165</v>
      </c>
      <c r="C17" s="386" t="s">
        <v>57</v>
      </c>
      <c r="D17" s="393">
        <v>42</v>
      </c>
      <c r="E17" s="393">
        <v>0</v>
      </c>
      <c r="F17" s="393">
        <v>49</v>
      </c>
      <c r="G17" s="393">
        <v>0</v>
      </c>
      <c r="H17" s="393">
        <v>48</v>
      </c>
      <c r="I17" s="393">
        <v>0</v>
      </c>
      <c r="J17" s="393">
        <v>48</v>
      </c>
      <c r="K17" s="393">
        <v>1</v>
      </c>
      <c r="L17" s="393">
        <v>54</v>
      </c>
      <c r="M17" s="394">
        <v>0</v>
      </c>
      <c r="N17" s="393">
        <v>48</v>
      </c>
      <c r="O17" s="394">
        <v>0</v>
      </c>
      <c r="P17" s="393">
        <v>52</v>
      </c>
      <c r="Q17" s="394">
        <v>0</v>
      </c>
      <c r="R17" s="393">
        <v>52</v>
      </c>
      <c r="S17" s="394">
        <v>1</v>
      </c>
      <c r="T17" s="393">
        <v>51</v>
      </c>
      <c r="U17" s="394">
        <v>1</v>
      </c>
      <c r="V17" s="393">
        <v>51</v>
      </c>
      <c r="W17" s="394">
        <v>0</v>
      </c>
      <c r="X17" s="393">
        <v>52</v>
      </c>
      <c r="Y17" s="394">
        <v>0</v>
      </c>
    </row>
    <row r="18" spans="1:25" ht="20.100000000000001" customHeight="1" x14ac:dyDescent="0.25">
      <c r="A18" s="382" t="s">
        <v>66</v>
      </c>
      <c r="B18" s="383" t="s">
        <v>166</v>
      </c>
      <c r="C18" s="386" t="s">
        <v>59</v>
      </c>
      <c r="D18" s="393">
        <v>81</v>
      </c>
      <c r="E18" s="393">
        <v>7</v>
      </c>
      <c r="F18" s="393">
        <v>77</v>
      </c>
      <c r="G18" s="393">
        <v>6</v>
      </c>
      <c r="H18" s="393">
        <v>79</v>
      </c>
      <c r="I18" s="393">
        <v>5</v>
      </c>
      <c r="J18" s="393">
        <v>73</v>
      </c>
      <c r="K18" s="393">
        <v>5</v>
      </c>
      <c r="L18" s="393">
        <v>75</v>
      </c>
      <c r="M18" s="394">
        <v>7</v>
      </c>
      <c r="N18" s="393">
        <v>69</v>
      </c>
      <c r="O18" s="394">
        <v>3</v>
      </c>
      <c r="P18" s="393">
        <v>70</v>
      </c>
      <c r="Q18" s="394">
        <v>1</v>
      </c>
      <c r="R18" s="393">
        <v>66</v>
      </c>
      <c r="S18" s="394">
        <v>0</v>
      </c>
      <c r="T18" s="393">
        <v>75</v>
      </c>
      <c r="U18" s="394">
        <v>3</v>
      </c>
      <c r="V18" s="393">
        <v>73</v>
      </c>
      <c r="W18" s="394">
        <v>7</v>
      </c>
      <c r="X18" s="393">
        <v>79</v>
      </c>
      <c r="Y18" s="394">
        <v>7</v>
      </c>
    </row>
    <row r="19" spans="1:25" ht="20.100000000000001" customHeight="1" x14ac:dyDescent="0.25">
      <c r="A19" s="382" t="s">
        <v>68</v>
      </c>
      <c r="B19" s="383" t="s">
        <v>169</v>
      </c>
      <c r="C19" s="386" t="s">
        <v>59</v>
      </c>
      <c r="D19" s="393">
        <v>101</v>
      </c>
      <c r="E19" s="393">
        <v>0</v>
      </c>
      <c r="F19" s="393">
        <v>100</v>
      </c>
      <c r="G19" s="393">
        <v>0</v>
      </c>
      <c r="H19" s="393">
        <v>105</v>
      </c>
      <c r="I19" s="393">
        <v>0</v>
      </c>
      <c r="J19" s="393">
        <v>105</v>
      </c>
      <c r="K19" s="393">
        <v>0</v>
      </c>
      <c r="L19" s="393">
        <v>105</v>
      </c>
      <c r="M19" s="394">
        <v>0</v>
      </c>
      <c r="N19" s="393">
        <v>105</v>
      </c>
      <c r="O19" s="394">
        <v>0</v>
      </c>
      <c r="P19" s="393">
        <v>105</v>
      </c>
      <c r="Q19" s="394">
        <v>0</v>
      </c>
      <c r="R19" s="393">
        <v>105</v>
      </c>
      <c r="S19" s="394">
        <v>1</v>
      </c>
      <c r="T19" s="393">
        <v>100</v>
      </c>
      <c r="U19" s="394">
        <v>0</v>
      </c>
      <c r="V19" s="393">
        <v>124</v>
      </c>
      <c r="W19" s="394">
        <v>1</v>
      </c>
      <c r="X19" s="393">
        <v>145</v>
      </c>
      <c r="Y19" s="394">
        <v>0</v>
      </c>
    </row>
    <row r="20" spans="1:25" ht="20.100000000000001" customHeight="1" x14ac:dyDescent="0.25">
      <c r="A20" s="382" t="s">
        <v>68</v>
      </c>
      <c r="B20" s="383" t="s">
        <v>168</v>
      </c>
      <c r="C20" s="386" t="s">
        <v>59</v>
      </c>
      <c r="D20" s="393">
        <v>123</v>
      </c>
      <c r="E20" s="393">
        <v>3</v>
      </c>
      <c r="F20" s="393">
        <v>125</v>
      </c>
      <c r="G20" s="393">
        <v>2</v>
      </c>
      <c r="H20" s="393">
        <v>125</v>
      </c>
      <c r="I20" s="393">
        <v>2</v>
      </c>
      <c r="J20" s="393">
        <v>122</v>
      </c>
      <c r="K20" s="393">
        <v>2</v>
      </c>
      <c r="L20" s="393">
        <v>125</v>
      </c>
      <c r="M20" s="394">
        <v>3</v>
      </c>
      <c r="N20" s="393">
        <v>130</v>
      </c>
      <c r="O20" s="394">
        <v>2</v>
      </c>
      <c r="P20" s="393">
        <v>129</v>
      </c>
      <c r="Q20" s="394">
        <v>4</v>
      </c>
      <c r="R20" s="393">
        <v>130</v>
      </c>
      <c r="S20" s="394">
        <v>3</v>
      </c>
      <c r="T20" s="393">
        <v>129</v>
      </c>
      <c r="U20" s="394">
        <v>3</v>
      </c>
      <c r="V20" s="393">
        <v>128</v>
      </c>
      <c r="W20" s="394">
        <v>2</v>
      </c>
      <c r="X20" s="393">
        <v>129</v>
      </c>
      <c r="Y20" s="394">
        <v>1</v>
      </c>
    </row>
    <row r="21" spans="1:25" ht="20.100000000000001" customHeight="1" x14ac:dyDescent="0.25">
      <c r="A21" s="382" t="s">
        <v>68</v>
      </c>
      <c r="B21" s="383" t="s">
        <v>167</v>
      </c>
      <c r="C21" s="386" t="s">
        <v>57</v>
      </c>
      <c r="D21" s="393">
        <v>93</v>
      </c>
      <c r="E21" s="393">
        <v>0</v>
      </c>
      <c r="F21" s="393">
        <v>93</v>
      </c>
      <c r="G21" s="393">
        <v>0</v>
      </c>
      <c r="H21" s="393">
        <v>93</v>
      </c>
      <c r="I21" s="393">
        <v>4</v>
      </c>
      <c r="J21" s="393">
        <v>93</v>
      </c>
      <c r="K21" s="393">
        <v>0</v>
      </c>
      <c r="L21" s="393">
        <v>93</v>
      </c>
      <c r="M21" s="394">
        <v>1</v>
      </c>
      <c r="N21" s="393">
        <v>93</v>
      </c>
      <c r="O21" s="394">
        <v>0</v>
      </c>
      <c r="P21" s="393">
        <v>93</v>
      </c>
      <c r="Q21" s="394">
        <v>0</v>
      </c>
      <c r="R21" s="393">
        <v>93</v>
      </c>
      <c r="S21" s="394">
        <v>0</v>
      </c>
      <c r="T21" s="393">
        <v>94</v>
      </c>
      <c r="U21" s="394">
        <v>1</v>
      </c>
      <c r="V21" s="393">
        <v>94</v>
      </c>
      <c r="W21" s="394">
        <v>1</v>
      </c>
      <c r="X21" s="393">
        <v>93</v>
      </c>
      <c r="Y21" s="394">
        <v>0</v>
      </c>
    </row>
    <row r="22" spans="1:25" ht="20.100000000000001" customHeight="1" x14ac:dyDescent="0.25">
      <c r="A22" s="382" t="s">
        <v>69</v>
      </c>
      <c r="B22" s="383" t="s">
        <v>170</v>
      </c>
      <c r="C22" s="386" t="s">
        <v>57</v>
      </c>
      <c r="D22" s="393">
        <v>90</v>
      </c>
      <c r="E22" s="393">
        <v>2</v>
      </c>
      <c r="F22" s="393">
        <v>94</v>
      </c>
      <c r="G22" s="393">
        <v>4</v>
      </c>
      <c r="H22" s="393">
        <v>96</v>
      </c>
      <c r="I22" s="393">
        <v>1</v>
      </c>
      <c r="J22" s="393">
        <v>96</v>
      </c>
      <c r="K22" s="393">
        <v>2</v>
      </c>
      <c r="L22" s="393">
        <v>96</v>
      </c>
      <c r="M22" s="394">
        <v>0</v>
      </c>
      <c r="N22" s="393">
        <v>96</v>
      </c>
      <c r="O22" s="394">
        <v>1</v>
      </c>
      <c r="P22" s="393">
        <v>96</v>
      </c>
      <c r="Q22" s="394">
        <v>2</v>
      </c>
      <c r="R22" s="393">
        <v>96</v>
      </c>
      <c r="S22" s="394">
        <v>0</v>
      </c>
      <c r="T22" s="393">
        <v>96</v>
      </c>
      <c r="U22" s="394">
        <v>0</v>
      </c>
      <c r="V22" s="393">
        <v>96</v>
      </c>
      <c r="W22" s="394">
        <v>0</v>
      </c>
      <c r="X22" s="393">
        <v>99</v>
      </c>
      <c r="Y22" s="394">
        <v>1</v>
      </c>
    </row>
    <row r="23" spans="1:25" ht="20.100000000000001" customHeight="1" x14ac:dyDescent="0.25">
      <c r="A23" s="382" t="s">
        <v>70</v>
      </c>
      <c r="B23" s="383" t="s">
        <v>172</v>
      </c>
      <c r="C23" s="386" t="s">
        <v>59</v>
      </c>
      <c r="D23" s="393">
        <v>132</v>
      </c>
      <c r="E23" s="393">
        <v>0</v>
      </c>
      <c r="F23" s="393">
        <v>131</v>
      </c>
      <c r="G23" s="393">
        <v>3</v>
      </c>
      <c r="H23" s="393">
        <v>130</v>
      </c>
      <c r="I23" s="393">
        <v>0</v>
      </c>
      <c r="J23" s="393">
        <v>131</v>
      </c>
      <c r="K23" s="393">
        <v>0</v>
      </c>
      <c r="L23" s="393">
        <v>135</v>
      </c>
      <c r="M23" s="394">
        <v>1</v>
      </c>
      <c r="N23" s="393">
        <v>140</v>
      </c>
      <c r="O23" s="394">
        <v>0</v>
      </c>
      <c r="P23" s="393">
        <v>140</v>
      </c>
      <c r="Q23" s="394">
        <v>0</v>
      </c>
      <c r="R23" s="393">
        <v>140</v>
      </c>
      <c r="S23" s="394">
        <v>1</v>
      </c>
      <c r="T23" s="393">
        <v>142</v>
      </c>
      <c r="U23" s="394">
        <v>1</v>
      </c>
      <c r="V23" s="393">
        <v>140</v>
      </c>
      <c r="W23" s="394">
        <v>0</v>
      </c>
      <c r="X23" s="393">
        <v>151</v>
      </c>
      <c r="Y23" s="394">
        <v>0</v>
      </c>
    </row>
    <row r="24" spans="1:25" ht="20.100000000000001" customHeight="1" x14ac:dyDescent="0.25">
      <c r="A24" s="382" t="s">
        <v>70</v>
      </c>
      <c r="B24" s="383" t="s">
        <v>171</v>
      </c>
      <c r="C24" s="386" t="s">
        <v>57</v>
      </c>
      <c r="D24" s="393">
        <v>52</v>
      </c>
      <c r="E24" s="393">
        <v>2</v>
      </c>
      <c r="F24" s="393">
        <v>49</v>
      </c>
      <c r="G24" s="393">
        <v>0</v>
      </c>
      <c r="H24" s="393">
        <v>51</v>
      </c>
      <c r="I24" s="393">
        <v>0</v>
      </c>
      <c r="J24" s="393">
        <v>50</v>
      </c>
      <c r="K24" s="393">
        <v>0</v>
      </c>
      <c r="L24" s="393">
        <v>50</v>
      </c>
      <c r="M24" s="394">
        <v>0</v>
      </c>
      <c r="N24" s="393">
        <v>50</v>
      </c>
      <c r="O24" s="394">
        <v>0</v>
      </c>
      <c r="P24" s="393">
        <v>50</v>
      </c>
      <c r="Q24" s="394">
        <v>0</v>
      </c>
      <c r="R24" s="393">
        <v>49</v>
      </c>
      <c r="S24" s="394">
        <v>0</v>
      </c>
      <c r="T24" s="393">
        <v>50</v>
      </c>
      <c r="U24" s="394">
        <v>0</v>
      </c>
      <c r="V24" s="393">
        <v>51</v>
      </c>
      <c r="W24" s="394">
        <v>0</v>
      </c>
      <c r="X24" s="393">
        <v>50</v>
      </c>
      <c r="Y24" s="394">
        <v>0</v>
      </c>
    </row>
    <row r="25" spans="1:25" ht="20.100000000000001" customHeight="1" x14ac:dyDescent="0.25">
      <c r="A25" s="382" t="s">
        <v>70</v>
      </c>
      <c r="B25" s="383" t="s">
        <v>991</v>
      </c>
      <c r="C25" s="386" t="s">
        <v>57</v>
      </c>
      <c r="D25" s="393">
        <v>52</v>
      </c>
      <c r="E25" s="393">
        <v>0</v>
      </c>
      <c r="F25" s="393">
        <v>71</v>
      </c>
      <c r="G25" s="393">
        <v>0</v>
      </c>
      <c r="H25" s="393">
        <v>69</v>
      </c>
      <c r="I25" s="393">
        <v>0</v>
      </c>
      <c r="J25" s="393">
        <v>70</v>
      </c>
      <c r="K25" s="393">
        <v>0</v>
      </c>
      <c r="L25" s="393">
        <v>70</v>
      </c>
      <c r="M25" s="394">
        <v>0</v>
      </c>
      <c r="N25" s="393">
        <v>70</v>
      </c>
      <c r="O25" s="394">
        <v>0</v>
      </c>
      <c r="P25" s="393">
        <v>70</v>
      </c>
      <c r="Q25" s="394">
        <v>0</v>
      </c>
      <c r="R25" s="393">
        <v>70</v>
      </c>
      <c r="S25" s="394">
        <v>0</v>
      </c>
      <c r="T25" s="393">
        <v>70</v>
      </c>
      <c r="U25" s="394">
        <v>1</v>
      </c>
      <c r="V25" s="393">
        <v>72</v>
      </c>
      <c r="W25" s="394">
        <v>1</v>
      </c>
      <c r="X25" s="393">
        <v>72</v>
      </c>
      <c r="Y25" s="394">
        <v>2</v>
      </c>
    </row>
    <row r="26" spans="1:25" ht="20.100000000000001" customHeight="1" x14ac:dyDescent="0.25">
      <c r="A26" s="382" t="s">
        <v>71</v>
      </c>
      <c r="B26" s="383" t="s">
        <v>173</v>
      </c>
      <c r="C26" s="386" t="s">
        <v>57</v>
      </c>
      <c r="D26" s="393">
        <v>107</v>
      </c>
      <c r="E26" s="393">
        <v>1</v>
      </c>
      <c r="F26" s="393">
        <v>106</v>
      </c>
      <c r="G26" s="393">
        <v>0</v>
      </c>
      <c r="H26" s="393">
        <v>108</v>
      </c>
      <c r="I26" s="393">
        <v>2</v>
      </c>
      <c r="J26" s="393">
        <v>106</v>
      </c>
      <c r="K26" s="393">
        <v>1</v>
      </c>
      <c r="L26" s="393">
        <v>105</v>
      </c>
      <c r="M26" s="394">
        <v>1</v>
      </c>
      <c r="N26" s="393">
        <v>105</v>
      </c>
      <c r="O26" s="394">
        <v>3</v>
      </c>
      <c r="P26" s="393">
        <v>103</v>
      </c>
      <c r="Q26" s="394">
        <v>5</v>
      </c>
      <c r="R26" s="393">
        <v>106</v>
      </c>
      <c r="S26" s="394">
        <v>5</v>
      </c>
      <c r="T26" s="393">
        <v>106</v>
      </c>
      <c r="U26" s="394">
        <v>2</v>
      </c>
      <c r="V26" s="393">
        <v>106</v>
      </c>
      <c r="W26" s="394">
        <v>1</v>
      </c>
      <c r="X26" s="393">
        <v>108</v>
      </c>
      <c r="Y26" s="394">
        <v>1</v>
      </c>
    </row>
    <row r="27" spans="1:25" ht="20.100000000000001" customHeight="1" x14ac:dyDescent="0.25">
      <c r="A27" s="382" t="s">
        <v>72</v>
      </c>
      <c r="B27" s="383" t="s">
        <v>174</v>
      </c>
      <c r="C27" s="386" t="s">
        <v>57</v>
      </c>
      <c r="D27" s="393">
        <v>81</v>
      </c>
      <c r="E27" s="393">
        <v>0</v>
      </c>
      <c r="F27" s="393">
        <v>83</v>
      </c>
      <c r="G27" s="393">
        <v>3</v>
      </c>
      <c r="H27" s="393">
        <v>81</v>
      </c>
      <c r="I27" s="393">
        <v>1</v>
      </c>
      <c r="J27" s="393">
        <v>82</v>
      </c>
      <c r="K27" s="393">
        <v>2</v>
      </c>
      <c r="L27" s="393">
        <v>81</v>
      </c>
      <c r="M27" s="394">
        <v>0</v>
      </c>
      <c r="N27" s="393">
        <v>82</v>
      </c>
      <c r="O27" s="394">
        <v>0</v>
      </c>
      <c r="P27" s="393">
        <v>84</v>
      </c>
      <c r="Q27" s="394">
        <v>4</v>
      </c>
      <c r="R27" s="393">
        <v>82</v>
      </c>
      <c r="S27" s="394">
        <v>9</v>
      </c>
      <c r="T27" s="393">
        <v>80</v>
      </c>
      <c r="U27" s="394">
        <v>3</v>
      </c>
      <c r="V27" s="393">
        <v>80</v>
      </c>
      <c r="W27" s="394">
        <v>2</v>
      </c>
      <c r="X27" s="393">
        <v>80</v>
      </c>
      <c r="Y27" s="394">
        <v>1</v>
      </c>
    </row>
    <row r="28" spans="1:25" ht="20.100000000000001" customHeight="1" x14ac:dyDescent="0.25">
      <c r="A28" s="382" t="s">
        <v>73</v>
      </c>
      <c r="B28" s="383" t="s">
        <v>175</v>
      </c>
      <c r="C28" s="386" t="s">
        <v>57</v>
      </c>
      <c r="D28" s="393">
        <v>65</v>
      </c>
      <c r="E28" s="393">
        <v>0</v>
      </c>
      <c r="F28" s="393">
        <v>66</v>
      </c>
      <c r="G28" s="393">
        <v>0</v>
      </c>
      <c r="H28" s="393">
        <v>65</v>
      </c>
      <c r="I28" s="393">
        <v>0</v>
      </c>
      <c r="J28" s="393">
        <v>65</v>
      </c>
      <c r="K28" s="393">
        <v>0</v>
      </c>
      <c r="L28" s="393">
        <v>65</v>
      </c>
      <c r="M28" s="394">
        <v>0</v>
      </c>
      <c r="N28" s="393">
        <v>65</v>
      </c>
      <c r="O28" s="394">
        <v>0</v>
      </c>
      <c r="P28" s="393">
        <v>65</v>
      </c>
      <c r="Q28" s="394">
        <v>0</v>
      </c>
      <c r="R28" s="393">
        <v>65</v>
      </c>
      <c r="S28" s="394">
        <v>0</v>
      </c>
      <c r="T28" s="393">
        <v>65</v>
      </c>
      <c r="U28" s="394">
        <v>0</v>
      </c>
      <c r="V28" s="393">
        <v>70</v>
      </c>
      <c r="W28" s="394">
        <v>0</v>
      </c>
      <c r="X28" s="393">
        <v>66</v>
      </c>
      <c r="Y28" s="394">
        <v>1</v>
      </c>
    </row>
    <row r="29" spans="1:25" ht="20.100000000000001" customHeight="1" x14ac:dyDescent="0.25">
      <c r="A29" s="382" t="s">
        <v>73</v>
      </c>
      <c r="B29" s="383" t="s">
        <v>176</v>
      </c>
      <c r="C29" s="386" t="s">
        <v>57</v>
      </c>
      <c r="D29" s="393">
        <v>120</v>
      </c>
      <c r="E29" s="393">
        <v>0</v>
      </c>
      <c r="F29" s="393">
        <v>119</v>
      </c>
      <c r="G29" s="393">
        <v>1</v>
      </c>
      <c r="H29" s="393">
        <v>120</v>
      </c>
      <c r="I29" s="393">
        <v>2</v>
      </c>
      <c r="J29" s="393">
        <v>120</v>
      </c>
      <c r="K29" s="393">
        <v>1</v>
      </c>
      <c r="L29" s="393">
        <v>120</v>
      </c>
      <c r="M29" s="394">
        <v>0</v>
      </c>
      <c r="N29" s="393">
        <v>121</v>
      </c>
      <c r="O29" s="394">
        <v>4</v>
      </c>
      <c r="P29" s="393">
        <v>120</v>
      </c>
      <c r="Q29" s="394">
        <v>3</v>
      </c>
      <c r="R29" s="393">
        <v>118</v>
      </c>
      <c r="S29" s="394">
        <v>5</v>
      </c>
      <c r="T29" s="393">
        <v>120</v>
      </c>
      <c r="U29" s="394">
        <v>2</v>
      </c>
      <c r="V29" s="393">
        <v>119</v>
      </c>
      <c r="W29" s="394">
        <v>2</v>
      </c>
      <c r="X29" s="393">
        <v>119</v>
      </c>
      <c r="Y29" s="394">
        <v>1</v>
      </c>
    </row>
    <row r="30" spans="1:25" ht="20.100000000000001" customHeight="1" x14ac:dyDescent="0.25">
      <c r="A30" s="382" t="s">
        <v>74</v>
      </c>
      <c r="B30" s="383" t="s">
        <v>177</v>
      </c>
      <c r="C30" s="386" t="s">
        <v>57</v>
      </c>
      <c r="D30" s="393">
        <v>65</v>
      </c>
      <c r="E30" s="393">
        <v>0</v>
      </c>
      <c r="F30" s="393">
        <v>66</v>
      </c>
      <c r="G30" s="393">
        <v>0</v>
      </c>
      <c r="H30" s="393">
        <v>65</v>
      </c>
      <c r="I30" s="393">
        <v>0</v>
      </c>
      <c r="J30" s="393">
        <v>75</v>
      </c>
      <c r="K30" s="393">
        <v>0</v>
      </c>
      <c r="L30" s="393">
        <v>76</v>
      </c>
      <c r="M30" s="394">
        <v>3</v>
      </c>
      <c r="N30" s="393">
        <v>76</v>
      </c>
      <c r="O30" s="394">
        <v>1</v>
      </c>
      <c r="P30" s="393">
        <v>75</v>
      </c>
      <c r="Q30" s="394">
        <v>1</v>
      </c>
      <c r="R30" s="393">
        <v>74</v>
      </c>
      <c r="S30" s="394">
        <v>2</v>
      </c>
      <c r="T30" s="393">
        <v>75</v>
      </c>
      <c r="U30" s="394">
        <v>0</v>
      </c>
      <c r="V30" s="393">
        <v>76</v>
      </c>
      <c r="W30" s="394">
        <v>1</v>
      </c>
      <c r="X30" s="393">
        <v>78</v>
      </c>
      <c r="Y30" s="394">
        <v>2</v>
      </c>
    </row>
    <row r="31" spans="1:25" ht="20.100000000000001" customHeight="1" x14ac:dyDescent="0.25">
      <c r="A31" s="382" t="s">
        <v>75</v>
      </c>
      <c r="B31" s="383" t="s">
        <v>247</v>
      </c>
      <c r="C31" s="386" t="s">
        <v>59</v>
      </c>
      <c r="D31" s="393">
        <v>64</v>
      </c>
      <c r="E31" s="393">
        <v>0</v>
      </c>
      <c r="F31" s="393">
        <v>64</v>
      </c>
      <c r="G31" s="393">
        <v>1</v>
      </c>
      <c r="H31" s="393">
        <v>64</v>
      </c>
      <c r="I31" s="393">
        <v>0</v>
      </c>
      <c r="J31" s="393">
        <v>64</v>
      </c>
      <c r="K31" s="393">
        <v>0</v>
      </c>
      <c r="L31" s="393">
        <v>64</v>
      </c>
      <c r="M31" s="394">
        <v>1</v>
      </c>
      <c r="N31" s="393">
        <v>64</v>
      </c>
      <c r="O31" s="394">
        <v>2</v>
      </c>
      <c r="P31" s="393">
        <v>64</v>
      </c>
      <c r="Q31" s="394">
        <v>0</v>
      </c>
      <c r="R31" s="393">
        <v>64</v>
      </c>
      <c r="S31" s="394">
        <v>2</v>
      </c>
      <c r="T31" s="393">
        <v>71</v>
      </c>
      <c r="U31" s="394">
        <v>0</v>
      </c>
      <c r="V31" s="393">
        <v>70</v>
      </c>
      <c r="W31" s="394">
        <v>0</v>
      </c>
      <c r="X31" s="393">
        <v>70</v>
      </c>
      <c r="Y31" s="394">
        <v>2</v>
      </c>
    </row>
    <row r="32" spans="1:25" ht="20.100000000000001" customHeight="1" x14ac:dyDescent="0.25">
      <c r="A32" s="382" t="s">
        <v>76</v>
      </c>
      <c r="B32" s="383" t="s">
        <v>179</v>
      </c>
      <c r="C32" s="386" t="s">
        <v>57</v>
      </c>
      <c r="D32" s="393">
        <v>133</v>
      </c>
      <c r="E32" s="393">
        <v>1</v>
      </c>
      <c r="F32" s="393">
        <v>132</v>
      </c>
      <c r="G32" s="393">
        <v>0</v>
      </c>
      <c r="H32" s="393">
        <v>130</v>
      </c>
      <c r="I32" s="393">
        <v>0</v>
      </c>
      <c r="J32" s="393">
        <v>130</v>
      </c>
      <c r="K32" s="393">
        <v>0</v>
      </c>
      <c r="L32" s="393">
        <v>129</v>
      </c>
      <c r="M32" s="394">
        <v>0</v>
      </c>
      <c r="N32" s="393">
        <v>136</v>
      </c>
      <c r="O32" s="394">
        <v>0</v>
      </c>
      <c r="P32" s="393">
        <v>129</v>
      </c>
      <c r="Q32" s="394">
        <v>0</v>
      </c>
      <c r="R32" s="393">
        <v>135</v>
      </c>
      <c r="S32" s="394">
        <v>1</v>
      </c>
      <c r="T32" s="393">
        <v>130</v>
      </c>
      <c r="U32" s="394">
        <v>0</v>
      </c>
      <c r="V32" s="393">
        <v>128</v>
      </c>
      <c r="W32" s="394">
        <v>0</v>
      </c>
      <c r="X32" s="393">
        <v>128</v>
      </c>
      <c r="Y32" s="394">
        <v>0</v>
      </c>
    </row>
    <row r="33" spans="1:25" ht="20.100000000000001" customHeight="1" x14ac:dyDescent="0.25">
      <c r="A33" s="382" t="s">
        <v>77</v>
      </c>
      <c r="B33" s="383" t="s">
        <v>181</v>
      </c>
      <c r="C33" s="386" t="s">
        <v>59</v>
      </c>
      <c r="D33" s="393">
        <v>115</v>
      </c>
      <c r="E33" s="393">
        <v>0</v>
      </c>
      <c r="F33" s="393">
        <v>116</v>
      </c>
      <c r="G33" s="393">
        <v>0</v>
      </c>
      <c r="H33" s="393">
        <v>117</v>
      </c>
      <c r="I33" s="393">
        <v>0</v>
      </c>
      <c r="J33" s="393">
        <v>117</v>
      </c>
      <c r="K33" s="393">
        <v>0</v>
      </c>
      <c r="L33" s="393">
        <v>117</v>
      </c>
      <c r="M33" s="394">
        <v>3</v>
      </c>
      <c r="N33" s="393">
        <v>117</v>
      </c>
      <c r="O33" s="394">
        <v>2</v>
      </c>
      <c r="P33" s="393">
        <v>115</v>
      </c>
      <c r="Q33" s="394">
        <v>3</v>
      </c>
      <c r="R33" s="393">
        <v>117</v>
      </c>
      <c r="S33" s="394">
        <v>2</v>
      </c>
      <c r="T33" s="393">
        <v>117</v>
      </c>
      <c r="U33" s="394">
        <v>4</v>
      </c>
      <c r="V33" s="393">
        <v>117</v>
      </c>
      <c r="W33" s="394">
        <v>0</v>
      </c>
      <c r="X33" s="393">
        <v>117</v>
      </c>
      <c r="Y33" s="394">
        <v>1</v>
      </c>
    </row>
    <row r="34" spans="1:25" ht="20.100000000000001" customHeight="1" x14ac:dyDescent="0.25">
      <c r="A34" s="382" t="s">
        <v>77</v>
      </c>
      <c r="B34" s="383" t="s">
        <v>180</v>
      </c>
      <c r="C34" s="386" t="s">
        <v>59</v>
      </c>
      <c r="D34" s="393">
        <v>35</v>
      </c>
      <c r="E34" s="393">
        <v>0</v>
      </c>
      <c r="F34" s="393">
        <v>35</v>
      </c>
      <c r="G34" s="393">
        <v>1</v>
      </c>
      <c r="H34" s="393">
        <v>35</v>
      </c>
      <c r="I34" s="393">
        <v>0</v>
      </c>
      <c r="J34" s="393">
        <v>36</v>
      </c>
      <c r="K34" s="393">
        <v>1</v>
      </c>
      <c r="L34" s="393">
        <v>35</v>
      </c>
      <c r="M34" s="394">
        <v>0</v>
      </c>
      <c r="N34" s="393">
        <v>36</v>
      </c>
      <c r="O34" s="394">
        <v>0</v>
      </c>
      <c r="P34" s="393">
        <v>35</v>
      </c>
      <c r="Q34" s="394">
        <v>0</v>
      </c>
      <c r="R34" s="393">
        <v>35</v>
      </c>
      <c r="S34" s="394">
        <v>0</v>
      </c>
      <c r="T34" s="393">
        <v>35</v>
      </c>
      <c r="U34" s="394">
        <v>1</v>
      </c>
      <c r="V34" s="393">
        <v>35</v>
      </c>
      <c r="W34" s="394">
        <v>0</v>
      </c>
      <c r="X34" s="393">
        <v>35</v>
      </c>
      <c r="Y34" s="394">
        <v>0</v>
      </c>
    </row>
    <row r="35" spans="1:25" ht="20.100000000000001" customHeight="1" x14ac:dyDescent="0.25">
      <c r="A35" s="382" t="s">
        <v>77</v>
      </c>
      <c r="B35" s="383" t="s">
        <v>182</v>
      </c>
      <c r="C35" s="386" t="s">
        <v>59</v>
      </c>
      <c r="D35" s="393">
        <v>203</v>
      </c>
      <c r="E35" s="393">
        <v>2</v>
      </c>
      <c r="F35" s="393">
        <v>203</v>
      </c>
      <c r="G35" s="393">
        <v>2</v>
      </c>
      <c r="H35" s="393">
        <v>203</v>
      </c>
      <c r="I35" s="393">
        <v>9</v>
      </c>
      <c r="J35" s="393">
        <v>203</v>
      </c>
      <c r="K35" s="393">
        <v>3</v>
      </c>
      <c r="L35" s="393">
        <v>202</v>
      </c>
      <c r="M35" s="394">
        <v>3</v>
      </c>
      <c r="N35" s="393">
        <v>210</v>
      </c>
      <c r="O35" s="394">
        <v>0</v>
      </c>
      <c r="P35" s="393">
        <v>205</v>
      </c>
      <c r="Q35" s="394">
        <v>0</v>
      </c>
      <c r="R35" s="393">
        <v>204</v>
      </c>
      <c r="S35" s="394">
        <v>1</v>
      </c>
      <c r="T35" s="393">
        <v>210</v>
      </c>
      <c r="U35" s="394">
        <v>5</v>
      </c>
      <c r="V35" s="393">
        <v>203</v>
      </c>
      <c r="W35" s="394">
        <v>4</v>
      </c>
      <c r="X35" s="393">
        <v>205</v>
      </c>
      <c r="Y35" s="394">
        <v>2</v>
      </c>
    </row>
    <row r="36" spans="1:25" ht="20.100000000000001" customHeight="1" x14ac:dyDescent="0.25">
      <c r="A36" s="382" t="s">
        <v>78</v>
      </c>
      <c r="B36" s="383" t="s">
        <v>183</v>
      </c>
      <c r="C36" s="386" t="s">
        <v>59</v>
      </c>
      <c r="D36" s="393">
        <v>144</v>
      </c>
      <c r="E36" s="393">
        <v>2</v>
      </c>
      <c r="F36" s="393">
        <v>144</v>
      </c>
      <c r="G36" s="393">
        <v>1</v>
      </c>
      <c r="H36" s="393">
        <v>144</v>
      </c>
      <c r="I36" s="393">
        <v>0</v>
      </c>
      <c r="J36" s="393">
        <v>144</v>
      </c>
      <c r="K36" s="393">
        <v>1</v>
      </c>
      <c r="L36" s="393">
        <v>144</v>
      </c>
      <c r="M36" s="394">
        <v>0</v>
      </c>
      <c r="N36" s="393">
        <v>144</v>
      </c>
      <c r="O36" s="394">
        <v>0</v>
      </c>
      <c r="P36" s="393">
        <v>144</v>
      </c>
      <c r="Q36" s="394">
        <v>2</v>
      </c>
      <c r="R36" s="393">
        <v>144</v>
      </c>
      <c r="S36" s="394">
        <v>0</v>
      </c>
      <c r="T36" s="393">
        <v>144</v>
      </c>
      <c r="U36" s="394">
        <v>0</v>
      </c>
      <c r="V36" s="393">
        <v>149</v>
      </c>
      <c r="W36" s="394">
        <v>2</v>
      </c>
      <c r="X36" s="393">
        <v>166</v>
      </c>
      <c r="Y36" s="394">
        <v>0</v>
      </c>
    </row>
    <row r="37" spans="1:25" ht="20.100000000000001" customHeight="1" x14ac:dyDescent="0.25">
      <c r="A37" s="382" t="s">
        <v>78</v>
      </c>
      <c r="B37" s="383" t="s">
        <v>184</v>
      </c>
      <c r="C37" s="386" t="s">
        <v>57</v>
      </c>
      <c r="D37" s="393">
        <v>108</v>
      </c>
      <c r="E37" s="393">
        <v>2</v>
      </c>
      <c r="F37" s="393">
        <v>109</v>
      </c>
      <c r="G37" s="393">
        <v>0</v>
      </c>
      <c r="H37" s="393">
        <v>109</v>
      </c>
      <c r="I37" s="393">
        <v>0</v>
      </c>
      <c r="J37" s="393">
        <v>109</v>
      </c>
      <c r="K37" s="393">
        <v>1</v>
      </c>
      <c r="L37" s="393">
        <v>109</v>
      </c>
      <c r="M37" s="394">
        <v>0</v>
      </c>
      <c r="N37" s="393">
        <v>108</v>
      </c>
      <c r="O37" s="394">
        <v>0</v>
      </c>
      <c r="P37" s="393">
        <v>109</v>
      </c>
      <c r="Q37" s="394">
        <v>0</v>
      </c>
      <c r="R37" s="393">
        <v>109</v>
      </c>
      <c r="S37" s="394">
        <v>0</v>
      </c>
      <c r="T37" s="393">
        <v>109</v>
      </c>
      <c r="U37" s="394">
        <v>0</v>
      </c>
      <c r="V37" s="393">
        <v>109</v>
      </c>
      <c r="W37" s="394">
        <v>0</v>
      </c>
      <c r="X37" s="393">
        <v>109</v>
      </c>
      <c r="Y37" s="394">
        <v>0</v>
      </c>
    </row>
    <row r="38" spans="1:25" ht="20.100000000000001" customHeight="1" x14ac:dyDescent="0.25">
      <c r="A38" s="382" t="s">
        <v>79</v>
      </c>
      <c r="B38" s="383" t="s">
        <v>185</v>
      </c>
      <c r="C38" s="386" t="s">
        <v>57</v>
      </c>
      <c r="D38" s="393">
        <v>111</v>
      </c>
      <c r="E38" s="393">
        <v>1</v>
      </c>
      <c r="F38" s="393">
        <v>111</v>
      </c>
      <c r="G38" s="393">
        <v>2</v>
      </c>
      <c r="H38" s="393">
        <v>110</v>
      </c>
      <c r="I38" s="393">
        <v>1</v>
      </c>
      <c r="J38" s="393">
        <v>110</v>
      </c>
      <c r="K38" s="393">
        <v>2</v>
      </c>
      <c r="L38" s="393">
        <v>109</v>
      </c>
      <c r="M38" s="394">
        <v>1</v>
      </c>
      <c r="N38" s="393">
        <v>105</v>
      </c>
      <c r="O38" s="394">
        <v>0</v>
      </c>
      <c r="P38" s="393">
        <v>105</v>
      </c>
      <c r="Q38" s="394">
        <v>0</v>
      </c>
      <c r="R38" s="393">
        <v>105</v>
      </c>
      <c r="S38" s="394">
        <v>0</v>
      </c>
      <c r="T38" s="393">
        <v>105</v>
      </c>
      <c r="U38" s="394">
        <v>0</v>
      </c>
      <c r="V38" s="393">
        <v>105</v>
      </c>
      <c r="W38" s="394">
        <v>0</v>
      </c>
      <c r="X38" s="393">
        <v>105</v>
      </c>
      <c r="Y38" s="394">
        <v>0</v>
      </c>
    </row>
    <row r="39" spans="1:25" ht="20.100000000000001" customHeight="1" x14ac:dyDescent="0.25">
      <c r="A39" s="382" t="s">
        <v>80</v>
      </c>
      <c r="B39" s="383" t="s">
        <v>186</v>
      </c>
      <c r="C39" s="386" t="s">
        <v>57</v>
      </c>
      <c r="D39" s="393">
        <v>38</v>
      </c>
      <c r="E39" s="393">
        <v>0</v>
      </c>
      <c r="F39" s="393">
        <v>40</v>
      </c>
      <c r="G39" s="393">
        <v>1</v>
      </c>
      <c r="H39" s="393">
        <v>40</v>
      </c>
      <c r="I39" s="393">
        <v>0</v>
      </c>
      <c r="J39" s="393">
        <v>40</v>
      </c>
      <c r="K39" s="393">
        <v>1</v>
      </c>
      <c r="L39" s="393">
        <v>40</v>
      </c>
      <c r="M39" s="394">
        <v>1</v>
      </c>
      <c r="N39" s="393">
        <v>40</v>
      </c>
      <c r="O39" s="394">
        <v>1</v>
      </c>
      <c r="P39" s="393">
        <v>40</v>
      </c>
      <c r="Q39" s="394">
        <v>0</v>
      </c>
      <c r="R39" s="393">
        <v>40</v>
      </c>
      <c r="S39" s="394">
        <v>0</v>
      </c>
      <c r="T39" s="393">
        <v>40</v>
      </c>
      <c r="U39" s="394">
        <v>0</v>
      </c>
      <c r="V39" s="393">
        <v>40</v>
      </c>
      <c r="W39" s="394">
        <v>0</v>
      </c>
      <c r="X39" s="393">
        <v>40</v>
      </c>
      <c r="Y39" s="394">
        <v>0</v>
      </c>
    </row>
    <row r="40" spans="1:25" ht="20.100000000000001" customHeight="1" x14ac:dyDescent="0.25">
      <c r="A40" s="382" t="s">
        <v>81</v>
      </c>
      <c r="B40" s="383" t="s">
        <v>597</v>
      </c>
      <c r="C40" s="386" t="s">
        <v>59</v>
      </c>
      <c r="D40" s="393">
        <v>0</v>
      </c>
      <c r="E40" s="393">
        <v>0</v>
      </c>
      <c r="F40" s="393">
        <v>0</v>
      </c>
      <c r="G40" s="393">
        <v>0</v>
      </c>
      <c r="H40" s="393">
        <v>0</v>
      </c>
      <c r="I40" s="393">
        <v>0</v>
      </c>
      <c r="J40" s="393">
        <v>0</v>
      </c>
      <c r="K40" s="393">
        <v>0</v>
      </c>
      <c r="L40" s="393">
        <v>0</v>
      </c>
      <c r="M40" s="394">
        <v>0</v>
      </c>
      <c r="N40" s="393">
        <v>0</v>
      </c>
      <c r="O40" s="394">
        <v>0</v>
      </c>
      <c r="P40" s="393">
        <v>0</v>
      </c>
      <c r="Q40" s="394">
        <v>0</v>
      </c>
      <c r="R40" s="393">
        <v>0</v>
      </c>
      <c r="S40" s="394">
        <v>0</v>
      </c>
      <c r="T40" s="393">
        <v>80</v>
      </c>
      <c r="U40" s="394">
        <v>0</v>
      </c>
      <c r="V40" s="393">
        <v>81</v>
      </c>
      <c r="W40" s="394">
        <v>0</v>
      </c>
      <c r="X40" s="393">
        <v>82</v>
      </c>
      <c r="Y40" s="394">
        <v>2</v>
      </c>
    </row>
    <row r="41" spans="1:25" ht="20.100000000000001" customHeight="1" x14ac:dyDescent="0.25">
      <c r="A41" s="382" t="s">
        <v>81</v>
      </c>
      <c r="B41" s="383" t="s">
        <v>248</v>
      </c>
      <c r="C41" s="386" t="s">
        <v>59</v>
      </c>
      <c r="D41" s="393">
        <v>42</v>
      </c>
      <c r="E41" s="393">
        <v>0</v>
      </c>
      <c r="F41" s="393">
        <v>42</v>
      </c>
      <c r="G41" s="393">
        <v>0</v>
      </c>
      <c r="H41" s="393">
        <v>42</v>
      </c>
      <c r="I41" s="393">
        <v>0</v>
      </c>
      <c r="J41" s="393">
        <v>42</v>
      </c>
      <c r="K41" s="393">
        <v>0</v>
      </c>
      <c r="L41" s="393">
        <v>63</v>
      </c>
      <c r="M41" s="394">
        <v>0</v>
      </c>
      <c r="N41" s="393">
        <v>64</v>
      </c>
      <c r="O41" s="394">
        <v>0</v>
      </c>
      <c r="P41" s="393">
        <v>63</v>
      </c>
      <c r="Q41" s="394">
        <v>1</v>
      </c>
      <c r="R41" s="393">
        <v>63</v>
      </c>
      <c r="S41" s="394">
        <v>2</v>
      </c>
      <c r="T41" s="393">
        <v>65</v>
      </c>
      <c r="U41" s="394">
        <v>2</v>
      </c>
      <c r="V41" s="393">
        <v>64</v>
      </c>
      <c r="W41" s="394">
        <v>0</v>
      </c>
      <c r="X41" s="393">
        <v>64</v>
      </c>
      <c r="Y41" s="394">
        <v>0</v>
      </c>
    </row>
    <row r="42" spans="1:25" ht="20.100000000000001" customHeight="1" x14ac:dyDescent="0.25">
      <c r="A42" s="382" t="s">
        <v>81</v>
      </c>
      <c r="B42" s="383" t="s">
        <v>187</v>
      </c>
      <c r="C42" s="386" t="s">
        <v>57</v>
      </c>
      <c r="D42" s="393">
        <v>109</v>
      </c>
      <c r="E42" s="393">
        <v>0</v>
      </c>
      <c r="F42" s="393">
        <v>109</v>
      </c>
      <c r="G42" s="393">
        <v>0</v>
      </c>
      <c r="H42" s="393">
        <v>109</v>
      </c>
      <c r="I42" s="393">
        <v>0</v>
      </c>
      <c r="J42" s="393">
        <v>109</v>
      </c>
      <c r="K42" s="393">
        <v>1</v>
      </c>
      <c r="L42" s="393">
        <v>109</v>
      </c>
      <c r="M42" s="394">
        <v>0</v>
      </c>
      <c r="N42" s="393">
        <v>109</v>
      </c>
      <c r="O42" s="394">
        <v>1</v>
      </c>
      <c r="P42" s="393">
        <v>109</v>
      </c>
      <c r="Q42" s="394">
        <v>0</v>
      </c>
      <c r="R42" s="393">
        <v>109</v>
      </c>
      <c r="S42" s="394">
        <v>0</v>
      </c>
      <c r="T42" s="393">
        <v>109</v>
      </c>
      <c r="U42" s="394">
        <v>0</v>
      </c>
      <c r="V42" s="393">
        <v>109</v>
      </c>
      <c r="W42" s="394">
        <v>0</v>
      </c>
      <c r="X42" s="393">
        <v>109</v>
      </c>
      <c r="Y42" s="394">
        <v>0</v>
      </c>
    </row>
    <row r="43" spans="1:25" ht="20.100000000000001" customHeight="1" x14ac:dyDescent="0.25">
      <c r="A43" s="382" t="s">
        <v>82</v>
      </c>
      <c r="B43" s="383" t="s">
        <v>189</v>
      </c>
      <c r="C43" s="386" t="s">
        <v>59</v>
      </c>
      <c r="D43" s="393">
        <v>85</v>
      </c>
      <c r="E43" s="393">
        <v>0</v>
      </c>
      <c r="F43" s="393">
        <v>85</v>
      </c>
      <c r="G43" s="393">
        <v>0</v>
      </c>
      <c r="H43" s="393">
        <v>86</v>
      </c>
      <c r="I43" s="393">
        <v>1</v>
      </c>
      <c r="J43" s="393">
        <v>116</v>
      </c>
      <c r="K43" s="393">
        <v>0</v>
      </c>
      <c r="L43" s="393">
        <v>119</v>
      </c>
      <c r="M43" s="394">
        <v>4</v>
      </c>
      <c r="N43" s="393">
        <v>116</v>
      </c>
      <c r="O43" s="394">
        <v>3</v>
      </c>
      <c r="P43" s="393">
        <v>118</v>
      </c>
      <c r="Q43" s="394">
        <v>3</v>
      </c>
      <c r="R43" s="393">
        <v>118</v>
      </c>
      <c r="S43" s="394">
        <v>3</v>
      </c>
      <c r="T43" s="393">
        <v>117</v>
      </c>
      <c r="U43" s="394">
        <v>0</v>
      </c>
      <c r="V43" s="393">
        <v>117</v>
      </c>
      <c r="W43" s="394">
        <v>0</v>
      </c>
      <c r="X43" s="393">
        <v>118</v>
      </c>
      <c r="Y43" s="394">
        <v>4</v>
      </c>
    </row>
    <row r="44" spans="1:25" ht="20.100000000000001" customHeight="1" x14ac:dyDescent="0.25">
      <c r="A44" s="382" t="s">
        <v>82</v>
      </c>
      <c r="B44" s="383" t="s">
        <v>190</v>
      </c>
      <c r="C44" s="386" t="s">
        <v>57</v>
      </c>
      <c r="D44" s="393">
        <v>48</v>
      </c>
      <c r="E44" s="393">
        <v>1</v>
      </c>
      <c r="F44" s="393">
        <v>48</v>
      </c>
      <c r="G44" s="393">
        <v>0</v>
      </c>
      <c r="H44" s="393">
        <v>51</v>
      </c>
      <c r="I44" s="393">
        <v>0</v>
      </c>
      <c r="J44" s="393">
        <v>51</v>
      </c>
      <c r="K44" s="393">
        <v>0</v>
      </c>
      <c r="L44" s="393">
        <v>52</v>
      </c>
      <c r="M44" s="394">
        <v>1</v>
      </c>
      <c r="N44" s="393">
        <v>53</v>
      </c>
      <c r="O44" s="394">
        <v>1</v>
      </c>
      <c r="P44" s="393">
        <v>55</v>
      </c>
      <c r="Q44" s="394">
        <v>3</v>
      </c>
      <c r="R44" s="393">
        <v>52</v>
      </c>
      <c r="S44" s="394">
        <v>1</v>
      </c>
      <c r="T44" s="393">
        <v>52</v>
      </c>
      <c r="U44" s="394">
        <v>0</v>
      </c>
      <c r="V44" s="393">
        <v>52</v>
      </c>
      <c r="W44" s="394">
        <v>0</v>
      </c>
      <c r="X44" s="393">
        <v>56</v>
      </c>
      <c r="Y44" s="394">
        <v>0</v>
      </c>
    </row>
    <row r="45" spans="1:25" ht="20.100000000000001" customHeight="1" x14ac:dyDescent="0.25">
      <c r="A45" s="382" t="s">
        <v>83</v>
      </c>
      <c r="B45" s="383" t="s">
        <v>191</v>
      </c>
      <c r="C45" s="386" t="s">
        <v>57</v>
      </c>
      <c r="D45" s="393">
        <v>82</v>
      </c>
      <c r="E45" s="393">
        <v>0</v>
      </c>
      <c r="F45" s="393">
        <v>83</v>
      </c>
      <c r="G45" s="393">
        <v>0</v>
      </c>
      <c r="H45" s="393">
        <v>81</v>
      </c>
      <c r="I45" s="393">
        <v>1</v>
      </c>
      <c r="J45" s="393">
        <v>82</v>
      </c>
      <c r="K45" s="393">
        <v>1</v>
      </c>
      <c r="L45" s="393">
        <v>82</v>
      </c>
      <c r="M45" s="394">
        <v>0</v>
      </c>
      <c r="N45" s="393">
        <v>85</v>
      </c>
      <c r="O45" s="394">
        <v>1</v>
      </c>
      <c r="P45" s="393">
        <v>82</v>
      </c>
      <c r="Q45" s="394">
        <v>0</v>
      </c>
      <c r="R45" s="393">
        <v>80</v>
      </c>
      <c r="S45" s="394">
        <v>2</v>
      </c>
      <c r="T45" s="393">
        <v>80</v>
      </c>
      <c r="U45" s="394">
        <v>4</v>
      </c>
      <c r="V45" s="393">
        <v>83</v>
      </c>
      <c r="W45" s="394">
        <v>1</v>
      </c>
      <c r="X45" s="393">
        <v>78</v>
      </c>
      <c r="Y45" s="394">
        <v>0</v>
      </c>
    </row>
    <row r="46" spans="1:25" ht="20.100000000000001" customHeight="1" x14ac:dyDescent="0.25">
      <c r="A46" s="382" t="s">
        <v>84</v>
      </c>
      <c r="B46" s="383" t="s">
        <v>85</v>
      </c>
      <c r="C46" s="386" t="s">
        <v>57</v>
      </c>
      <c r="D46" s="393">
        <v>89</v>
      </c>
      <c r="E46" s="393">
        <v>2</v>
      </c>
      <c r="F46" s="393">
        <v>91</v>
      </c>
      <c r="G46" s="393">
        <v>0</v>
      </c>
      <c r="H46" s="393">
        <v>88</v>
      </c>
      <c r="I46" s="393">
        <v>0</v>
      </c>
      <c r="J46" s="393">
        <v>92</v>
      </c>
      <c r="K46" s="393">
        <v>0</v>
      </c>
      <c r="L46" s="393">
        <v>92</v>
      </c>
      <c r="M46" s="394">
        <v>1</v>
      </c>
      <c r="N46" s="393">
        <v>96</v>
      </c>
      <c r="O46" s="394">
        <v>0</v>
      </c>
      <c r="P46" s="393">
        <v>92</v>
      </c>
      <c r="Q46" s="394">
        <v>0</v>
      </c>
      <c r="R46" s="393">
        <v>90</v>
      </c>
      <c r="S46" s="394">
        <v>0</v>
      </c>
      <c r="T46" s="393">
        <v>92</v>
      </c>
      <c r="U46" s="394">
        <v>0</v>
      </c>
      <c r="V46" s="393">
        <v>95</v>
      </c>
      <c r="W46" s="394">
        <v>0</v>
      </c>
      <c r="X46" s="393">
        <v>99</v>
      </c>
      <c r="Y46" s="394">
        <v>0</v>
      </c>
    </row>
    <row r="47" spans="1:25" ht="20.100000000000001" customHeight="1" x14ac:dyDescent="0.25">
      <c r="A47" s="382" t="s">
        <v>86</v>
      </c>
      <c r="B47" s="383" t="s">
        <v>192</v>
      </c>
      <c r="C47" s="386" t="s">
        <v>59</v>
      </c>
      <c r="D47" s="393">
        <v>80</v>
      </c>
      <c r="E47" s="393">
        <v>0</v>
      </c>
      <c r="F47" s="393">
        <v>80</v>
      </c>
      <c r="G47" s="393">
        <v>0</v>
      </c>
      <c r="H47" s="393">
        <v>80</v>
      </c>
      <c r="I47" s="393">
        <v>0</v>
      </c>
      <c r="J47" s="393">
        <v>84</v>
      </c>
      <c r="K47" s="393">
        <v>0</v>
      </c>
      <c r="L47" s="393">
        <v>84</v>
      </c>
      <c r="M47" s="394">
        <v>0</v>
      </c>
      <c r="N47" s="393">
        <v>88</v>
      </c>
      <c r="O47" s="394">
        <v>1</v>
      </c>
      <c r="P47" s="393">
        <v>84</v>
      </c>
      <c r="Q47" s="394">
        <v>0</v>
      </c>
      <c r="R47" s="393">
        <v>84</v>
      </c>
      <c r="S47" s="394">
        <v>0</v>
      </c>
      <c r="T47" s="393">
        <v>84</v>
      </c>
      <c r="U47" s="394">
        <v>0</v>
      </c>
      <c r="V47" s="393">
        <v>84</v>
      </c>
      <c r="W47" s="394">
        <v>1</v>
      </c>
      <c r="X47" s="393">
        <v>92</v>
      </c>
      <c r="Y47" s="394">
        <v>0</v>
      </c>
    </row>
    <row r="48" spans="1:25" ht="20.100000000000001" customHeight="1" x14ac:dyDescent="0.25">
      <c r="A48" s="382" t="s">
        <v>86</v>
      </c>
      <c r="B48" s="383" t="s">
        <v>193</v>
      </c>
      <c r="C48" s="386" t="s">
        <v>59</v>
      </c>
      <c r="D48" s="393">
        <v>387</v>
      </c>
      <c r="E48" s="393">
        <v>5</v>
      </c>
      <c r="F48" s="393">
        <v>382</v>
      </c>
      <c r="G48" s="393">
        <v>11</v>
      </c>
      <c r="H48" s="393">
        <v>379</v>
      </c>
      <c r="I48" s="393">
        <v>3</v>
      </c>
      <c r="J48" s="393">
        <v>380</v>
      </c>
      <c r="K48" s="393">
        <v>7</v>
      </c>
      <c r="L48" s="393">
        <v>383</v>
      </c>
      <c r="M48" s="394">
        <v>10</v>
      </c>
      <c r="N48" s="393">
        <v>366</v>
      </c>
      <c r="O48" s="394">
        <v>6</v>
      </c>
      <c r="P48" s="393">
        <v>378</v>
      </c>
      <c r="Q48" s="394">
        <v>14</v>
      </c>
      <c r="R48" s="393">
        <v>378</v>
      </c>
      <c r="S48" s="394">
        <v>7</v>
      </c>
      <c r="T48" s="393">
        <v>372</v>
      </c>
      <c r="U48" s="394">
        <v>11</v>
      </c>
      <c r="V48" s="393">
        <v>405</v>
      </c>
      <c r="W48" s="394">
        <v>12</v>
      </c>
      <c r="X48" s="393">
        <v>403</v>
      </c>
      <c r="Y48" s="394">
        <v>9</v>
      </c>
    </row>
    <row r="49" spans="1:25" ht="20.100000000000001" customHeight="1" x14ac:dyDescent="0.25">
      <c r="A49" s="382" t="s">
        <v>86</v>
      </c>
      <c r="B49" s="383" t="s">
        <v>194</v>
      </c>
      <c r="C49" s="386" t="s">
        <v>57</v>
      </c>
      <c r="D49" s="393">
        <v>44</v>
      </c>
      <c r="E49" s="393">
        <v>0</v>
      </c>
      <c r="F49" s="393">
        <v>44</v>
      </c>
      <c r="G49" s="393">
        <v>0</v>
      </c>
      <c r="H49" s="393">
        <v>44</v>
      </c>
      <c r="I49" s="393">
        <v>0</v>
      </c>
      <c r="J49" s="393">
        <v>46</v>
      </c>
      <c r="K49" s="393">
        <v>0</v>
      </c>
      <c r="L49" s="393">
        <v>46</v>
      </c>
      <c r="M49" s="394">
        <v>0</v>
      </c>
      <c r="N49" s="393">
        <v>47</v>
      </c>
      <c r="O49" s="394">
        <v>0</v>
      </c>
      <c r="P49" s="393">
        <v>45</v>
      </c>
      <c r="Q49" s="394">
        <v>1</v>
      </c>
      <c r="R49" s="393">
        <v>46</v>
      </c>
      <c r="S49" s="394">
        <v>0</v>
      </c>
      <c r="T49" s="393">
        <v>45</v>
      </c>
      <c r="U49" s="394">
        <v>0</v>
      </c>
      <c r="V49" s="393">
        <v>47</v>
      </c>
      <c r="W49" s="394">
        <v>1</v>
      </c>
      <c r="X49" s="393">
        <v>46</v>
      </c>
      <c r="Y49" s="394">
        <v>0</v>
      </c>
    </row>
    <row r="50" spans="1:25" ht="20.100000000000001" customHeight="1" x14ac:dyDescent="0.25">
      <c r="A50" s="382" t="s">
        <v>86</v>
      </c>
      <c r="B50" s="383" t="s">
        <v>332</v>
      </c>
      <c r="C50" s="386" t="s">
        <v>59</v>
      </c>
      <c r="D50" s="393" t="s">
        <v>232</v>
      </c>
      <c r="E50" s="393" t="s">
        <v>232</v>
      </c>
      <c r="F50" s="393">
        <v>112</v>
      </c>
      <c r="G50" s="393" t="s">
        <v>232</v>
      </c>
      <c r="H50" s="393">
        <v>111</v>
      </c>
      <c r="I50" s="393">
        <v>1</v>
      </c>
      <c r="J50" s="393">
        <v>111</v>
      </c>
      <c r="K50" s="393">
        <v>1</v>
      </c>
      <c r="L50" s="393">
        <v>114</v>
      </c>
      <c r="M50" s="394">
        <v>3</v>
      </c>
      <c r="N50" s="393">
        <v>113</v>
      </c>
      <c r="O50" s="394">
        <v>0</v>
      </c>
      <c r="P50" s="393">
        <v>114</v>
      </c>
      <c r="Q50" s="394">
        <v>1</v>
      </c>
      <c r="R50" s="393">
        <v>113</v>
      </c>
      <c r="S50" s="394">
        <v>0</v>
      </c>
      <c r="T50" s="393">
        <v>190</v>
      </c>
      <c r="U50" s="394">
        <v>2</v>
      </c>
      <c r="V50" s="393">
        <v>215</v>
      </c>
      <c r="W50" s="394">
        <v>0</v>
      </c>
      <c r="X50" s="393">
        <v>214</v>
      </c>
      <c r="Y50" s="394">
        <v>0</v>
      </c>
    </row>
    <row r="51" spans="1:25" ht="20.100000000000001" customHeight="1" x14ac:dyDescent="0.25">
      <c r="A51" s="382" t="s">
        <v>86</v>
      </c>
      <c r="B51" s="383" t="s">
        <v>196</v>
      </c>
      <c r="C51" s="386" t="s">
        <v>57</v>
      </c>
      <c r="D51" s="393">
        <v>90</v>
      </c>
      <c r="E51" s="393">
        <v>0</v>
      </c>
      <c r="F51" s="393">
        <v>95</v>
      </c>
      <c r="G51" s="393">
        <v>2</v>
      </c>
      <c r="H51" s="393">
        <v>90</v>
      </c>
      <c r="I51" s="393">
        <v>0</v>
      </c>
      <c r="J51" s="393">
        <v>93</v>
      </c>
      <c r="K51" s="393">
        <v>0</v>
      </c>
      <c r="L51" s="393">
        <v>93</v>
      </c>
      <c r="M51" s="394">
        <v>1</v>
      </c>
      <c r="N51" s="393">
        <v>95</v>
      </c>
      <c r="O51" s="394">
        <v>0</v>
      </c>
      <c r="P51" s="393">
        <v>95</v>
      </c>
      <c r="Q51" s="394">
        <v>0</v>
      </c>
      <c r="R51" s="393">
        <v>93</v>
      </c>
      <c r="S51" s="394">
        <v>0</v>
      </c>
      <c r="T51" s="393">
        <v>94</v>
      </c>
      <c r="U51" s="394">
        <v>2</v>
      </c>
      <c r="V51" s="393">
        <v>95</v>
      </c>
      <c r="W51" s="394">
        <v>1</v>
      </c>
      <c r="X51" s="393">
        <v>95</v>
      </c>
      <c r="Y51" s="394">
        <v>0</v>
      </c>
    </row>
    <row r="52" spans="1:25" ht="20.100000000000001" customHeight="1" x14ac:dyDescent="0.25">
      <c r="A52" s="382" t="s">
        <v>87</v>
      </c>
      <c r="B52" s="383" t="s">
        <v>198</v>
      </c>
      <c r="C52" s="386" t="s">
        <v>57</v>
      </c>
      <c r="D52" s="393">
        <v>53</v>
      </c>
      <c r="E52" s="393">
        <v>0</v>
      </c>
      <c r="F52" s="393">
        <v>53</v>
      </c>
      <c r="G52" s="393">
        <v>0</v>
      </c>
      <c r="H52" s="393">
        <v>52</v>
      </c>
      <c r="I52" s="393">
        <v>0</v>
      </c>
      <c r="J52" s="393">
        <v>52</v>
      </c>
      <c r="K52" s="393">
        <v>0</v>
      </c>
      <c r="L52" s="393">
        <v>52</v>
      </c>
      <c r="M52" s="394">
        <v>2</v>
      </c>
      <c r="N52" s="393">
        <v>52</v>
      </c>
      <c r="O52" s="394">
        <v>0</v>
      </c>
      <c r="P52" s="393">
        <v>54</v>
      </c>
      <c r="Q52" s="394">
        <v>1</v>
      </c>
      <c r="R52" s="393">
        <v>52</v>
      </c>
      <c r="S52" s="394">
        <v>2</v>
      </c>
      <c r="T52" s="393">
        <v>53</v>
      </c>
      <c r="U52" s="394">
        <v>0</v>
      </c>
      <c r="V52" s="393">
        <v>54</v>
      </c>
      <c r="W52" s="394">
        <v>2</v>
      </c>
      <c r="X52" s="393">
        <v>54</v>
      </c>
      <c r="Y52" s="394">
        <v>1</v>
      </c>
    </row>
    <row r="53" spans="1:25" ht="20.100000000000001" customHeight="1" x14ac:dyDescent="0.25">
      <c r="A53" s="382" t="s">
        <v>87</v>
      </c>
      <c r="B53" s="383" t="s">
        <v>639</v>
      </c>
      <c r="C53" s="386" t="s">
        <v>59</v>
      </c>
      <c r="D53" s="393">
        <v>0</v>
      </c>
      <c r="E53" s="393">
        <v>0</v>
      </c>
      <c r="F53" s="393">
        <v>0</v>
      </c>
      <c r="G53" s="393">
        <v>0</v>
      </c>
      <c r="H53" s="393">
        <v>0</v>
      </c>
      <c r="I53" s="393">
        <v>0</v>
      </c>
      <c r="J53" s="393">
        <v>0</v>
      </c>
      <c r="K53" s="393">
        <v>0</v>
      </c>
      <c r="L53" s="393">
        <v>0</v>
      </c>
      <c r="M53" s="394">
        <v>0</v>
      </c>
      <c r="N53" s="393">
        <v>0</v>
      </c>
      <c r="O53" s="394">
        <v>0</v>
      </c>
      <c r="P53" s="393">
        <v>0</v>
      </c>
      <c r="Q53" s="394">
        <v>0</v>
      </c>
      <c r="R53" s="393">
        <v>0</v>
      </c>
      <c r="S53" s="394">
        <v>0</v>
      </c>
      <c r="T53" s="393">
        <v>0</v>
      </c>
      <c r="U53" s="394">
        <v>0</v>
      </c>
      <c r="V53" s="393">
        <v>60</v>
      </c>
      <c r="W53" s="394">
        <v>0</v>
      </c>
      <c r="X53" s="393">
        <v>60</v>
      </c>
      <c r="Y53" s="394">
        <v>0</v>
      </c>
    </row>
    <row r="54" spans="1:25" ht="20.100000000000001" customHeight="1" x14ac:dyDescent="0.25">
      <c r="A54" s="382" t="s">
        <v>87</v>
      </c>
      <c r="B54" s="383" t="s">
        <v>197</v>
      </c>
      <c r="C54" s="386" t="s">
        <v>57</v>
      </c>
      <c r="D54" s="393">
        <v>85</v>
      </c>
      <c r="E54" s="393">
        <v>3</v>
      </c>
      <c r="F54" s="393">
        <v>82</v>
      </c>
      <c r="G54" s="393">
        <v>0</v>
      </c>
      <c r="H54" s="393">
        <v>82</v>
      </c>
      <c r="I54" s="393">
        <v>0</v>
      </c>
      <c r="J54" s="393">
        <v>84</v>
      </c>
      <c r="K54" s="393">
        <v>1</v>
      </c>
      <c r="L54" s="393">
        <v>83</v>
      </c>
      <c r="M54" s="394">
        <v>1</v>
      </c>
      <c r="N54" s="393">
        <v>84</v>
      </c>
      <c r="O54" s="394">
        <v>2</v>
      </c>
      <c r="P54" s="393">
        <v>75</v>
      </c>
      <c r="Q54" s="394">
        <v>0</v>
      </c>
      <c r="R54" s="393">
        <v>82</v>
      </c>
      <c r="S54" s="394">
        <v>0</v>
      </c>
      <c r="T54" s="393">
        <v>82</v>
      </c>
      <c r="U54" s="394">
        <v>0</v>
      </c>
      <c r="V54" s="393">
        <v>82</v>
      </c>
      <c r="W54" s="394">
        <v>1</v>
      </c>
      <c r="X54" s="393">
        <v>81</v>
      </c>
      <c r="Y54" s="394">
        <v>0</v>
      </c>
    </row>
    <row r="55" spans="1:25" ht="20.100000000000001" customHeight="1" x14ac:dyDescent="0.25">
      <c r="A55" s="382" t="s">
        <v>88</v>
      </c>
      <c r="B55" s="383" t="s">
        <v>200</v>
      </c>
      <c r="C55" s="386" t="s">
        <v>59</v>
      </c>
      <c r="D55" s="393">
        <v>76</v>
      </c>
      <c r="E55" s="393">
        <v>1</v>
      </c>
      <c r="F55" s="393">
        <v>76</v>
      </c>
      <c r="G55" s="393">
        <v>1</v>
      </c>
      <c r="H55" s="393">
        <v>75</v>
      </c>
      <c r="I55" s="393">
        <v>1</v>
      </c>
      <c r="J55" s="393">
        <v>75</v>
      </c>
      <c r="K55" s="393">
        <v>0</v>
      </c>
      <c r="L55" s="393">
        <v>77</v>
      </c>
      <c r="M55" s="394">
        <v>1</v>
      </c>
      <c r="N55" s="393">
        <v>76</v>
      </c>
      <c r="O55" s="394">
        <v>0</v>
      </c>
      <c r="P55" s="393">
        <v>77</v>
      </c>
      <c r="Q55" s="394">
        <v>0</v>
      </c>
      <c r="R55" s="393">
        <v>74</v>
      </c>
      <c r="S55" s="394">
        <v>0</v>
      </c>
      <c r="T55" s="393">
        <v>78</v>
      </c>
      <c r="U55" s="394">
        <v>0</v>
      </c>
      <c r="V55" s="393">
        <v>78</v>
      </c>
      <c r="W55" s="394">
        <v>0</v>
      </c>
      <c r="X55" s="393">
        <v>80</v>
      </c>
      <c r="Y55" s="394">
        <v>0</v>
      </c>
    </row>
    <row r="56" spans="1:25" ht="20.100000000000001" customHeight="1" x14ac:dyDescent="0.25">
      <c r="A56" s="382" t="s">
        <v>88</v>
      </c>
      <c r="B56" s="383" t="s">
        <v>926</v>
      </c>
      <c r="C56" s="386" t="s">
        <v>57</v>
      </c>
      <c r="D56" s="393">
        <v>0</v>
      </c>
      <c r="E56" s="393">
        <v>0</v>
      </c>
      <c r="F56" s="393">
        <v>0</v>
      </c>
      <c r="G56" s="393">
        <v>0</v>
      </c>
      <c r="H56" s="393">
        <v>0</v>
      </c>
      <c r="I56" s="393">
        <v>0</v>
      </c>
      <c r="J56" s="393">
        <v>0</v>
      </c>
      <c r="K56" s="393">
        <v>0</v>
      </c>
      <c r="L56" s="393">
        <v>0</v>
      </c>
      <c r="M56" s="393">
        <v>0</v>
      </c>
      <c r="N56" s="393">
        <v>0</v>
      </c>
      <c r="O56" s="393">
        <v>0</v>
      </c>
      <c r="P56" s="393">
        <v>0</v>
      </c>
      <c r="Q56" s="393">
        <v>0</v>
      </c>
      <c r="R56" s="393">
        <v>0</v>
      </c>
      <c r="S56" s="393">
        <v>0</v>
      </c>
      <c r="T56" s="393">
        <v>0</v>
      </c>
      <c r="U56" s="393">
        <v>0</v>
      </c>
      <c r="V56" s="393">
        <v>0</v>
      </c>
      <c r="W56" s="393">
        <v>0</v>
      </c>
      <c r="X56" s="393">
        <v>52</v>
      </c>
      <c r="Y56" s="394">
        <v>0</v>
      </c>
    </row>
    <row r="57" spans="1:25" ht="20.100000000000001" customHeight="1" x14ac:dyDescent="0.25">
      <c r="A57" s="382" t="s">
        <v>88</v>
      </c>
      <c r="B57" s="383" t="s">
        <v>199</v>
      </c>
      <c r="C57" s="386" t="s">
        <v>57</v>
      </c>
      <c r="D57" s="393">
        <v>110</v>
      </c>
      <c r="E57" s="393">
        <v>0</v>
      </c>
      <c r="F57" s="393">
        <v>110</v>
      </c>
      <c r="G57" s="393">
        <v>0</v>
      </c>
      <c r="H57" s="393">
        <v>110</v>
      </c>
      <c r="I57" s="393">
        <v>0</v>
      </c>
      <c r="J57" s="393">
        <v>120</v>
      </c>
      <c r="K57" s="393">
        <v>0</v>
      </c>
      <c r="L57" s="393">
        <v>120</v>
      </c>
      <c r="M57" s="394">
        <v>3</v>
      </c>
      <c r="N57" s="393">
        <v>120</v>
      </c>
      <c r="O57" s="394">
        <v>0</v>
      </c>
      <c r="P57" s="393">
        <v>120</v>
      </c>
      <c r="Q57" s="394">
        <v>3</v>
      </c>
      <c r="R57" s="393">
        <v>120</v>
      </c>
      <c r="S57" s="394">
        <v>2</v>
      </c>
      <c r="T57" s="393">
        <v>120</v>
      </c>
      <c r="U57" s="394">
        <v>6</v>
      </c>
      <c r="V57" s="393">
        <v>120</v>
      </c>
      <c r="W57" s="394">
        <v>6</v>
      </c>
      <c r="X57" s="393">
        <v>120</v>
      </c>
      <c r="Y57" s="394">
        <v>1</v>
      </c>
    </row>
    <row r="58" spans="1:25" ht="20.100000000000001" customHeight="1" x14ac:dyDescent="0.25">
      <c r="A58" s="382" t="s">
        <v>89</v>
      </c>
      <c r="B58" s="383" t="s">
        <v>201</v>
      </c>
      <c r="C58" s="386" t="s">
        <v>57</v>
      </c>
      <c r="D58" s="393">
        <v>57</v>
      </c>
      <c r="E58" s="393">
        <v>1</v>
      </c>
      <c r="F58" s="393">
        <v>54</v>
      </c>
      <c r="G58" s="393">
        <v>2</v>
      </c>
      <c r="H58" s="393">
        <v>54</v>
      </c>
      <c r="I58" s="393">
        <v>0</v>
      </c>
      <c r="J58" s="393">
        <v>54</v>
      </c>
      <c r="K58" s="393">
        <v>1</v>
      </c>
      <c r="L58" s="393">
        <v>53</v>
      </c>
      <c r="M58" s="394">
        <v>0</v>
      </c>
      <c r="N58" s="393">
        <v>52</v>
      </c>
      <c r="O58" s="394">
        <v>0</v>
      </c>
      <c r="P58" s="393">
        <v>54</v>
      </c>
      <c r="Q58" s="394">
        <v>2</v>
      </c>
      <c r="R58" s="393">
        <v>54</v>
      </c>
      <c r="S58" s="394">
        <v>0</v>
      </c>
      <c r="T58" s="393">
        <v>53</v>
      </c>
      <c r="U58" s="394">
        <v>1</v>
      </c>
      <c r="V58" s="393">
        <v>53</v>
      </c>
      <c r="W58" s="394">
        <v>1</v>
      </c>
      <c r="X58" s="393">
        <v>59</v>
      </c>
      <c r="Y58" s="394">
        <v>2</v>
      </c>
    </row>
    <row r="59" spans="1:25" ht="20.100000000000001" customHeight="1" x14ac:dyDescent="0.25">
      <c r="A59" s="382" t="s">
        <v>90</v>
      </c>
      <c r="B59" s="383" t="s">
        <v>202</v>
      </c>
      <c r="C59" s="386" t="s">
        <v>57</v>
      </c>
      <c r="D59" s="393">
        <v>76</v>
      </c>
      <c r="E59" s="393">
        <v>1</v>
      </c>
      <c r="F59" s="393">
        <v>76</v>
      </c>
      <c r="G59" s="393">
        <v>0</v>
      </c>
      <c r="H59" s="393">
        <v>76</v>
      </c>
      <c r="I59" s="393">
        <v>2</v>
      </c>
      <c r="J59" s="393">
        <v>76</v>
      </c>
      <c r="K59" s="393">
        <v>5</v>
      </c>
      <c r="L59" s="393">
        <v>78</v>
      </c>
      <c r="M59" s="394">
        <v>3</v>
      </c>
      <c r="N59" s="393">
        <v>74</v>
      </c>
      <c r="O59" s="394">
        <v>0</v>
      </c>
      <c r="P59" s="393">
        <v>75</v>
      </c>
      <c r="Q59" s="394">
        <v>2</v>
      </c>
      <c r="R59" s="393">
        <v>75</v>
      </c>
      <c r="S59" s="394">
        <v>0</v>
      </c>
      <c r="T59" s="393">
        <v>74</v>
      </c>
      <c r="U59" s="394">
        <v>2</v>
      </c>
      <c r="V59" s="393">
        <v>77</v>
      </c>
      <c r="W59" s="394">
        <v>4</v>
      </c>
      <c r="X59" s="393">
        <v>78</v>
      </c>
      <c r="Y59" s="394">
        <v>3</v>
      </c>
    </row>
    <row r="60" spans="1:25" ht="20.100000000000001" customHeight="1" x14ac:dyDescent="0.25">
      <c r="A60" s="382" t="s">
        <v>91</v>
      </c>
      <c r="B60" s="383" t="s">
        <v>203</v>
      </c>
      <c r="C60" s="386" t="s">
        <v>92</v>
      </c>
      <c r="D60" s="393">
        <v>140</v>
      </c>
      <c r="E60" s="393">
        <v>3</v>
      </c>
      <c r="F60" s="393">
        <v>140</v>
      </c>
      <c r="G60" s="393">
        <v>2</v>
      </c>
      <c r="H60" s="393">
        <v>139</v>
      </c>
      <c r="I60" s="393">
        <v>2</v>
      </c>
      <c r="J60" s="393">
        <v>140</v>
      </c>
      <c r="K60" s="393">
        <v>4</v>
      </c>
      <c r="L60" s="393">
        <v>142</v>
      </c>
      <c r="M60" s="394">
        <v>4</v>
      </c>
      <c r="N60" s="393">
        <v>141</v>
      </c>
      <c r="O60" s="394">
        <v>1</v>
      </c>
      <c r="P60" s="393">
        <v>142</v>
      </c>
      <c r="Q60" s="394">
        <v>3</v>
      </c>
      <c r="R60" s="393">
        <v>142</v>
      </c>
      <c r="S60" s="394">
        <v>8</v>
      </c>
      <c r="T60" s="393">
        <v>139</v>
      </c>
      <c r="U60" s="394">
        <v>4</v>
      </c>
      <c r="V60" s="393">
        <v>143</v>
      </c>
      <c r="W60" s="394">
        <v>8</v>
      </c>
      <c r="X60" s="393">
        <v>145</v>
      </c>
      <c r="Y60" s="394">
        <v>8</v>
      </c>
    </row>
    <row r="61" spans="1:25" ht="20.100000000000001" customHeight="1" x14ac:dyDescent="0.25">
      <c r="A61" s="382" t="s">
        <v>91</v>
      </c>
      <c r="B61" s="383" t="s">
        <v>204</v>
      </c>
      <c r="C61" s="386" t="s">
        <v>59</v>
      </c>
      <c r="D61" s="393">
        <v>121</v>
      </c>
      <c r="E61" s="393">
        <v>0</v>
      </c>
      <c r="F61" s="393">
        <v>125</v>
      </c>
      <c r="G61" s="393">
        <v>2</v>
      </c>
      <c r="H61" s="393">
        <v>133</v>
      </c>
      <c r="I61" s="393">
        <v>0</v>
      </c>
      <c r="J61" s="393">
        <v>134</v>
      </c>
      <c r="K61" s="393">
        <v>0</v>
      </c>
      <c r="L61" s="393">
        <v>136</v>
      </c>
      <c r="M61" s="394">
        <v>1</v>
      </c>
      <c r="N61" s="393">
        <v>136</v>
      </c>
      <c r="O61" s="394">
        <v>0</v>
      </c>
      <c r="P61" s="393">
        <v>150</v>
      </c>
      <c r="Q61" s="394">
        <v>0</v>
      </c>
      <c r="R61" s="393">
        <v>150</v>
      </c>
      <c r="S61" s="394">
        <v>1</v>
      </c>
      <c r="T61" s="393">
        <v>158</v>
      </c>
      <c r="U61" s="394">
        <v>2</v>
      </c>
      <c r="V61" s="393">
        <v>168</v>
      </c>
      <c r="W61" s="394">
        <v>0</v>
      </c>
      <c r="X61" s="393">
        <v>178</v>
      </c>
      <c r="Y61" s="394">
        <v>0</v>
      </c>
    </row>
    <row r="62" spans="1:25" ht="20.100000000000001" customHeight="1" x14ac:dyDescent="0.25">
      <c r="A62" s="382" t="s">
        <v>91</v>
      </c>
      <c r="B62" s="383" t="s">
        <v>205</v>
      </c>
      <c r="C62" s="386" t="s">
        <v>92</v>
      </c>
      <c r="D62" s="393">
        <v>79</v>
      </c>
      <c r="E62" s="393">
        <v>0</v>
      </c>
      <c r="F62" s="393">
        <v>80</v>
      </c>
      <c r="G62" s="393">
        <v>0</v>
      </c>
      <c r="H62" s="393">
        <v>80</v>
      </c>
      <c r="I62" s="393">
        <v>1</v>
      </c>
      <c r="J62" s="393">
        <v>77</v>
      </c>
      <c r="K62" s="393">
        <v>1</v>
      </c>
      <c r="L62" s="393">
        <v>80</v>
      </c>
      <c r="M62" s="394">
        <v>1</v>
      </c>
      <c r="N62" s="393">
        <v>80</v>
      </c>
      <c r="O62" s="394">
        <v>1</v>
      </c>
      <c r="P62" s="393">
        <v>80</v>
      </c>
      <c r="Q62" s="394">
        <v>0</v>
      </c>
      <c r="R62" s="393">
        <v>80</v>
      </c>
      <c r="S62" s="394">
        <v>0</v>
      </c>
      <c r="T62" s="393">
        <v>80</v>
      </c>
      <c r="U62" s="394">
        <v>0</v>
      </c>
      <c r="V62" s="393">
        <v>80</v>
      </c>
      <c r="W62" s="394">
        <v>0</v>
      </c>
      <c r="X62" s="393">
        <v>80</v>
      </c>
      <c r="Y62" s="394">
        <v>0</v>
      </c>
    </row>
    <row r="63" spans="1:25" ht="20.100000000000001" customHeight="1" x14ac:dyDescent="0.25">
      <c r="A63" s="382" t="s">
        <v>93</v>
      </c>
      <c r="B63" s="383" t="s">
        <v>206</v>
      </c>
      <c r="C63" s="386" t="s">
        <v>57</v>
      </c>
      <c r="D63" s="393">
        <v>75</v>
      </c>
      <c r="E63" s="393">
        <v>0</v>
      </c>
      <c r="F63" s="393">
        <v>75</v>
      </c>
      <c r="G63" s="393">
        <v>0</v>
      </c>
      <c r="H63" s="393">
        <v>75</v>
      </c>
      <c r="I63" s="393">
        <v>0</v>
      </c>
      <c r="J63" s="393">
        <v>75</v>
      </c>
      <c r="K63" s="393">
        <v>0</v>
      </c>
      <c r="L63" s="393">
        <v>76</v>
      </c>
      <c r="M63" s="394">
        <v>0</v>
      </c>
      <c r="N63" s="393">
        <v>78</v>
      </c>
      <c r="O63" s="394">
        <v>0</v>
      </c>
      <c r="P63" s="393">
        <v>78</v>
      </c>
      <c r="Q63" s="394">
        <v>0</v>
      </c>
      <c r="R63" s="393">
        <v>78</v>
      </c>
      <c r="S63" s="394">
        <v>0</v>
      </c>
      <c r="T63" s="393">
        <v>78</v>
      </c>
      <c r="U63" s="394">
        <v>0</v>
      </c>
      <c r="V63" s="393">
        <v>78</v>
      </c>
      <c r="W63" s="394">
        <v>0</v>
      </c>
      <c r="X63" s="393">
        <v>78</v>
      </c>
      <c r="Y63" s="394">
        <v>0</v>
      </c>
    </row>
    <row r="64" spans="1:25" ht="20.100000000000001" customHeight="1" x14ac:dyDescent="0.25">
      <c r="A64" s="382" t="s">
        <v>94</v>
      </c>
      <c r="B64" s="522" t="s">
        <v>333</v>
      </c>
      <c r="C64" s="522" t="s">
        <v>59</v>
      </c>
      <c r="D64" s="393">
        <v>0</v>
      </c>
      <c r="E64" s="393">
        <v>0</v>
      </c>
      <c r="F64" s="393">
        <v>0</v>
      </c>
      <c r="G64" s="393">
        <v>0</v>
      </c>
      <c r="H64" s="393">
        <v>0</v>
      </c>
      <c r="I64" s="393">
        <v>0</v>
      </c>
      <c r="J64" s="393">
        <v>0</v>
      </c>
      <c r="K64" s="393">
        <v>0</v>
      </c>
      <c r="L64" s="393">
        <v>0</v>
      </c>
      <c r="M64" s="394">
        <v>0</v>
      </c>
      <c r="N64" s="393">
        <v>0</v>
      </c>
      <c r="O64" s="394">
        <v>0</v>
      </c>
      <c r="P64" s="393">
        <v>0</v>
      </c>
      <c r="Q64" s="394">
        <v>0</v>
      </c>
      <c r="R64" s="393">
        <v>80</v>
      </c>
      <c r="S64" s="394">
        <v>0</v>
      </c>
      <c r="T64" s="393">
        <v>79</v>
      </c>
      <c r="U64" s="394">
        <v>0</v>
      </c>
      <c r="V64" s="393">
        <v>79</v>
      </c>
      <c r="W64" s="394">
        <v>0</v>
      </c>
      <c r="X64" s="393">
        <v>80</v>
      </c>
      <c r="Y64" s="394">
        <v>0</v>
      </c>
    </row>
    <row r="65" spans="1:25" ht="20.100000000000001" customHeight="1" x14ac:dyDescent="0.25">
      <c r="A65" s="382" t="s">
        <v>94</v>
      </c>
      <c r="B65" s="383" t="s">
        <v>208</v>
      </c>
      <c r="C65" s="386" t="s">
        <v>59</v>
      </c>
      <c r="D65" s="393">
        <v>61</v>
      </c>
      <c r="E65" s="393">
        <v>1</v>
      </c>
      <c r="F65" s="393">
        <v>61</v>
      </c>
      <c r="G65" s="393">
        <v>0</v>
      </c>
      <c r="H65" s="393">
        <v>61</v>
      </c>
      <c r="I65" s="393">
        <v>1</v>
      </c>
      <c r="J65" s="393">
        <v>61</v>
      </c>
      <c r="K65" s="393">
        <v>1</v>
      </c>
      <c r="L65" s="393">
        <v>62</v>
      </c>
      <c r="M65" s="394">
        <v>0</v>
      </c>
      <c r="N65" s="393">
        <v>61</v>
      </c>
      <c r="O65" s="394">
        <v>0</v>
      </c>
      <c r="P65" s="393">
        <v>62</v>
      </c>
      <c r="Q65" s="394">
        <v>0</v>
      </c>
      <c r="R65" s="393">
        <v>75</v>
      </c>
      <c r="S65" s="394">
        <v>0</v>
      </c>
      <c r="T65" s="393">
        <v>75</v>
      </c>
      <c r="U65" s="394">
        <v>0</v>
      </c>
      <c r="V65" s="393">
        <v>75</v>
      </c>
      <c r="W65" s="394">
        <v>0</v>
      </c>
      <c r="X65" s="393">
        <v>76</v>
      </c>
      <c r="Y65" s="394">
        <v>1</v>
      </c>
    </row>
    <row r="66" spans="1:25" ht="20.100000000000001" customHeight="1" x14ac:dyDescent="0.25">
      <c r="A66" s="382" t="s">
        <v>94</v>
      </c>
      <c r="B66" s="383" t="s">
        <v>209</v>
      </c>
      <c r="C66" s="386" t="s">
        <v>57</v>
      </c>
      <c r="D66" s="393">
        <v>94</v>
      </c>
      <c r="E66" s="393">
        <v>0</v>
      </c>
      <c r="F66" s="393">
        <v>99</v>
      </c>
      <c r="G66" s="393">
        <v>2</v>
      </c>
      <c r="H66" s="393">
        <v>98</v>
      </c>
      <c r="I66" s="393">
        <v>0</v>
      </c>
      <c r="J66" s="393">
        <v>99</v>
      </c>
      <c r="K66" s="393">
        <v>6</v>
      </c>
      <c r="L66" s="393">
        <v>97</v>
      </c>
      <c r="M66" s="394">
        <v>1</v>
      </c>
      <c r="N66" s="393">
        <v>98</v>
      </c>
      <c r="O66" s="394">
        <v>0</v>
      </c>
      <c r="P66" s="393">
        <v>106</v>
      </c>
      <c r="Q66" s="394">
        <v>1</v>
      </c>
      <c r="R66" s="393">
        <v>110</v>
      </c>
      <c r="S66" s="394">
        <v>0</v>
      </c>
      <c r="T66" s="393">
        <v>121</v>
      </c>
      <c r="U66" s="394">
        <v>1</v>
      </c>
      <c r="V66" s="393">
        <v>130</v>
      </c>
      <c r="W66" s="394">
        <v>1</v>
      </c>
      <c r="X66" s="393">
        <v>129</v>
      </c>
      <c r="Y66" s="394">
        <v>0</v>
      </c>
    </row>
    <row r="67" spans="1:25" ht="20.100000000000001" customHeight="1" x14ac:dyDescent="0.25">
      <c r="A67" s="382" t="s">
        <v>95</v>
      </c>
      <c r="B67" s="383" t="s">
        <v>210</v>
      </c>
      <c r="C67" s="386" t="s">
        <v>57</v>
      </c>
      <c r="D67" s="393">
        <v>105</v>
      </c>
      <c r="E67" s="393">
        <v>0</v>
      </c>
      <c r="F67" s="393">
        <v>104</v>
      </c>
      <c r="G67" s="393">
        <v>0</v>
      </c>
      <c r="H67" s="393">
        <v>106</v>
      </c>
      <c r="I67" s="393">
        <v>2</v>
      </c>
      <c r="J67" s="393">
        <v>105</v>
      </c>
      <c r="K67" s="393">
        <v>1</v>
      </c>
      <c r="L67" s="393">
        <v>106</v>
      </c>
      <c r="M67" s="394">
        <v>0</v>
      </c>
      <c r="N67" s="393">
        <v>106</v>
      </c>
      <c r="O67" s="394">
        <v>3</v>
      </c>
      <c r="P67" s="393">
        <v>105</v>
      </c>
      <c r="Q67" s="394">
        <v>0</v>
      </c>
      <c r="R67" s="393">
        <v>106</v>
      </c>
      <c r="S67" s="394">
        <v>3</v>
      </c>
      <c r="T67" s="393">
        <v>106</v>
      </c>
      <c r="U67" s="394">
        <v>4</v>
      </c>
      <c r="V67" s="393">
        <v>106</v>
      </c>
      <c r="W67" s="394">
        <v>2</v>
      </c>
      <c r="X67" s="393">
        <v>106</v>
      </c>
      <c r="Y67" s="394">
        <v>2</v>
      </c>
    </row>
    <row r="68" spans="1:25" ht="20.100000000000001" customHeight="1" x14ac:dyDescent="0.25">
      <c r="A68" s="391" t="s">
        <v>95</v>
      </c>
      <c r="B68" s="396" t="s">
        <v>334</v>
      </c>
      <c r="C68" s="467" t="s">
        <v>57</v>
      </c>
      <c r="D68" s="393">
        <v>0</v>
      </c>
      <c r="E68" s="393">
        <v>0</v>
      </c>
      <c r="F68" s="393">
        <v>0</v>
      </c>
      <c r="G68" s="393">
        <v>0</v>
      </c>
      <c r="H68" s="393">
        <v>0</v>
      </c>
      <c r="I68" s="393">
        <v>0</v>
      </c>
      <c r="J68" s="393">
        <v>0</v>
      </c>
      <c r="K68" s="393">
        <v>0</v>
      </c>
      <c r="L68" s="393">
        <v>0</v>
      </c>
      <c r="M68" s="394">
        <v>0</v>
      </c>
      <c r="N68" s="393">
        <v>0</v>
      </c>
      <c r="O68" s="394">
        <v>0</v>
      </c>
      <c r="P68" s="393">
        <v>40</v>
      </c>
      <c r="Q68" s="394">
        <v>0</v>
      </c>
      <c r="R68" s="393">
        <v>61</v>
      </c>
      <c r="S68" s="394">
        <v>0</v>
      </c>
      <c r="T68" s="393">
        <v>60</v>
      </c>
      <c r="U68" s="394">
        <v>0</v>
      </c>
      <c r="V68" s="393">
        <v>60</v>
      </c>
      <c r="W68" s="394">
        <v>0</v>
      </c>
      <c r="X68" s="393">
        <v>59</v>
      </c>
      <c r="Y68" s="394">
        <v>0</v>
      </c>
    </row>
    <row r="69" spans="1:25" ht="20.100000000000001" customHeight="1" x14ac:dyDescent="0.25">
      <c r="A69" s="382" t="s">
        <v>95</v>
      </c>
      <c r="B69" s="383" t="s">
        <v>211</v>
      </c>
      <c r="C69" s="386" t="s">
        <v>57</v>
      </c>
      <c r="D69" s="393">
        <v>101</v>
      </c>
      <c r="E69" s="393">
        <v>0</v>
      </c>
      <c r="F69" s="393">
        <v>103</v>
      </c>
      <c r="G69" s="393">
        <v>0</v>
      </c>
      <c r="H69" s="393">
        <v>104</v>
      </c>
      <c r="I69" s="393">
        <v>1</v>
      </c>
      <c r="J69" s="393">
        <v>105</v>
      </c>
      <c r="K69" s="393">
        <v>2</v>
      </c>
      <c r="L69" s="393">
        <v>105</v>
      </c>
      <c r="M69" s="394">
        <v>0</v>
      </c>
      <c r="N69" s="393">
        <v>105</v>
      </c>
      <c r="O69" s="394">
        <v>1</v>
      </c>
      <c r="P69" s="393">
        <v>106</v>
      </c>
      <c r="Q69" s="394">
        <v>0</v>
      </c>
      <c r="R69" s="393">
        <v>106</v>
      </c>
      <c r="S69" s="394">
        <v>0</v>
      </c>
      <c r="T69" s="393">
        <v>106</v>
      </c>
      <c r="U69" s="394">
        <v>1</v>
      </c>
      <c r="V69" s="393">
        <v>106</v>
      </c>
      <c r="W69" s="394">
        <v>0</v>
      </c>
      <c r="X69" s="393">
        <v>106</v>
      </c>
      <c r="Y69" s="394">
        <v>0</v>
      </c>
    </row>
    <row r="70" spans="1:25" ht="20.100000000000001" customHeight="1" x14ac:dyDescent="0.25">
      <c r="A70" s="382" t="s">
        <v>95</v>
      </c>
      <c r="B70" s="383" t="s">
        <v>212</v>
      </c>
      <c r="C70" s="386" t="s">
        <v>57</v>
      </c>
      <c r="D70" s="393">
        <v>104</v>
      </c>
      <c r="E70" s="393">
        <v>2</v>
      </c>
      <c r="F70" s="393">
        <v>100</v>
      </c>
      <c r="G70" s="393">
        <v>0</v>
      </c>
      <c r="H70" s="393">
        <v>101</v>
      </c>
      <c r="I70" s="393">
        <v>1</v>
      </c>
      <c r="J70" s="393">
        <v>104</v>
      </c>
      <c r="K70" s="393">
        <v>5</v>
      </c>
      <c r="L70" s="393">
        <v>106</v>
      </c>
      <c r="M70" s="394">
        <v>5</v>
      </c>
      <c r="N70" s="393">
        <v>101</v>
      </c>
      <c r="O70" s="394">
        <v>1</v>
      </c>
      <c r="P70" s="393">
        <v>103</v>
      </c>
      <c r="Q70" s="394">
        <v>3</v>
      </c>
      <c r="R70" s="393">
        <v>107</v>
      </c>
      <c r="S70" s="394">
        <v>7</v>
      </c>
      <c r="T70" s="393">
        <v>102</v>
      </c>
      <c r="U70" s="394">
        <v>2</v>
      </c>
      <c r="V70" s="393">
        <v>101</v>
      </c>
      <c r="W70" s="394">
        <v>1</v>
      </c>
      <c r="X70" s="393">
        <v>101</v>
      </c>
      <c r="Y70" s="394">
        <v>1</v>
      </c>
    </row>
    <row r="71" spans="1:25" ht="20.100000000000001" customHeight="1" x14ac:dyDescent="0.25">
      <c r="A71" s="382" t="s">
        <v>96</v>
      </c>
      <c r="B71" s="383" t="s">
        <v>213</v>
      </c>
      <c r="C71" s="386" t="s">
        <v>59</v>
      </c>
      <c r="D71" s="393">
        <v>82</v>
      </c>
      <c r="E71" s="393">
        <v>0</v>
      </c>
      <c r="F71" s="393">
        <v>84</v>
      </c>
      <c r="G71" s="393">
        <v>0</v>
      </c>
      <c r="H71" s="393">
        <v>84</v>
      </c>
      <c r="I71" s="393">
        <v>0</v>
      </c>
      <c r="J71" s="393">
        <v>100</v>
      </c>
      <c r="K71" s="393">
        <v>0</v>
      </c>
      <c r="L71" s="393">
        <v>100</v>
      </c>
      <c r="M71" s="394">
        <v>0</v>
      </c>
      <c r="N71" s="393">
        <v>102</v>
      </c>
      <c r="O71" s="394">
        <v>0</v>
      </c>
      <c r="P71" s="393">
        <v>100</v>
      </c>
      <c r="Q71" s="394">
        <v>0</v>
      </c>
      <c r="R71" s="393">
        <v>101</v>
      </c>
      <c r="S71" s="394">
        <v>2</v>
      </c>
      <c r="T71" s="393">
        <v>100</v>
      </c>
      <c r="U71" s="394">
        <v>0</v>
      </c>
      <c r="V71" s="393">
        <v>140</v>
      </c>
      <c r="W71" s="394">
        <v>0</v>
      </c>
      <c r="X71" s="393">
        <v>146</v>
      </c>
      <c r="Y71" s="394">
        <v>2</v>
      </c>
    </row>
    <row r="72" spans="1:25" ht="20.100000000000001" customHeight="1" x14ac:dyDescent="0.25">
      <c r="A72" s="382" t="s">
        <v>96</v>
      </c>
      <c r="B72" s="383" t="s">
        <v>252</v>
      </c>
      <c r="C72" s="386" t="s">
        <v>57</v>
      </c>
      <c r="D72" s="393">
        <v>28</v>
      </c>
      <c r="E72" s="393">
        <v>0</v>
      </c>
      <c r="F72" s="393">
        <v>46</v>
      </c>
      <c r="G72" s="393">
        <v>0</v>
      </c>
      <c r="H72" s="393">
        <v>50</v>
      </c>
      <c r="I72" s="393">
        <v>0</v>
      </c>
      <c r="J72" s="393">
        <v>49</v>
      </c>
      <c r="K72" s="393">
        <v>0</v>
      </c>
      <c r="L72" s="393">
        <v>50</v>
      </c>
      <c r="M72" s="394">
        <v>2</v>
      </c>
      <c r="N72" s="393">
        <v>51</v>
      </c>
      <c r="O72" s="394">
        <v>1</v>
      </c>
      <c r="P72" s="393">
        <v>50</v>
      </c>
      <c r="Q72" s="394">
        <v>0</v>
      </c>
      <c r="R72" s="393">
        <v>50</v>
      </c>
      <c r="S72" s="394">
        <v>0</v>
      </c>
      <c r="T72" s="393">
        <v>51</v>
      </c>
      <c r="U72" s="394">
        <v>0</v>
      </c>
      <c r="V72" s="393">
        <v>52</v>
      </c>
      <c r="W72" s="394">
        <v>0</v>
      </c>
      <c r="X72" s="393">
        <v>50</v>
      </c>
      <c r="Y72" s="394">
        <v>0</v>
      </c>
    </row>
    <row r="73" spans="1:25" ht="20.100000000000001" customHeight="1" x14ac:dyDescent="0.25">
      <c r="A73" s="382" t="s">
        <v>97</v>
      </c>
      <c r="B73" s="383" t="s">
        <v>229</v>
      </c>
      <c r="C73" s="386" t="s">
        <v>57</v>
      </c>
      <c r="D73" s="393">
        <v>95</v>
      </c>
      <c r="E73" s="393">
        <v>0</v>
      </c>
      <c r="F73" s="393">
        <v>98</v>
      </c>
      <c r="G73" s="393">
        <v>3</v>
      </c>
      <c r="H73" s="393">
        <v>98</v>
      </c>
      <c r="I73" s="393">
        <v>0</v>
      </c>
      <c r="J73" s="393">
        <v>96</v>
      </c>
      <c r="K73" s="393">
        <v>0</v>
      </c>
      <c r="L73" s="393">
        <v>101</v>
      </c>
      <c r="M73" s="394">
        <v>3</v>
      </c>
      <c r="N73" s="393">
        <v>96</v>
      </c>
      <c r="O73" s="394">
        <v>2</v>
      </c>
      <c r="P73" s="393">
        <v>96</v>
      </c>
      <c r="Q73" s="394">
        <v>2</v>
      </c>
      <c r="R73" s="393">
        <v>97</v>
      </c>
      <c r="S73" s="394">
        <v>2</v>
      </c>
      <c r="T73" s="393">
        <v>99</v>
      </c>
      <c r="U73" s="394">
        <v>8</v>
      </c>
      <c r="V73" s="393">
        <v>97</v>
      </c>
      <c r="W73" s="394">
        <v>1</v>
      </c>
      <c r="X73" s="393">
        <v>97</v>
      </c>
      <c r="Y73" s="394">
        <v>3</v>
      </c>
    </row>
    <row r="74" spans="1:25" ht="20.100000000000001" customHeight="1" x14ac:dyDescent="0.25">
      <c r="A74" s="382" t="s">
        <v>98</v>
      </c>
      <c r="B74" s="383" t="s">
        <v>927</v>
      </c>
      <c r="C74" s="386" t="s">
        <v>59</v>
      </c>
      <c r="D74" s="393">
        <v>0</v>
      </c>
      <c r="E74" s="393">
        <v>0</v>
      </c>
      <c r="F74" s="393">
        <v>0</v>
      </c>
      <c r="G74" s="393">
        <v>0</v>
      </c>
      <c r="H74" s="393">
        <v>0</v>
      </c>
      <c r="I74" s="393">
        <v>0</v>
      </c>
      <c r="J74" s="393">
        <v>0</v>
      </c>
      <c r="K74" s="393">
        <v>0</v>
      </c>
      <c r="L74" s="393">
        <v>0</v>
      </c>
      <c r="M74" s="393">
        <v>0</v>
      </c>
      <c r="N74" s="393">
        <v>0</v>
      </c>
      <c r="O74" s="393">
        <v>0</v>
      </c>
      <c r="P74" s="393">
        <v>0</v>
      </c>
      <c r="Q74" s="393">
        <v>0</v>
      </c>
      <c r="R74" s="393">
        <v>0</v>
      </c>
      <c r="S74" s="393">
        <v>0</v>
      </c>
      <c r="T74" s="393">
        <v>0</v>
      </c>
      <c r="U74" s="393">
        <v>0</v>
      </c>
      <c r="V74" s="393">
        <v>0</v>
      </c>
      <c r="W74" s="393">
        <v>0</v>
      </c>
      <c r="X74" s="393">
        <v>36</v>
      </c>
      <c r="Y74" s="394">
        <v>0</v>
      </c>
    </row>
    <row r="75" spans="1:25" ht="20.100000000000001" customHeight="1" x14ac:dyDescent="0.25">
      <c r="A75" s="382" t="s">
        <v>98</v>
      </c>
      <c r="B75" s="383" t="s">
        <v>215</v>
      </c>
      <c r="C75" s="386" t="s">
        <v>57</v>
      </c>
      <c r="D75" s="393">
        <v>62</v>
      </c>
      <c r="E75" s="393">
        <v>0</v>
      </c>
      <c r="F75" s="393">
        <v>63</v>
      </c>
      <c r="G75" s="393">
        <v>0</v>
      </c>
      <c r="H75" s="393">
        <v>63</v>
      </c>
      <c r="I75" s="393">
        <v>0</v>
      </c>
      <c r="J75" s="393">
        <v>63</v>
      </c>
      <c r="K75" s="393">
        <v>0</v>
      </c>
      <c r="L75" s="393">
        <v>61</v>
      </c>
      <c r="M75" s="394">
        <v>0</v>
      </c>
      <c r="N75" s="393">
        <v>63</v>
      </c>
      <c r="O75" s="394">
        <v>0</v>
      </c>
      <c r="P75" s="393">
        <v>63</v>
      </c>
      <c r="Q75" s="394">
        <v>0</v>
      </c>
      <c r="R75" s="393">
        <v>63</v>
      </c>
      <c r="S75" s="394">
        <v>0</v>
      </c>
      <c r="T75" s="393">
        <v>63</v>
      </c>
      <c r="U75" s="394">
        <v>0</v>
      </c>
      <c r="V75" s="393">
        <v>63</v>
      </c>
      <c r="W75" s="394">
        <v>0</v>
      </c>
      <c r="X75" s="393">
        <v>73</v>
      </c>
      <c r="Y75" s="394">
        <v>2</v>
      </c>
    </row>
    <row r="76" spans="1:25" ht="20.100000000000001" customHeight="1" x14ac:dyDescent="0.25">
      <c r="A76" s="382" t="s">
        <v>99</v>
      </c>
      <c r="B76" s="383" t="s">
        <v>216</v>
      </c>
      <c r="C76" s="386" t="s">
        <v>57</v>
      </c>
      <c r="D76" s="393">
        <v>52</v>
      </c>
      <c r="E76" s="393">
        <v>3</v>
      </c>
      <c r="F76" s="393">
        <v>50</v>
      </c>
      <c r="G76" s="393">
        <v>2</v>
      </c>
      <c r="H76" s="393">
        <v>50</v>
      </c>
      <c r="I76" s="393">
        <v>2</v>
      </c>
      <c r="J76" s="393">
        <v>48</v>
      </c>
      <c r="K76" s="393">
        <v>1</v>
      </c>
      <c r="L76" s="393">
        <v>47</v>
      </c>
      <c r="M76" s="394">
        <v>2</v>
      </c>
      <c r="N76" s="393">
        <v>48</v>
      </c>
      <c r="O76" s="394">
        <v>0</v>
      </c>
      <c r="P76" s="393">
        <v>49</v>
      </c>
      <c r="Q76" s="394">
        <v>1</v>
      </c>
      <c r="R76" s="393">
        <v>48</v>
      </c>
      <c r="S76" s="394">
        <v>1</v>
      </c>
      <c r="T76" s="393">
        <v>48</v>
      </c>
      <c r="U76" s="394">
        <v>0</v>
      </c>
      <c r="V76" s="393">
        <v>48</v>
      </c>
      <c r="W76" s="394">
        <v>0</v>
      </c>
      <c r="X76" s="393">
        <v>48</v>
      </c>
      <c r="Y76" s="394">
        <v>0</v>
      </c>
    </row>
    <row r="77" spans="1:25" ht="20.100000000000001" customHeight="1" x14ac:dyDescent="0.25">
      <c r="A77" s="382" t="s">
        <v>100</v>
      </c>
      <c r="B77" s="383" t="s">
        <v>217</v>
      </c>
      <c r="C77" s="386" t="s">
        <v>59</v>
      </c>
      <c r="D77" s="393">
        <v>101</v>
      </c>
      <c r="E77" s="393">
        <v>1</v>
      </c>
      <c r="F77" s="393">
        <v>101</v>
      </c>
      <c r="G77" s="393">
        <v>0</v>
      </c>
      <c r="H77" s="393">
        <v>103</v>
      </c>
      <c r="I77" s="393">
        <v>1</v>
      </c>
      <c r="J77" s="393">
        <v>100</v>
      </c>
      <c r="K77" s="393">
        <v>0</v>
      </c>
      <c r="L77" s="393">
        <v>100</v>
      </c>
      <c r="M77" s="394">
        <v>2</v>
      </c>
      <c r="N77" s="393">
        <v>107</v>
      </c>
      <c r="O77" s="394">
        <v>0</v>
      </c>
      <c r="P77" s="393">
        <v>100</v>
      </c>
      <c r="Q77" s="394">
        <v>0</v>
      </c>
      <c r="R77" s="393">
        <v>100</v>
      </c>
      <c r="S77" s="394">
        <v>0</v>
      </c>
      <c r="T77" s="393">
        <v>101</v>
      </c>
      <c r="U77" s="394">
        <v>2</v>
      </c>
      <c r="V77" s="393">
        <v>100</v>
      </c>
      <c r="W77" s="394">
        <v>0</v>
      </c>
      <c r="X77" s="393">
        <v>101</v>
      </c>
      <c r="Y77" s="394">
        <v>0</v>
      </c>
    </row>
    <row r="78" spans="1:25" ht="20.100000000000001" customHeight="1" x14ac:dyDescent="0.25">
      <c r="A78" s="382" t="s">
        <v>101</v>
      </c>
      <c r="B78" s="383" t="s">
        <v>640</v>
      </c>
      <c r="C78" s="386" t="s">
        <v>61</v>
      </c>
      <c r="D78" s="393">
        <v>0</v>
      </c>
      <c r="E78" s="393">
        <v>0</v>
      </c>
      <c r="F78" s="393">
        <v>0</v>
      </c>
      <c r="G78" s="393">
        <v>0</v>
      </c>
      <c r="H78" s="393">
        <v>0</v>
      </c>
      <c r="I78" s="393">
        <v>0</v>
      </c>
      <c r="J78" s="393">
        <v>0</v>
      </c>
      <c r="K78" s="393">
        <v>0</v>
      </c>
      <c r="L78" s="393">
        <v>0</v>
      </c>
      <c r="M78" s="393">
        <v>0</v>
      </c>
      <c r="N78" s="393">
        <v>0</v>
      </c>
      <c r="O78" s="393">
        <v>0</v>
      </c>
      <c r="P78" s="393">
        <v>0</v>
      </c>
      <c r="Q78" s="393">
        <v>0</v>
      </c>
      <c r="R78" s="393">
        <v>0</v>
      </c>
      <c r="S78" s="393">
        <v>0</v>
      </c>
      <c r="T78" s="393">
        <v>0</v>
      </c>
      <c r="U78" s="393">
        <v>0</v>
      </c>
      <c r="V78" s="393">
        <v>50</v>
      </c>
      <c r="W78" s="394">
        <v>0</v>
      </c>
      <c r="X78" s="393">
        <v>51</v>
      </c>
      <c r="Y78" s="394">
        <v>0</v>
      </c>
    </row>
    <row r="79" spans="1:25" ht="20.100000000000001" customHeight="1" x14ac:dyDescent="0.25">
      <c r="A79" s="382" t="s">
        <v>101</v>
      </c>
      <c r="B79" s="383" t="s">
        <v>636</v>
      </c>
      <c r="C79" s="386" t="s">
        <v>59</v>
      </c>
      <c r="D79" s="393">
        <v>0</v>
      </c>
      <c r="E79" s="393">
        <v>0</v>
      </c>
      <c r="F79" s="393">
        <v>0</v>
      </c>
      <c r="G79" s="393">
        <v>0</v>
      </c>
      <c r="H79" s="393">
        <v>0</v>
      </c>
      <c r="I79" s="393">
        <v>0</v>
      </c>
      <c r="J79" s="393">
        <v>0</v>
      </c>
      <c r="K79" s="393">
        <v>0</v>
      </c>
      <c r="L79" s="393">
        <v>0</v>
      </c>
      <c r="M79" s="393">
        <v>0</v>
      </c>
      <c r="N79" s="393">
        <v>0</v>
      </c>
      <c r="O79" s="393">
        <v>0</v>
      </c>
      <c r="P79" s="393">
        <v>0</v>
      </c>
      <c r="Q79" s="393">
        <v>0</v>
      </c>
      <c r="R79" s="393">
        <v>0</v>
      </c>
      <c r="S79" s="393">
        <v>0</v>
      </c>
      <c r="T79" s="393">
        <v>0</v>
      </c>
      <c r="U79" s="393">
        <v>0</v>
      </c>
      <c r="V79" s="393">
        <v>45</v>
      </c>
      <c r="W79" s="394">
        <v>0</v>
      </c>
      <c r="X79" s="393">
        <v>45</v>
      </c>
      <c r="Y79" s="394">
        <v>0</v>
      </c>
    </row>
    <row r="80" spans="1:25" ht="20.100000000000001" customHeight="1" x14ac:dyDescent="0.25">
      <c r="A80" s="382" t="s">
        <v>101</v>
      </c>
      <c r="B80" s="383" t="s">
        <v>218</v>
      </c>
      <c r="C80" s="386" t="s">
        <v>57</v>
      </c>
      <c r="D80" s="393">
        <v>43</v>
      </c>
      <c r="E80" s="393">
        <v>0</v>
      </c>
      <c r="F80" s="393">
        <v>40</v>
      </c>
      <c r="G80" s="393">
        <v>1</v>
      </c>
      <c r="H80" s="393">
        <v>43</v>
      </c>
      <c r="I80" s="393">
        <v>1</v>
      </c>
      <c r="J80" s="393">
        <v>41</v>
      </c>
      <c r="K80" s="395" t="s">
        <v>232</v>
      </c>
      <c r="L80" s="393">
        <v>41</v>
      </c>
      <c r="M80" s="394">
        <v>1</v>
      </c>
      <c r="N80" s="393">
        <v>40</v>
      </c>
      <c r="O80" s="394">
        <v>0</v>
      </c>
      <c r="P80" s="393">
        <v>44</v>
      </c>
      <c r="Q80" s="394">
        <v>1</v>
      </c>
      <c r="R80" s="393">
        <v>40</v>
      </c>
      <c r="S80" s="394">
        <v>0</v>
      </c>
      <c r="T80" s="393">
        <v>40</v>
      </c>
      <c r="U80" s="394">
        <v>0</v>
      </c>
      <c r="V80" s="393">
        <v>41</v>
      </c>
      <c r="W80" s="394">
        <v>1</v>
      </c>
      <c r="X80" s="393">
        <v>40</v>
      </c>
      <c r="Y80" s="394">
        <v>0</v>
      </c>
    </row>
    <row r="81" spans="1:25" ht="24.9" customHeight="1" thickBot="1" x14ac:dyDescent="0.3">
      <c r="A81" s="77"/>
      <c r="B81" s="78" t="s">
        <v>335</v>
      </c>
      <c r="C81" s="78"/>
      <c r="D81" s="79">
        <v>6000</v>
      </c>
      <c r="E81" s="79">
        <v>57</v>
      </c>
      <c r="F81" s="79">
        <v>6165</v>
      </c>
      <c r="G81" s="79">
        <v>60</v>
      </c>
      <c r="H81" s="79">
        <v>6184</v>
      </c>
      <c r="I81" s="79">
        <v>50</v>
      </c>
      <c r="J81" s="79">
        <v>6250</v>
      </c>
      <c r="K81" s="79">
        <v>66</v>
      </c>
      <c r="L81" s="79">
        <v>6308</v>
      </c>
      <c r="M81" s="80">
        <v>82</v>
      </c>
      <c r="N81" s="79">
        <v>6317</v>
      </c>
      <c r="O81" s="80">
        <v>48</v>
      </c>
      <c r="P81" s="79">
        <v>6360</v>
      </c>
      <c r="Q81" s="80">
        <v>77</v>
      </c>
      <c r="R81" s="79">
        <v>6513</v>
      </c>
      <c r="S81" s="80">
        <v>82</v>
      </c>
      <c r="T81" s="79">
        <v>6708</v>
      </c>
      <c r="U81" s="80">
        <v>96</v>
      </c>
      <c r="V81" s="80">
        <v>7013</v>
      </c>
      <c r="W81" s="80">
        <v>79</v>
      </c>
      <c r="X81" s="80">
        <v>7296</v>
      </c>
      <c r="Y81" s="80">
        <v>72</v>
      </c>
    </row>
    <row r="82" spans="1:25" ht="24.9" customHeight="1" thickTop="1" x14ac:dyDescent="0.25">
      <c r="A82" s="365"/>
      <c r="B82" s="366" t="s">
        <v>102</v>
      </c>
      <c r="C82" s="366"/>
      <c r="D82" s="368"/>
      <c r="E82" s="368"/>
      <c r="F82" s="367"/>
      <c r="G82" s="368"/>
      <c r="H82" s="368"/>
      <c r="I82" s="367"/>
      <c r="J82" s="367"/>
      <c r="K82" s="368"/>
      <c r="L82" s="368"/>
      <c r="M82" s="367"/>
      <c r="N82" s="367"/>
      <c r="O82" s="368"/>
      <c r="P82" s="367"/>
      <c r="Q82" s="368"/>
      <c r="R82" s="367"/>
      <c r="S82" s="368"/>
      <c r="T82" s="367"/>
      <c r="U82" s="368"/>
      <c r="V82" s="367"/>
      <c r="W82" s="368"/>
      <c r="X82" s="367"/>
      <c r="Y82" s="368"/>
    </row>
    <row r="83" spans="1:25" ht="20.100000000000001" customHeight="1" x14ac:dyDescent="0.25">
      <c r="A83" s="382" t="s">
        <v>103</v>
      </c>
      <c r="B83" s="383" t="s">
        <v>104</v>
      </c>
      <c r="C83" s="386" t="s">
        <v>57</v>
      </c>
      <c r="D83" s="393">
        <v>0</v>
      </c>
      <c r="E83" s="393">
        <v>0</v>
      </c>
      <c r="F83" s="393">
        <v>0</v>
      </c>
      <c r="G83" s="393">
        <v>0</v>
      </c>
      <c r="H83" s="393">
        <v>0</v>
      </c>
      <c r="I83" s="393">
        <v>0</v>
      </c>
      <c r="J83" s="393">
        <v>0</v>
      </c>
      <c r="K83" s="393">
        <v>0</v>
      </c>
      <c r="L83" s="393">
        <v>175</v>
      </c>
      <c r="M83" s="393">
        <v>10</v>
      </c>
      <c r="N83" s="393">
        <v>114</v>
      </c>
      <c r="O83" s="393">
        <v>1</v>
      </c>
      <c r="P83" s="393">
        <v>110</v>
      </c>
      <c r="Q83" s="393">
        <v>11</v>
      </c>
      <c r="R83" s="393">
        <v>125</v>
      </c>
      <c r="S83" s="393">
        <v>6</v>
      </c>
      <c r="T83" s="393">
        <v>106</v>
      </c>
      <c r="U83" s="393">
        <v>1</v>
      </c>
      <c r="V83" s="393">
        <v>78</v>
      </c>
      <c r="W83" s="394">
        <v>7</v>
      </c>
      <c r="X83" s="393">
        <v>48</v>
      </c>
      <c r="Y83" s="394">
        <v>1</v>
      </c>
    </row>
    <row r="84" spans="1:25" ht="20.100000000000001" customHeight="1" thickBot="1" x14ac:dyDescent="0.3">
      <c r="A84" s="382" t="s">
        <v>613</v>
      </c>
      <c r="B84" s="383" t="s">
        <v>622</v>
      </c>
      <c r="C84" s="386" t="s">
        <v>59</v>
      </c>
      <c r="D84" s="393">
        <v>0</v>
      </c>
      <c r="E84" s="393">
        <v>0</v>
      </c>
      <c r="F84" s="393">
        <v>0</v>
      </c>
      <c r="G84" s="393">
        <v>0</v>
      </c>
      <c r="H84" s="393">
        <v>0</v>
      </c>
      <c r="I84" s="393">
        <v>0</v>
      </c>
      <c r="J84" s="393">
        <v>0</v>
      </c>
      <c r="K84" s="393">
        <v>0</v>
      </c>
      <c r="L84" s="393">
        <v>0</v>
      </c>
      <c r="M84" s="393">
        <v>0</v>
      </c>
      <c r="N84" s="393">
        <v>0</v>
      </c>
      <c r="O84" s="393">
        <v>0</v>
      </c>
      <c r="P84" s="393">
        <v>0</v>
      </c>
      <c r="Q84" s="393">
        <v>0</v>
      </c>
      <c r="R84" s="393">
        <v>0</v>
      </c>
      <c r="S84" s="393">
        <v>0</v>
      </c>
      <c r="T84" s="393">
        <v>0</v>
      </c>
      <c r="U84" s="393">
        <v>0</v>
      </c>
      <c r="V84" s="393">
        <v>116</v>
      </c>
      <c r="W84" s="394">
        <v>20</v>
      </c>
      <c r="X84" s="393">
        <v>90</v>
      </c>
      <c r="Y84" s="394">
        <v>14</v>
      </c>
    </row>
    <row r="85" spans="1:25" ht="24.9" customHeight="1" thickTop="1" x14ac:dyDescent="0.25">
      <c r="A85" s="365"/>
      <c r="B85" s="366" t="s">
        <v>269</v>
      </c>
      <c r="C85" s="366"/>
      <c r="D85" s="368"/>
      <c r="E85" s="368"/>
      <c r="F85" s="367"/>
      <c r="G85" s="368"/>
      <c r="H85" s="368"/>
      <c r="I85" s="367"/>
      <c r="J85" s="367"/>
      <c r="K85" s="367"/>
      <c r="L85" s="367"/>
      <c r="M85" s="367"/>
      <c r="N85" s="367"/>
      <c r="O85" s="367"/>
      <c r="P85" s="367"/>
      <c r="Q85" s="367"/>
      <c r="R85" s="367"/>
      <c r="S85" s="367"/>
      <c r="T85" s="367"/>
      <c r="U85" s="367"/>
      <c r="V85" s="367"/>
      <c r="W85" s="367"/>
      <c r="X85" s="367"/>
      <c r="Y85" s="367"/>
    </row>
    <row r="86" spans="1:25" ht="20.100000000000001" customHeight="1" x14ac:dyDescent="0.25">
      <c r="A86" s="49" t="s">
        <v>106</v>
      </c>
      <c r="B86" s="50" t="s">
        <v>270</v>
      </c>
      <c r="C86" s="63" t="s">
        <v>57</v>
      </c>
      <c r="D86" s="74">
        <v>32</v>
      </c>
      <c r="E86" s="74">
        <v>0</v>
      </c>
      <c r="F86" s="74">
        <v>32</v>
      </c>
      <c r="G86" s="74">
        <v>0</v>
      </c>
      <c r="H86" s="74">
        <v>32</v>
      </c>
      <c r="I86" s="74">
        <v>0</v>
      </c>
      <c r="J86" s="74">
        <v>32</v>
      </c>
      <c r="K86" s="74">
        <v>0</v>
      </c>
      <c r="L86" s="74">
        <v>32</v>
      </c>
      <c r="M86" s="75">
        <v>1</v>
      </c>
      <c r="N86" s="74">
        <v>32</v>
      </c>
      <c r="O86" s="75">
        <v>0</v>
      </c>
      <c r="P86" s="74">
        <v>34</v>
      </c>
      <c r="Q86" s="75">
        <v>0</v>
      </c>
      <c r="R86" s="74">
        <v>32</v>
      </c>
      <c r="S86" s="75">
        <v>0</v>
      </c>
      <c r="T86" s="74">
        <v>32</v>
      </c>
      <c r="U86" s="75">
        <v>0</v>
      </c>
      <c r="V86" s="74">
        <v>32</v>
      </c>
      <c r="W86" s="75">
        <v>0</v>
      </c>
      <c r="X86" s="74">
        <v>33</v>
      </c>
      <c r="Y86" s="75">
        <v>0</v>
      </c>
    </row>
    <row r="87" spans="1:25" ht="20.100000000000001" customHeight="1" x14ac:dyDescent="0.25">
      <c r="A87" s="46" t="s">
        <v>107</v>
      </c>
      <c r="B87" s="47" t="s">
        <v>108</v>
      </c>
      <c r="C87" s="61" t="s">
        <v>57</v>
      </c>
      <c r="D87" s="72">
        <v>47</v>
      </c>
      <c r="E87" s="72">
        <v>0</v>
      </c>
      <c r="F87" s="72">
        <v>47</v>
      </c>
      <c r="G87" s="72">
        <v>0</v>
      </c>
      <c r="H87" s="72">
        <v>56</v>
      </c>
      <c r="I87" s="72">
        <v>0</v>
      </c>
      <c r="J87" s="72">
        <v>56</v>
      </c>
      <c r="K87" s="72">
        <v>0</v>
      </c>
      <c r="L87" s="72">
        <v>55</v>
      </c>
      <c r="M87" s="73">
        <v>0</v>
      </c>
      <c r="N87" s="72" t="s">
        <v>276</v>
      </c>
      <c r="O87" s="73" t="s">
        <v>276</v>
      </c>
      <c r="P87" s="72" t="s">
        <v>276</v>
      </c>
      <c r="Q87" s="73" t="s">
        <v>276</v>
      </c>
      <c r="R87" s="72">
        <v>65</v>
      </c>
      <c r="S87" s="73">
        <v>3</v>
      </c>
      <c r="T87" s="72">
        <v>68</v>
      </c>
      <c r="U87" s="73">
        <v>0</v>
      </c>
      <c r="V87" s="72">
        <v>64</v>
      </c>
      <c r="W87" s="73">
        <v>1</v>
      </c>
      <c r="X87" s="72">
        <v>64</v>
      </c>
      <c r="Y87" s="73">
        <v>0</v>
      </c>
    </row>
    <row r="88" spans="1:25" ht="20.100000000000001" customHeight="1" x14ac:dyDescent="0.25">
      <c r="A88" s="49" t="s">
        <v>109</v>
      </c>
      <c r="B88" s="50" t="s">
        <v>272</v>
      </c>
      <c r="C88" s="63" t="s">
        <v>57</v>
      </c>
      <c r="D88" s="74">
        <v>29</v>
      </c>
      <c r="E88" s="74">
        <v>1</v>
      </c>
      <c r="F88" s="74">
        <v>29</v>
      </c>
      <c r="G88" s="74">
        <v>0</v>
      </c>
      <c r="H88" s="74">
        <v>29</v>
      </c>
      <c r="I88" s="74">
        <v>0</v>
      </c>
      <c r="J88" s="74">
        <v>29</v>
      </c>
      <c r="K88" s="74">
        <v>1</v>
      </c>
      <c r="L88" s="74">
        <v>29</v>
      </c>
      <c r="M88" s="75">
        <v>1</v>
      </c>
      <c r="N88" s="74">
        <v>29</v>
      </c>
      <c r="O88" s="75">
        <v>2</v>
      </c>
      <c r="P88" s="74">
        <v>29</v>
      </c>
      <c r="Q88" s="75">
        <v>1</v>
      </c>
      <c r="R88" s="74">
        <v>24</v>
      </c>
      <c r="S88" s="75">
        <v>4</v>
      </c>
      <c r="T88" s="74">
        <v>29</v>
      </c>
      <c r="U88" s="75">
        <v>1</v>
      </c>
      <c r="V88" s="74">
        <v>29</v>
      </c>
      <c r="W88" s="75">
        <v>0</v>
      </c>
      <c r="X88" s="74">
        <v>29</v>
      </c>
      <c r="Y88" s="75">
        <v>0</v>
      </c>
    </row>
    <row r="89" spans="1:25" ht="20.100000000000001" customHeight="1" x14ac:dyDescent="0.25">
      <c r="A89" s="46" t="s">
        <v>111</v>
      </c>
      <c r="B89" s="47" t="s">
        <v>273</v>
      </c>
      <c r="C89" s="61" t="s">
        <v>57</v>
      </c>
      <c r="D89" s="72">
        <v>38</v>
      </c>
      <c r="E89" s="72">
        <v>1</v>
      </c>
      <c r="F89" s="72">
        <v>37</v>
      </c>
      <c r="G89" s="72">
        <v>0</v>
      </c>
      <c r="H89" s="72">
        <v>40</v>
      </c>
      <c r="I89" s="72">
        <v>1</v>
      </c>
      <c r="J89" s="72">
        <v>40</v>
      </c>
      <c r="K89" s="72">
        <v>0</v>
      </c>
      <c r="L89" s="72">
        <v>40</v>
      </c>
      <c r="M89" s="73">
        <v>0</v>
      </c>
      <c r="N89" s="72">
        <v>40</v>
      </c>
      <c r="O89" s="73">
        <v>0</v>
      </c>
      <c r="P89" s="72">
        <v>42</v>
      </c>
      <c r="Q89" s="73">
        <v>0</v>
      </c>
      <c r="R89" s="72">
        <v>42</v>
      </c>
      <c r="S89" s="73">
        <v>0</v>
      </c>
      <c r="T89" s="72">
        <v>41</v>
      </c>
      <c r="U89" s="73">
        <v>1</v>
      </c>
      <c r="V89" s="72">
        <v>42</v>
      </c>
      <c r="W89" s="73">
        <v>1</v>
      </c>
      <c r="X89" s="72">
        <v>45</v>
      </c>
      <c r="Y89" s="73">
        <v>2</v>
      </c>
    </row>
    <row r="90" spans="1:25" ht="20.100000000000001" customHeight="1" x14ac:dyDescent="0.25">
      <c r="A90" s="49" t="s">
        <v>113</v>
      </c>
      <c r="B90" s="50" t="s">
        <v>274</v>
      </c>
      <c r="C90" s="63" t="s">
        <v>57</v>
      </c>
      <c r="D90" s="74">
        <v>96</v>
      </c>
      <c r="E90" s="74">
        <v>2</v>
      </c>
      <c r="F90" s="74">
        <v>96</v>
      </c>
      <c r="G90" s="74">
        <v>0</v>
      </c>
      <c r="H90" s="74">
        <v>96</v>
      </c>
      <c r="I90" s="74">
        <v>0</v>
      </c>
      <c r="J90" s="74">
        <v>96</v>
      </c>
      <c r="K90" s="74">
        <v>0</v>
      </c>
      <c r="L90" s="74">
        <v>96</v>
      </c>
      <c r="M90" s="75">
        <v>0</v>
      </c>
      <c r="N90" s="74">
        <v>96</v>
      </c>
      <c r="O90" s="75">
        <v>0</v>
      </c>
      <c r="P90" s="74">
        <v>96</v>
      </c>
      <c r="Q90" s="75">
        <v>0</v>
      </c>
      <c r="R90" s="74">
        <v>96</v>
      </c>
      <c r="S90" s="75">
        <v>0</v>
      </c>
      <c r="T90" s="74">
        <v>96</v>
      </c>
      <c r="U90" s="75">
        <v>0</v>
      </c>
      <c r="V90" s="74">
        <v>96</v>
      </c>
      <c r="W90" s="75">
        <v>0</v>
      </c>
      <c r="X90" s="74">
        <v>96</v>
      </c>
      <c r="Y90" s="75">
        <v>0</v>
      </c>
    </row>
    <row r="91" spans="1:25" ht="20.100000000000001" customHeight="1" x14ac:dyDescent="0.25">
      <c r="A91" s="46" t="s">
        <v>113</v>
      </c>
      <c r="B91" s="47" t="s">
        <v>275</v>
      </c>
      <c r="C91" s="61" t="s">
        <v>57</v>
      </c>
      <c r="D91" s="854" t="s">
        <v>641</v>
      </c>
      <c r="E91" s="72" t="s">
        <v>276</v>
      </c>
      <c r="F91" s="72" t="s">
        <v>276</v>
      </c>
      <c r="G91" s="72" t="s">
        <v>336</v>
      </c>
      <c r="H91" s="72">
        <v>56</v>
      </c>
      <c r="I91" s="72">
        <v>0</v>
      </c>
      <c r="J91" s="72" t="s">
        <v>276</v>
      </c>
      <c r="K91" s="72" t="s">
        <v>276</v>
      </c>
      <c r="L91" s="72">
        <v>56</v>
      </c>
      <c r="M91" s="73">
        <v>0</v>
      </c>
      <c r="N91" s="72" t="s">
        <v>276</v>
      </c>
      <c r="O91" s="73" t="s">
        <v>276</v>
      </c>
      <c r="P91" s="72">
        <v>56</v>
      </c>
      <c r="Q91" s="73">
        <v>0</v>
      </c>
      <c r="R91" s="72" t="s">
        <v>276</v>
      </c>
      <c r="S91" s="73" t="s">
        <v>276</v>
      </c>
      <c r="T91" s="72">
        <v>56</v>
      </c>
      <c r="U91" s="73">
        <v>0</v>
      </c>
      <c r="V91" s="72">
        <v>56</v>
      </c>
      <c r="W91" s="73">
        <v>0</v>
      </c>
      <c r="X91" s="72" t="s">
        <v>276</v>
      </c>
      <c r="Y91" s="73" t="s">
        <v>276</v>
      </c>
    </row>
    <row r="92" spans="1:25" ht="20.100000000000001" customHeight="1" x14ac:dyDescent="0.25">
      <c r="A92" s="49" t="s">
        <v>117</v>
      </c>
      <c r="B92" s="50" t="s">
        <v>277</v>
      </c>
      <c r="C92" s="63" t="s">
        <v>57</v>
      </c>
      <c r="D92" s="74">
        <v>38</v>
      </c>
      <c r="E92" s="74">
        <v>0</v>
      </c>
      <c r="F92" s="74">
        <v>39</v>
      </c>
      <c r="G92" s="74">
        <v>0</v>
      </c>
      <c r="H92" s="74">
        <v>38</v>
      </c>
      <c r="I92" s="74">
        <v>1</v>
      </c>
      <c r="J92" s="74">
        <v>38</v>
      </c>
      <c r="K92" s="74">
        <v>0</v>
      </c>
      <c r="L92" s="74">
        <v>38</v>
      </c>
      <c r="M92" s="75">
        <v>0</v>
      </c>
      <c r="N92" s="74">
        <v>40</v>
      </c>
      <c r="O92" s="75">
        <v>0</v>
      </c>
      <c r="P92" s="74">
        <v>40</v>
      </c>
      <c r="Q92" s="75">
        <v>0</v>
      </c>
      <c r="R92" s="74">
        <v>39</v>
      </c>
      <c r="S92" s="75">
        <v>0</v>
      </c>
      <c r="T92" s="74">
        <v>38</v>
      </c>
      <c r="U92" s="75">
        <v>0</v>
      </c>
      <c r="V92" s="74">
        <v>41</v>
      </c>
      <c r="W92" s="75">
        <v>2</v>
      </c>
      <c r="X92" s="74">
        <v>39</v>
      </c>
      <c r="Y92" s="75">
        <v>1</v>
      </c>
    </row>
    <row r="93" spans="1:25" ht="20.100000000000001" customHeight="1" x14ac:dyDescent="0.25">
      <c r="A93" s="46" t="s">
        <v>117</v>
      </c>
      <c r="B93" s="47" t="s">
        <v>278</v>
      </c>
      <c r="C93" s="706" t="s">
        <v>641</v>
      </c>
      <c r="D93" s="72">
        <v>85</v>
      </c>
      <c r="E93" s="72">
        <v>5</v>
      </c>
      <c r="F93" s="72">
        <v>89</v>
      </c>
      <c r="G93" s="72">
        <v>4</v>
      </c>
      <c r="H93" s="72">
        <v>88</v>
      </c>
      <c r="I93" s="72">
        <v>0</v>
      </c>
      <c r="J93" s="72">
        <v>89</v>
      </c>
      <c r="K93" s="72">
        <v>1</v>
      </c>
      <c r="L93" s="72">
        <v>89</v>
      </c>
      <c r="M93" s="73">
        <v>2</v>
      </c>
      <c r="N93" s="72">
        <v>89</v>
      </c>
      <c r="O93" s="73">
        <v>0</v>
      </c>
      <c r="P93" s="72" t="s">
        <v>276</v>
      </c>
      <c r="Q93" s="73" t="s">
        <v>276</v>
      </c>
      <c r="R93" s="72" t="s">
        <v>276</v>
      </c>
      <c r="S93" s="73" t="s">
        <v>276</v>
      </c>
      <c r="T93" s="72">
        <v>89</v>
      </c>
      <c r="U93" s="73">
        <v>1</v>
      </c>
      <c r="V93" s="705" t="s">
        <v>276</v>
      </c>
      <c r="W93" s="73" t="s">
        <v>276</v>
      </c>
      <c r="X93" s="705" t="s">
        <v>276</v>
      </c>
      <c r="Y93" s="73" t="s">
        <v>276</v>
      </c>
    </row>
    <row r="94" spans="1:25" ht="20.100000000000001" customHeight="1" x14ac:dyDescent="0.25">
      <c r="A94" s="49" t="s">
        <v>117</v>
      </c>
      <c r="B94" s="50" t="s">
        <v>279</v>
      </c>
      <c r="C94" s="63" t="s">
        <v>276</v>
      </c>
      <c r="D94" s="74">
        <v>50</v>
      </c>
      <c r="E94" s="74">
        <v>4</v>
      </c>
      <c r="F94" s="74">
        <v>51</v>
      </c>
      <c r="G94" s="74">
        <v>3</v>
      </c>
      <c r="H94" s="74">
        <v>51</v>
      </c>
      <c r="I94" s="74">
        <v>0</v>
      </c>
      <c r="J94" s="74">
        <v>50</v>
      </c>
      <c r="K94" s="74">
        <v>0</v>
      </c>
      <c r="L94" s="74">
        <v>50</v>
      </c>
      <c r="M94" s="75">
        <v>3</v>
      </c>
      <c r="N94" s="74" t="s">
        <v>276</v>
      </c>
      <c r="O94" s="75" t="s">
        <v>276</v>
      </c>
      <c r="P94" s="74" t="s">
        <v>276</v>
      </c>
      <c r="Q94" s="75" t="s">
        <v>276</v>
      </c>
      <c r="R94" s="74" t="s">
        <v>276</v>
      </c>
      <c r="S94" s="75" t="s">
        <v>276</v>
      </c>
      <c r="T94" s="74" t="s">
        <v>276</v>
      </c>
      <c r="U94" s="75" t="s">
        <v>276</v>
      </c>
      <c r="V94" s="74" t="s">
        <v>276</v>
      </c>
      <c r="W94" s="75" t="s">
        <v>276</v>
      </c>
      <c r="X94" s="74" t="s">
        <v>276</v>
      </c>
      <c r="Y94" s="75" t="s">
        <v>276</v>
      </c>
    </row>
    <row r="95" spans="1:25" ht="20.100000000000001" customHeight="1" x14ac:dyDescent="0.25">
      <c r="A95" s="46" t="s">
        <v>121</v>
      </c>
      <c r="B95" s="47" t="s">
        <v>122</v>
      </c>
      <c r="C95" s="61" t="s">
        <v>57</v>
      </c>
      <c r="D95" s="72">
        <v>28</v>
      </c>
      <c r="E95" s="72">
        <v>0</v>
      </c>
      <c r="F95" s="72">
        <v>30</v>
      </c>
      <c r="G95" s="72">
        <v>1</v>
      </c>
      <c r="H95" s="72">
        <v>32</v>
      </c>
      <c r="I95" s="72">
        <v>1</v>
      </c>
      <c r="J95" s="72">
        <v>34</v>
      </c>
      <c r="K95" s="72">
        <v>0</v>
      </c>
      <c r="L95" s="72">
        <v>34</v>
      </c>
      <c r="M95" s="73">
        <v>0</v>
      </c>
      <c r="N95" s="72">
        <v>34</v>
      </c>
      <c r="O95" s="73">
        <v>0</v>
      </c>
      <c r="P95" s="72">
        <v>35</v>
      </c>
      <c r="Q95" s="73">
        <v>1</v>
      </c>
      <c r="R95" s="72">
        <v>36</v>
      </c>
      <c r="S95" s="73">
        <v>1</v>
      </c>
      <c r="T95" s="72">
        <v>36</v>
      </c>
      <c r="U95" s="73">
        <v>0</v>
      </c>
      <c r="V95" s="72">
        <v>36</v>
      </c>
      <c r="W95" s="73">
        <v>0</v>
      </c>
      <c r="X95" s="72">
        <v>36</v>
      </c>
      <c r="Y95" s="73">
        <v>0</v>
      </c>
    </row>
    <row r="96" spans="1:25" x14ac:dyDescent="0.25">
      <c r="A96" s="239"/>
      <c r="B96" s="28"/>
      <c r="C96" s="28"/>
    </row>
    <row r="97" spans="1:25" x14ac:dyDescent="0.25">
      <c r="A97" s="227" t="s">
        <v>337</v>
      </c>
      <c r="B97" s="28"/>
      <c r="C97" s="28"/>
    </row>
    <row r="98" spans="1:25" x14ac:dyDescent="0.25">
      <c r="A98" s="227" t="s">
        <v>338</v>
      </c>
      <c r="B98" s="28"/>
      <c r="C98" s="28"/>
      <c r="P98" s="41"/>
      <c r="Q98" s="41"/>
      <c r="R98" s="41"/>
      <c r="S98" s="41"/>
      <c r="T98" s="41"/>
      <c r="U98" s="41"/>
      <c r="V98" s="41"/>
      <c r="W98" s="41"/>
      <c r="X98" s="41"/>
      <c r="Y98" s="41"/>
    </row>
    <row r="99" spans="1:25" x14ac:dyDescent="0.25">
      <c r="A99" s="227" t="s">
        <v>339</v>
      </c>
      <c r="B99" s="28"/>
      <c r="C99" s="28"/>
      <c r="M99" s="41"/>
      <c r="N99" s="41"/>
      <c r="O99" s="41"/>
      <c r="P99" s="41"/>
      <c r="Q99" s="41"/>
      <c r="R99" s="41"/>
      <c r="S99" s="41"/>
      <c r="T99" s="41"/>
      <c r="U99" s="41"/>
      <c r="V99" s="41"/>
      <c r="W99" s="41"/>
      <c r="X99" s="41"/>
      <c r="Y99" s="41"/>
    </row>
    <row r="100" spans="1:25" x14ac:dyDescent="0.25">
      <c r="A100" s="227"/>
      <c r="B100" s="28"/>
      <c r="C100" s="28"/>
    </row>
    <row r="101" spans="1:25" ht="36" customHeight="1" x14ac:dyDescent="0.25">
      <c r="A101" s="1010" t="s">
        <v>941</v>
      </c>
      <c r="B101" s="1010"/>
      <c r="C101" s="1010"/>
    </row>
    <row r="102" spans="1:25" x14ac:dyDescent="0.25">
      <c r="A102" s="224" t="s">
        <v>938</v>
      </c>
      <c r="B102" s="28"/>
      <c r="C102" s="28"/>
    </row>
  </sheetData>
  <autoFilter ref="A4:Y4" xr:uid="{00000000-0001-0000-0E00-000000000000}"/>
  <mergeCells count="15">
    <mergeCell ref="X3:Y3"/>
    <mergeCell ref="V3:W3"/>
    <mergeCell ref="T3:U3"/>
    <mergeCell ref="R3:S3"/>
    <mergeCell ref="A1:C1"/>
    <mergeCell ref="A101:C101"/>
    <mergeCell ref="P3:Q3"/>
    <mergeCell ref="N3:O3"/>
    <mergeCell ref="A2:B2"/>
    <mergeCell ref="L3:M3"/>
    <mergeCell ref="A3:B3"/>
    <mergeCell ref="D3:E3"/>
    <mergeCell ref="F3:G3"/>
    <mergeCell ref="H3:I3"/>
    <mergeCell ref="J3:K3"/>
  </mergeCells>
  <conditionalFormatting sqref="A5:Y80">
    <cfRule type="expression" dxfId="48" priority="1">
      <formula>MOD(ROW(),2)=0</formula>
    </cfRule>
  </conditionalFormatting>
  <conditionalFormatting sqref="A83:Y84">
    <cfRule type="expression" dxfId="47" priority="3">
      <formula>MOD(ROW(),2)=0</formula>
    </cfRule>
  </conditionalFormatting>
  <hyperlinks>
    <hyperlink ref="A2:B2" location="TOC!A1" display="Return to Table of Contents" xr:uid="{00000000-0004-0000-0E00-000000000000}"/>
  </hyperlinks>
  <pageMargins left="0.25" right="0.25" top="0.75" bottom="0.75" header="0.3" footer="0.3"/>
  <pageSetup scale="60"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4" max="24" man="1"/>
  </rowBreaks>
  <colBreaks count="3" manualBreakCount="3">
    <brk id="9" max="101" man="1"/>
    <brk id="15" max="101" man="1"/>
    <brk id="21" max="10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F7520-200E-4C51-92D5-0556ADC978DE}">
  <sheetPr>
    <tabColor theme="5"/>
    <pageSetUpPr fitToPage="1"/>
  </sheetPr>
  <dimension ref="A1:Y39"/>
  <sheetViews>
    <sheetView zoomScaleNormal="100" workbookViewId="0">
      <pane ySplit="1" topLeftCell="A2" activePane="bottomLeft" state="frozen"/>
      <selection activeCell="M10" sqref="M10"/>
      <selection pane="bottomLeft"/>
    </sheetView>
  </sheetViews>
  <sheetFormatPr defaultColWidth="9.109375" defaultRowHeight="13.2" x14ac:dyDescent="0.25"/>
  <cols>
    <col min="1" max="11" width="9.109375" style="194"/>
    <col min="12" max="12" width="9.109375" style="673"/>
    <col min="13" max="13" width="9.109375" style="673" customWidth="1"/>
    <col min="14" max="14" width="11" style="593" customWidth="1"/>
    <col min="15" max="15" width="1.88671875" style="593" customWidth="1"/>
    <col min="16" max="16" width="5.109375" style="593" customWidth="1"/>
    <col min="17" max="24" width="9.109375" style="593"/>
    <col min="25" max="25" width="9.109375" style="551"/>
    <col min="26" max="16384" width="9.109375" style="194"/>
  </cols>
  <sheetData>
    <row r="1" spans="1:25" ht="25.5" customHeight="1" x14ac:dyDescent="0.25">
      <c r="A1" s="549" t="s">
        <v>1044</v>
      </c>
    </row>
    <row r="2" spans="1:25" ht="32.25" customHeight="1" x14ac:dyDescent="0.25">
      <c r="A2" s="1041" t="s">
        <v>10</v>
      </c>
      <c r="B2" s="1041"/>
      <c r="C2" s="1041"/>
    </row>
    <row r="6" spans="1:25" s="590" customFormat="1" x14ac:dyDescent="0.25">
      <c r="L6" s="673"/>
      <c r="M6" s="673"/>
      <c r="N6" s="593"/>
      <c r="O6" s="593"/>
      <c r="P6" s="593"/>
      <c r="Q6" s="593"/>
      <c r="R6" s="593"/>
      <c r="S6" s="593"/>
      <c r="T6" s="593"/>
      <c r="U6" s="593"/>
      <c r="V6" s="593"/>
      <c r="W6" s="593"/>
      <c r="X6" s="593"/>
      <c r="Y6" s="551"/>
    </row>
    <row r="7" spans="1:25" s="590" customFormat="1" x14ac:dyDescent="0.25">
      <c r="B7" s="591">
        <v>2688</v>
      </c>
      <c r="C7" s="591">
        <v>2755</v>
      </c>
      <c r="D7" s="591">
        <v>2847</v>
      </c>
      <c r="E7" s="199">
        <v>2929</v>
      </c>
      <c r="F7" s="590">
        <v>3021</v>
      </c>
      <c r="G7" s="590">
        <v>3069</v>
      </c>
      <c r="H7" s="590">
        <v>3174</v>
      </c>
      <c r="I7" s="590">
        <v>3312</v>
      </c>
      <c r="L7" s="673"/>
      <c r="M7" s="673"/>
      <c r="N7" s="593"/>
      <c r="O7" s="593"/>
      <c r="P7" s="593"/>
      <c r="Q7" s="593"/>
      <c r="R7" s="593"/>
      <c r="S7" s="593"/>
      <c r="T7" s="593"/>
      <c r="U7" s="593"/>
      <c r="V7" s="593"/>
      <c r="W7" s="593"/>
      <c r="X7" s="593"/>
      <c r="Y7" s="551"/>
    </row>
    <row r="8" spans="1:25" s="590" customFormat="1" x14ac:dyDescent="0.25">
      <c r="L8" s="673"/>
      <c r="M8" s="673"/>
      <c r="N8" s="593"/>
      <c r="O8" s="593"/>
      <c r="P8" s="593"/>
      <c r="Q8" s="593"/>
      <c r="R8" s="593"/>
      <c r="S8" s="593"/>
      <c r="T8" s="593"/>
      <c r="U8" s="593"/>
      <c r="V8" s="593"/>
      <c r="W8" s="593"/>
      <c r="X8" s="593"/>
      <c r="Y8" s="551"/>
    </row>
    <row r="9" spans="1:25" s="590" customFormat="1" x14ac:dyDescent="0.25">
      <c r="A9" s="591" t="s">
        <v>126</v>
      </c>
      <c r="B9" s="590" t="s">
        <v>135</v>
      </c>
      <c r="C9" s="590" t="s">
        <v>136</v>
      </c>
      <c r="D9" s="590" t="s">
        <v>137</v>
      </c>
      <c r="E9" s="590" t="s">
        <v>138</v>
      </c>
      <c r="F9" s="590" t="s">
        <v>139</v>
      </c>
      <c r="G9" s="590" t="s">
        <v>140</v>
      </c>
      <c r="H9" s="590" t="s">
        <v>141</v>
      </c>
      <c r="I9" s="590" t="s">
        <v>142</v>
      </c>
      <c r="J9" s="590" t="s">
        <v>143</v>
      </c>
      <c r="K9" s="590" t="s">
        <v>590</v>
      </c>
      <c r="L9" s="673" t="s">
        <v>618</v>
      </c>
      <c r="M9" s="673" t="s">
        <v>735</v>
      </c>
      <c r="N9" s="593" t="s">
        <v>135</v>
      </c>
      <c r="O9" s="593" t="s">
        <v>136</v>
      </c>
      <c r="P9" s="593" t="s">
        <v>137</v>
      </c>
      <c r="Q9" s="593" t="s">
        <v>138</v>
      </c>
      <c r="R9" s="593" t="s">
        <v>139</v>
      </c>
      <c r="S9" s="593" t="s">
        <v>140</v>
      </c>
      <c r="T9" s="593" t="s">
        <v>141</v>
      </c>
      <c r="U9" s="593" t="s">
        <v>142</v>
      </c>
      <c r="V9" s="593" t="s">
        <v>143</v>
      </c>
      <c r="W9" s="593" t="s">
        <v>590</v>
      </c>
      <c r="X9" s="593" t="s">
        <v>618</v>
      </c>
      <c r="Y9" s="551"/>
    </row>
    <row r="10" spans="1:25" s="590" customFormat="1" x14ac:dyDescent="0.25">
      <c r="A10" s="590" t="s">
        <v>144</v>
      </c>
      <c r="B10" s="591">
        <v>2847</v>
      </c>
      <c r="C10" s="199">
        <v>2929</v>
      </c>
      <c r="D10" s="590">
        <v>3021</v>
      </c>
      <c r="E10" s="590">
        <v>3069</v>
      </c>
      <c r="F10" s="590">
        <v>3174</v>
      </c>
      <c r="G10" s="590">
        <v>3312</v>
      </c>
      <c r="H10" s="590">
        <v>3402</v>
      </c>
      <c r="I10" s="590">
        <v>3541</v>
      </c>
      <c r="J10" s="590">
        <v>3672</v>
      </c>
      <c r="K10" s="212">
        <v>3849</v>
      </c>
      <c r="L10" s="703">
        <v>4062</v>
      </c>
      <c r="M10" s="899">
        <v>4341</v>
      </c>
      <c r="N10" s="594">
        <f t="shared" ref="N10:V10" si="0">B10/B12</f>
        <v>0.47712418300653597</v>
      </c>
      <c r="O10" s="594">
        <f t="shared" si="0"/>
        <v>0.48816666666666669</v>
      </c>
      <c r="P10" s="594">
        <f t="shared" si="0"/>
        <v>0.49002433090024333</v>
      </c>
      <c r="Q10" s="594"/>
      <c r="R10" s="594">
        <f t="shared" si="0"/>
        <v>0.50783999999999996</v>
      </c>
      <c r="S10" s="594">
        <f t="shared" si="0"/>
        <v>0.52504755865567532</v>
      </c>
      <c r="T10" s="594">
        <f t="shared" si="0"/>
        <v>0.53854677853411426</v>
      </c>
      <c r="U10" s="594">
        <f t="shared" si="0"/>
        <v>0.55676100628930814</v>
      </c>
      <c r="V10" s="594">
        <f t="shared" si="0"/>
        <v>0.56379548595117457</v>
      </c>
      <c r="W10" s="594">
        <f>K10/K12</f>
        <v>0.57379248658318427</v>
      </c>
      <c r="X10" s="594">
        <f>L10/L12</f>
        <v>0.57921003849992869</v>
      </c>
      <c r="Y10" s="551"/>
    </row>
    <row r="11" spans="1:25" s="590" customFormat="1" x14ac:dyDescent="0.25">
      <c r="A11" s="590" t="s">
        <v>145</v>
      </c>
      <c r="B11" s="591">
        <v>3120</v>
      </c>
      <c r="C11" s="199">
        <v>3053</v>
      </c>
      <c r="D11" s="199">
        <v>3119</v>
      </c>
      <c r="E11" s="590">
        <v>3112</v>
      </c>
      <c r="F11" s="590">
        <v>3061</v>
      </c>
      <c r="G11" s="590">
        <v>2987</v>
      </c>
      <c r="H11" s="590">
        <v>2909</v>
      </c>
      <c r="I11" s="590">
        <v>2817</v>
      </c>
      <c r="J11" s="590">
        <v>2829</v>
      </c>
      <c r="K11" s="212">
        <v>2846</v>
      </c>
      <c r="L11" s="703">
        <v>2940</v>
      </c>
      <c r="M11" s="899">
        <v>2796</v>
      </c>
      <c r="N11" s="594">
        <f t="shared" ref="N11:V11" si="1">B11/B12</f>
        <v>0.52287581699346408</v>
      </c>
      <c r="O11" s="594">
        <f t="shared" si="1"/>
        <v>0.50883333333333336</v>
      </c>
      <c r="P11" s="594">
        <f t="shared" si="1"/>
        <v>0.50592051905920521</v>
      </c>
      <c r="Q11" s="594">
        <f t="shared" si="1"/>
        <v>0.50323415265200522</v>
      </c>
      <c r="R11" s="594">
        <f t="shared" si="1"/>
        <v>0.48975999999999997</v>
      </c>
      <c r="S11" s="594">
        <f t="shared" si="1"/>
        <v>0.47352568167406467</v>
      </c>
      <c r="T11" s="594">
        <f t="shared" si="1"/>
        <v>0.46050340351432645</v>
      </c>
      <c r="U11" s="594">
        <f t="shared" si="1"/>
        <v>0.44292452830188678</v>
      </c>
      <c r="V11" s="594">
        <f t="shared" si="1"/>
        <v>0.43436204514048826</v>
      </c>
      <c r="W11" s="594">
        <f>K11/K12</f>
        <v>0.4242695289206917</v>
      </c>
      <c r="X11" s="594">
        <f>L11/L12</f>
        <v>0.4192214458862113</v>
      </c>
      <c r="Y11" s="551"/>
    </row>
    <row r="12" spans="1:25" s="590" customFormat="1" x14ac:dyDescent="0.25">
      <c r="A12" s="590" t="s">
        <v>146</v>
      </c>
      <c r="B12" s="591">
        <f t="shared" ref="B12:M12" si="2">SUM(B10:B11,B13)</f>
        <v>5967</v>
      </c>
      <c r="C12" s="591">
        <f t="shared" si="2"/>
        <v>6000</v>
      </c>
      <c r="D12" s="591">
        <f t="shared" si="2"/>
        <v>6165</v>
      </c>
      <c r="E12" s="591">
        <f t="shared" si="2"/>
        <v>6184</v>
      </c>
      <c r="F12" s="591">
        <f t="shared" si="2"/>
        <v>6250</v>
      </c>
      <c r="G12" s="591">
        <f t="shared" si="2"/>
        <v>6308</v>
      </c>
      <c r="H12" s="591">
        <f t="shared" si="2"/>
        <v>6317</v>
      </c>
      <c r="I12" s="591">
        <f t="shared" si="2"/>
        <v>6360</v>
      </c>
      <c r="J12" s="591">
        <f t="shared" si="2"/>
        <v>6513</v>
      </c>
      <c r="K12" s="591">
        <f t="shared" si="2"/>
        <v>6708</v>
      </c>
      <c r="L12" s="591">
        <f t="shared" si="2"/>
        <v>7013</v>
      </c>
      <c r="M12" s="591">
        <f t="shared" si="2"/>
        <v>7296</v>
      </c>
      <c r="N12" s="594"/>
      <c r="O12" s="594"/>
      <c r="P12" s="594"/>
      <c r="Q12" s="594"/>
      <c r="R12" s="594"/>
      <c r="S12" s="594"/>
      <c r="T12" s="594"/>
      <c r="U12" s="594"/>
      <c r="V12" s="594"/>
      <c r="W12" s="593"/>
      <c r="X12" s="593"/>
      <c r="Y12" s="551"/>
    </row>
    <row r="13" spans="1:25" s="590" customFormat="1" x14ac:dyDescent="0.25">
      <c r="A13" s="591" t="s">
        <v>67</v>
      </c>
      <c r="C13" s="590">
        <v>18</v>
      </c>
      <c r="D13" s="590">
        <v>25</v>
      </c>
      <c r="E13" s="590">
        <v>3</v>
      </c>
      <c r="F13" s="590">
        <v>15</v>
      </c>
      <c r="G13" s="590">
        <v>9</v>
      </c>
      <c r="H13" s="590">
        <v>6</v>
      </c>
      <c r="I13" s="590">
        <v>2</v>
      </c>
      <c r="J13" s="590">
        <v>12</v>
      </c>
      <c r="K13" s="212">
        <v>13</v>
      </c>
      <c r="L13" s="702">
        <v>11</v>
      </c>
      <c r="M13" s="673">
        <v>159</v>
      </c>
      <c r="N13" s="593"/>
      <c r="O13" s="593"/>
      <c r="P13" s="593"/>
      <c r="Q13" s="593"/>
      <c r="R13" s="593"/>
      <c r="S13" s="593"/>
      <c r="T13" s="593"/>
      <c r="U13" s="673"/>
      <c r="V13" s="593"/>
      <c r="W13" s="593"/>
      <c r="X13" s="593"/>
      <c r="Y13" s="551"/>
    </row>
    <row r="14" spans="1:25" s="590" customFormat="1" x14ac:dyDescent="0.25">
      <c r="A14" s="591" t="s">
        <v>146</v>
      </c>
      <c r="B14" s="591"/>
      <c r="C14" s="591"/>
      <c r="D14" s="591"/>
      <c r="E14" s="591"/>
      <c r="F14" s="591"/>
      <c r="G14" s="591"/>
      <c r="H14" s="591"/>
      <c r="I14" s="591"/>
      <c r="J14" s="591"/>
      <c r="K14" s="591"/>
      <c r="L14" s="673"/>
      <c r="M14" s="673"/>
      <c r="N14" s="593"/>
      <c r="O14" s="593"/>
      <c r="P14" s="593"/>
      <c r="Q14" s="593"/>
      <c r="R14" s="593"/>
      <c r="S14" s="593"/>
      <c r="T14" s="593"/>
      <c r="U14" s="593"/>
      <c r="V14" s="593"/>
      <c r="W14" s="593"/>
      <c r="X14" s="593"/>
      <c r="Y14" s="551"/>
    </row>
    <row r="15" spans="1:25" s="590" customFormat="1" x14ac:dyDescent="0.25">
      <c r="A15" s="592"/>
      <c r="L15" s="673"/>
      <c r="M15" s="673"/>
      <c r="N15" s="593"/>
      <c r="O15" s="593"/>
      <c r="P15" s="593"/>
      <c r="Q15" s="593"/>
      <c r="R15" s="593"/>
      <c r="S15" s="593"/>
      <c r="T15" s="593"/>
      <c r="U15" s="593"/>
      <c r="V15" s="593"/>
      <c r="W15" s="593"/>
      <c r="X15" s="593"/>
      <c r="Y15" s="551"/>
    </row>
    <row r="16" spans="1:25" s="590" customFormat="1" x14ac:dyDescent="0.25">
      <c r="A16" s="591"/>
      <c r="L16" s="673"/>
      <c r="M16" s="673"/>
      <c r="N16" s="593"/>
      <c r="O16" s="593"/>
      <c r="P16" s="593"/>
      <c r="Q16" s="593"/>
      <c r="R16" s="593"/>
      <c r="S16" s="593"/>
      <c r="T16" s="593"/>
      <c r="U16" s="593"/>
      <c r="V16" s="593"/>
      <c r="W16" s="593"/>
      <c r="X16" s="593"/>
      <c r="Y16" s="551"/>
    </row>
    <row r="17" spans="1:25" s="590" customFormat="1" x14ac:dyDescent="0.25">
      <c r="A17" s="591" t="s">
        <v>340</v>
      </c>
      <c r="L17" s="673"/>
      <c r="M17" s="673"/>
      <c r="N17" s="593"/>
      <c r="O17" s="593"/>
      <c r="P17" s="593"/>
      <c r="Q17" s="593"/>
      <c r="R17" s="593"/>
      <c r="S17" s="593"/>
      <c r="T17" s="593"/>
      <c r="U17" s="593"/>
      <c r="V17" s="593"/>
      <c r="W17" s="593"/>
      <c r="X17" s="593"/>
      <c r="Y17" s="551"/>
    </row>
    <row r="18" spans="1:25" s="590" customFormat="1" x14ac:dyDescent="0.25">
      <c r="A18" s="590" t="s">
        <v>144</v>
      </c>
      <c r="B18" s="214" t="str">
        <f>TEXT(B10, "#,##0")&amp;"
 "&amp;TEXT(N10,"0.0%")</f>
        <v>2,847
 47.7%</v>
      </c>
      <c r="C18" s="214" t="str">
        <f t="shared" ref="C18:J18" si="3">TEXT(C10, "#,##0")&amp;"
 "&amp;TEXT(O10,"0.0%")</f>
        <v>2,929
 48.8%</v>
      </c>
      <c r="D18" s="214" t="str">
        <f t="shared" si="3"/>
        <v>3,021
 49.0%</v>
      </c>
      <c r="E18" s="214" t="str">
        <f t="shared" si="3"/>
        <v>3,069
 0.0%</v>
      </c>
      <c r="F18" s="214" t="str">
        <f t="shared" si="3"/>
        <v>3,174
 50.8%</v>
      </c>
      <c r="G18" s="214" t="str">
        <f t="shared" si="3"/>
        <v>3,312
 52.5%</v>
      </c>
      <c r="H18" s="214" t="str">
        <f t="shared" si="3"/>
        <v>3,402
 53.9%</v>
      </c>
      <c r="I18" s="214" t="str">
        <f t="shared" si="3"/>
        <v>3,541
 55.7%</v>
      </c>
      <c r="J18" s="214" t="str">
        <f t="shared" si="3"/>
        <v>3,672
 56.4%</v>
      </c>
      <c r="K18" s="214" t="str">
        <f>TEXT(K10, "#,##0")&amp;"
 "&amp;TEXT(W10,"0.0%")</f>
        <v>3,849
 57.4%</v>
      </c>
      <c r="L18" s="214" t="str">
        <f>TEXT(L10, "#,##0")&amp;"
 "&amp;TEXT(X10,"0.0%")</f>
        <v>4,062
 57.9%</v>
      </c>
      <c r="M18" s="214" t="str">
        <f>TEXT(M10, "#,##0")&amp;"
 "&amp;TEXT(Y10,"59.5%")</f>
        <v>4,341
 59.5%</v>
      </c>
      <c r="N18" s="593"/>
      <c r="O18" s="593"/>
      <c r="P18" s="593"/>
      <c r="Q18" s="593"/>
      <c r="R18" s="593"/>
      <c r="S18" s="593"/>
      <c r="T18" s="593"/>
      <c r="U18" s="593"/>
      <c r="V18" s="593"/>
      <c r="W18" s="593"/>
      <c r="X18" s="593"/>
      <c r="Y18" s="551"/>
    </row>
    <row r="19" spans="1:25" s="590" customFormat="1" x14ac:dyDescent="0.25">
      <c r="A19" s="590" t="s">
        <v>145</v>
      </c>
      <c r="B19" s="214" t="str">
        <f t="shared" ref="B19" si="4">TEXT(B11, "#,##0")&amp;"
 "&amp;TEXT(N11,"0.0%")</f>
        <v>3,120
 52.3%</v>
      </c>
      <c r="C19" s="214" t="str">
        <f t="shared" ref="C19" si="5">TEXT(C11, "#,##0")&amp;"
 "&amp;TEXT(O11,"0.0%")</f>
        <v>3,053
 50.9%</v>
      </c>
      <c r="D19" s="214" t="str">
        <f t="shared" ref="D19" si="6">TEXT(D11, "#,##0")&amp;"
 "&amp;TEXT(P11,"0.0%")</f>
        <v>3,119
 50.6%</v>
      </c>
      <c r="E19" s="214" t="str">
        <f t="shared" ref="E19" si="7">TEXT(E11, "#,##0")&amp;"
 "&amp;TEXT(Q11,"0.0%")</f>
        <v>3,112
 50.3%</v>
      </c>
      <c r="F19" s="214" t="str">
        <f t="shared" ref="F19" si="8">TEXT(F11, "#,##0")&amp;"
 "&amp;TEXT(R11,"0.0%")</f>
        <v>3,061
 49.0%</v>
      </c>
      <c r="G19" s="214" t="str">
        <f t="shared" ref="G19" si="9">TEXT(G11, "#,##0")&amp;"
 "&amp;TEXT(S11,"0.0%")</f>
        <v>2,987
 47.4%</v>
      </c>
      <c r="H19" s="214" t="str">
        <f t="shared" ref="H19" si="10">TEXT(H11, "#,##0")&amp;"
 "&amp;TEXT(T11,"0.0%")</f>
        <v>2,909
 46.1%</v>
      </c>
      <c r="I19" s="214" t="str">
        <f t="shared" ref="I19" si="11">TEXT(I11, "#,##0")&amp;"
 "&amp;TEXT(U11,"0.0%")</f>
        <v>2,817
 44.3%</v>
      </c>
      <c r="J19" s="214" t="str">
        <f t="shared" ref="J19" si="12">TEXT(J11, "#,##0")&amp;"
 "&amp;TEXT(V11,"0.0%")</f>
        <v>2,829
 43.4%</v>
      </c>
      <c r="K19" s="214" t="str">
        <f>TEXT(K11, "#,##0")&amp;"
 "&amp;TEXT(W11,"0.0%")</f>
        <v>2,846
 42.4%</v>
      </c>
      <c r="L19" s="214" t="str">
        <f>TEXT(L11, "#,##0")&amp;"
 "&amp;TEXT(X11,"0.0%")</f>
        <v>2,940
 41.9%</v>
      </c>
      <c r="M19" s="214" t="str">
        <f>TEXT(M11, "#,##0")&amp;"
 "&amp;TEXT(Y11,"38.3%")</f>
        <v>2,796
 38.3%</v>
      </c>
      <c r="N19" s="593"/>
      <c r="O19" s="593"/>
      <c r="P19" s="593"/>
      <c r="Q19" s="593"/>
      <c r="R19" s="593"/>
      <c r="S19" s="593"/>
      <c r="T19" s="593"/>
      <c r="U19" s="593"/>
      <c r="V19" s="593"/>
      <c r="W19" s="593"/>
      <c r="X19" s="593"/>
      <c r="Y19" s="551"/>
    </row>
    <row r="20" spans="1:25" s="590" customFormat="1" x14ac:dyDescent="0.25">
      <c r="L20" s="673"/>
      <c r="M20" s="673"/>
      <c r="N20" s="593"/>
      <c r="O20" s="593"/>
      <c r="P20" s="593"/>
      <c r="Q20" s="593"/>
      <c r="R20" s="593"/>
      <c r="S20" s="593"/>
      <c r="T20" s="593"/>
      <c r="U20" s="593"/>
      <c r="V20" s="593"/>
      <c r="W20" s="593"/>
      <c r="X20" s="593"/>
      <c r="Y20" s="551"/>
    </row>
    <row r="21" spans="1:25" s="590" customFormat="1" x14ac:dyDescent="0.25">
      <c r="L21" s="673"/>
      <c r="M21" s="673"/>
      <c r="N21" s="593"/>
      <c r="O21" s="593"/>
      <c r="P21" s="593"/>
      <c r="Q21" s="593"/>
      <c r="R21" s="593"/>
      <c r="S21" s="593"/>
      <c r="T21" s="593"/>
      <c r="U21" s="593"/>
      <c r="V21" s="593"/>
      <c r="W21" s="593"/>
      <c r="X21" s="593"/>
      <c r="Y21" s="551"/>
    </row>
    <row r="32" spans="1:25" ht="2.25" customHeight="1" x14ac:dyDescent="0.25"/>
    <row r="33" spans="1:24" ht="2.25" customHeight="1" x14ac:dyDescent="0.25"/>
    <row r="34" spans="1:24" ht="24.75" customHeight="1" x14ac:dyDescent="0.25">
      <c r="A34" s="241" t="s">
        <v>1010</v>
      </c>
      <c r="V34" s="595"/>
      <c r="W34" s="595"/>
      <c r="X34" s="595"/>
    </row>
    <row r="35" spans="1:24" ht="12.75" customHeight="1" x14ac:dyDescent="0.25">
      <c r="B35" s="981"/>
      <c r="C35" s="981"/>
      <c r="D35" s="981"/>
      <c r="E35" s="981"/>
      <c r="F35" s="981"/>
      <c r="G35" s="981"/>
      <c r="H35" s="981"/>
      <c r="I35" s="981"/>
      <c r="J35" s="981"/>
      <c r="K35" s="981"/>
      <c r="L35" s="981"/>
      <c r="M35" s="981"/>
      <c r="N35" s="981"/>
      <c r="V35" s="595"/>
      <c r="W35" s="596"/>
      <c r="X35" s="596"/>
    </row>
    <row r="36" spans="1:24" ht="37.5" customHeight="1" x14ac:dyDescent="0.25">
      <c r="A36" s="1008" t="s">
        <v>994</v>
      </c>
      <c r="B36" s="1008"/>
      <c r="C36" s="1008"/>
      <c r="D36" s="1008"/>
      <c r="E36" s="1008"/>
      <c r="F36" s="1008"/>
      <c r="G36" s="1008"/>
      <c r="H36" s="1008"/>
      <c r="I36" s="1008"/>
      <c r="J36" s="1008"/>
      <c r="K36" s="1008"/>
      <c r="L36" s="1008"/>
      <c r="M36" s="1008"/>
      <c r="N36" s="1008"/>
      <c r="O36" s="1008"/>
      <c r="P36" s="1008"/>
      <c r="V36" s="595"/>
      <c r="W36" s="596"/>
      <c r="X36" s="596"/>
    </row>
    <row r="37" spans="1:24" x14ac:dyDescent="0.25">
      <c r="A37" s="421"/>
      <c r="B37" s="421"/>
      <c r="C37" s="421"/>
      <c r="D37" s="421"/>
      <c r="E37" s="421"/>
      <c r="F37" s="421"/>
      <c r="G37" s="421"/>
      <c r="H37" s="421"/>
      <c r="I37" s="421"/>
      <c r="J37" s="421"/>
      <c r="K37" s="573"/>
      <c r="L37" s="701"/>
      <c r="M37" s="701"/>
      <c r="N37" s="597"/>
      <c r="V37" s="595"/>
      <c r="W37" s="596"/>
      <c r="X37" s="596"/>
    </row>
    <row r="38" spans="1:24" x14ac:dyDescent="0.25">
      <c r="A38" s="29" t="s">
        <v>942</v>
      </c>
      <c r="B38" s="219"/>
      <c r="C38" s="219"/>
      <c r="D38" s="219"/>
      <c r="E38" s="219"/>
      <c r="F38" s="219"/>
      <c r="G38" s="219"/>
    </row>
    <row r="39" spans="1:24" x14ac:dyDescent="0.25">
      <c r="A39" s="224" t="s">
        <v>938</v>
      </c>
      <c r="B39" s="219"/>
      <c r="C39" s="219"/>
      <c r="D39" s="219"/>
      <c r="E39" s="219"/>
      <c r="F39" s="219"/>
      <c r="G39" s="219"/>
    </row>
  </sheetData>
  <mergeCells count="2">
    <mergeCell ref="A2:C2"/>
    <mergeCell ref="A36:P36"/>
  </mergeCells>
  <hyperlinks>
    <hyperlink ref="A2" location="TOC!A1" display="Return to Table of Contents" xr:uid="{328385EF-E45B-4887-8578-914663D41229}"/>
  </hyperlinks>
  <pageMargins left="0.25" right="0.25" top="0.75" bottom="0.75" header="0.3" footer="0.3"/>
  <pageSetup scale="75" fitToHeight="0" orientation="portrait" horizontalDpi="1200" verticalDpi="1200" r:id="rId1"/>
  <headerFooter>
    <oddHeader>&amp;L&amp;9 2025-26 &amp;"Arial,Italic"Survey of Dental Education&amp;"Arial,Regular"
Report 1 - Academic Programs, Enrollment, and Graduates</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CFF6B-4C03-442F-8FC3-D2FDA3426EA5}">
  <sheetPr>
    <tabColor rgb="FF0070C0"/>
  </sheetPr>
  <dimension ref="A1:BU94"/>
  <sheetViews>
    <sheetView zoomScaleNormal="100" workbookViewId="0">
      <pane xSplit="3" ySplit="5" topLeftCell="D6"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8.5546875" style="1" customWidth="1"/>
    <col min="2" max="2" width="48.88671875" style="1" customWidth="1"/>
    <col min="3" max="3" width="20.88671875" style="1" customWidth="1"/>
    <col min="4" max="73" width="7.44140625" style="1" customWidth="1"/>
    <col min="74" max="16384" width="9.109375" style="1"/>
  </cols>
  <sheetData>
    <row r="1" spans="1:73" ht="33" customHeight="1" x14ac:dyDescent="0.25">
      <c r="A1" s="1011" t="s">
        <v>1035</v>
      </c>
      <c r="B1" s="1011"/>
      <c r="C1" s="1011"/>
    </row>
    <row r="2" spans="1:73" ht="18.75" customHeight="1" x14ac:dyDescent="0.25">
      <c r="A2" s="1044" t="s">
        <v>10</v>
      </c>
      <c r="B2" s="1044"/>
      <c r="C2" s="523"/>
    </row>
    <row r="3" spans="1:73" ht="20.100000000000001" customHeight="1" x14ac:dyDescent="0.25">
      <c r="A3" s="1017"/>
      <c r="B3" s="1017"/>
      <c r="C3" s="4"/>
      <c r="D3" s="1043" t="s">
        <v>136</v>
      </c>
      <c r="E3" s="1017"/>
      <c r="F3" s="1017"/>
      <c r="G3" s="1017"/>
      <c r="H3" s="1017"/>
      <c r="I3" s="1042"/>
      <c r="J3" s="1043" t="s">
        <v>137</v>
      </c>
      <c r="K3" s="1017"/>
      <c r="L3" s="1017"/>
      <c r="M3" s="1017"/>
      <c r="N3" s="1017"/>
      <c r="O3" s="1042"/>
      <c r="P3" s="1043" t="s">
        <v>138</v>
      </c>
      <c r="Q3" s="1017"/>
      <c r="R3" s="1017"/>
      <c r="S3" s="1017"/>
      <c r="T3" s="1017"/>
      <c r="U3" s="1042"/>
      <c r="V3" s="1043" t="s">
        <v>139</v>
      </c>
      <c r="W3" s="1017"/>
      <c r="X3" s="1017"/>
      <c r="Y3" s="1017"/>
      <c r="Z3" s="1017"/>
      <c r="AA3" s="1042"/>
      <c r="AB3" s="1043" t="s">
        <v>140</v>
      </c>
      <c r="AC3" s="1017"/>
      <c r="AD3" s="1017"/>
      <c r="AE3" s="1017"/>
      <c r="AF3" s="1017"/>
      <c r="AG3" s="1042"/>
      <c r="AH3" s="1017" t="s">
        <v>141</v>
      </c>
      <c r="AI3" s="1017"/>
      <c r="AJ3" s="1017"/>
      <c r="AK3" s="1017"/>
      <c r="AL3" s="1017"/>
      <c r="AM3" s="1017"/>
      <c r="AN3" s="1016" t="s">
        <v>142</v>
      </c>
      <c r="AO3" s="1017"/>
      <c r="AP3" s="1017"/>
      <c r="AQ3" s="1017"/>
      <c r="AR3" s="1017"/>
      <c r="AS3" s="1017"/>
      <c r="AT3" s="1016" t="s">
        <v>143</v>
      </c>
      <c r="AU3" s="1017"/>
      <c r="AV3" s="1017"/>
      <c r="AW3" s="1017"/>
      <c r="AX3" s="1017"/>
      <c r="AY3" s="1017"/>
      <c r="AZ3" s="1016" t="s">
        <v>590</v>
      </c>
      <c r="BA3" s="1017"/>
      <c r="BB3" s="1017"/>
      <c r="BC3" s="1017"/>
      <c r="BD3" s="1017"/>
      <c r="BE3" s="1017"/>
      <c r="BF3" s="1016" t="s">
        <v>618</v>
      </c>
      <c r="BG3" s="1017"/>
      <c r="BH3" s="1017"/>
      <c r="BI3" s="1017"/>
      <c r="BJ3" s="1017"/>
      <c r="BK3" s="1017"/>
      <c r="BL3" s="1017"/>
      <c r="BM3" s="1017"/>
      <c r="BN3" s="1016" t="s">
        <v>735</v>
      </c>
      <c r="BO3" s="1017"/>
      <c r="BP3" s="1017"/>
      <c r="BQ3" s="1017"/>
      <c r="BR3" s="1017"/>
      <c r="BS3" s="1017"/>
      <c r="BT3" s="1017"/>
      <c r="BU3" s="1017"/>
    </row>
    <row r="4" spans="1:73" ht="30.75" customHeight="1" x14ac:dyDescent="0.25">
      <c r="A4" s="1017"/>
      <c r="B4" s="1017"/>
      <c r="C4" s="4"/>
      <c r="D4" s="1043" t="s">
        <v>145</v>
      </c>
      <c r="E4" s="1017"/>
      <c r="F4" s="1017" t="s">
        <v>144</v>
      </c>
      <c r="G4" s="1017"/>
      <c r="H4" s="1017" t="s">
        <v>245</v>
      </c>
      <c r="I4" s="1042"/>
      <c r="J4" s="1043" t="s">
        <v>145</v>
      </c>
      <c r="K4" s="1017"/>
      <c r="L4" s="1017" t="s">
        <v>144</v>
      </c>
      <c r="M4" s="1017"/>
      <c r="N4" s="1017" t="s">
        <v>67</v>
      </c>
      <c r="O4" s="1042"/>
      <c r="P4" s="1043" t="s">
        <v>145</v>
      </c>
      <c r="Q4" s="1017"/>
      <c r="R4" s="1017" t="s">
        <v>144</v>
      </c>
      <c r="S4" s="1017"/>
      <c r="T4" s="1017" t="s">
        <v>67</v>
      </c>
      <c r="U4" s="1042"/>
      <c r="V4" s="1043" t="s">
        <v>145</v>
      </c>
      <c r="W4" s="1017"/>
      <c r="X4" s="1017" t="s">
        <v>144</v>
      </c>
      <c r="Y4" s="1017"/>
      <c r="Z4" s="1017" t="s">
        <v>67</v>
      </c>
      <c r="AA4" s="1042"/>
      <c r="AB4" s="1017" t="s">
        <v>145</v>
      </c>
      <c r="AC4" s="1017"/>
      <c r="AD4" s="1017" t="s">
        <v>144</v>
      </c>
      <c r="AE4" s="1017"/>
      <c r="AF4" s="1017" t="s">
        <v>67</v>
      </c>
      <c r="AG4" s="1042"/>
      <c r="AH4" s="1017" t="s">
        <v>145</v>
      </c>
      <c r="AI4" s="1017"/>
      <c r="AJ4" s="1017" t="s">
        <v>144</v>
      </c>
      <c r="AK4" s="1017"/>
      <c r="AL4" s="1017" t="s">
        <v>67</v>
      </c>
      <c r="AM4" s="1017"/>
      <c r="AN4" s="1016" t="s">
        <v>145</v>
      </c>
      <c r="AO4" s="1017"/>
      <c r="AP4" s="1017" t="s">
        <v>144</v>
      </c>
      <c r="AQ4" s="1017"/>
      <c r="AR4" s="1017" t="s">
        <v>67</v>
      </c>
      <c r="AS4" s="1017"/>
      <c r="AT4" s="1016" t="s">
        <v>145</v>
      </c>
      <c r="AU4" s="1017"/>
      <c r="AV4" s="1017" t="s">
        <v>144</v>
      </c>
      <c r="AW4" s="1017"/>
      <c r="AX4" s="1017" t="s">
        <v>67</v>
      </c>
      <c r="AY4" s="1017"/>
      <c r="AZ4" s="1016" t="s">
        <v>145</v>
      </c>
      <c r="BA4" s="1017"/>
      <c r="BB4" s="1017" t="s">
        <v>144</v>
      </c>
      <c r="BC4" s="1017"/>
      <c r="BD4" s="1017" t="s">
        <v>67</v>
      </c>
      <c r="BE4" s="1017"/>
      <c r="BF4" s="1016" t="s">
        <v>145</v>
      </c>
      <c r="BG4" s="1017"/>
      <c r="BH4" s="1017" t="s">
        <v>144</v>
      </c>
      <c r="BI4" s="1017"/>
      <c r="BJ4" s="1018" t="s">
        <v>623</v>
      </c>
      <c r="BK4" s="1018"/>
      <c r="BL4" s="1017" t="s">
        <v>242</v>
      </c>
      <c r="BM4" s="1017"/>
      <c r="BN4" s="1016" t="s">
        <v>145</v>
      </c>
      <c r="BO4" s="1017"/>
      <c r="BP4" s="1017" t="s">
        <v>144</v>
      </c>
      <c r="BQ4" s="1017"/>
      <c r="BR4" s="1018" t="s">
        <v>623</v>
      </c>
      <c r="BS4" s="1018"/>
      <c r="BT4" s="1017" t="s">
        <v>242</v>
      </c>
      <c r="BU4" s="1017"/>
    </row>
    <row r="5" spans="1:73" ht="34.5" customHeight="1" x14ac:dyDescent="0.25">
      <c r="A5" s="54" t="s">
        <v>223</v>
      </c>
      <c r="B5" s="54" t="s">
        <v>153</v>
      </c>
      <c r="C5" s="3" t="s">
        <v>55</v>
      </c>
      <c r="D5" s="145" t="s">
        <v>19</v>
      </c>
      <c r="E5" s="19" t="s">
        <v>224</v>
      </c>
      <c r="F5" s="19" t="s">
        <v>19</v>
      </c>
      <c r="G5" s="19" t="s">
        <v>224</v>
      </c>
      <c r="H5" s="19" t="s">
        <v>19</v>
      </c>
      <c r="I5" s="146" t="s">
        <v>224</v>
      </c>
      <c r="J5" s="145" t="s">
        <v>19</v>
      </c>
      <c r="K5" s="19" t="s">
        <v>224</v>
      </c>
      <c r="L5" s="19" t="s">
        <v>19</v>
      </c>
      <c r="M5" s="19" t="s">
        <v>224</v>
      </c>
      <c r="N5" s="19" t="s">
        <v>19</v>
      </c>
      <c r="O5" s="146" t="s">
        <v>224</v>
      </c>
      <c r="P5" s="145" t="s">
        <v>19</v>
      </c>
      <c r="Q5" s="19" t="s">
        <v>224</v>
      </c>
      <c r="R5" s="19" t="s">
        <v>19</v>
      </c>
      <c r="S5" s="19" t="s">
        <v>224</v>
      </c>
      <c r="T5" s="19" t="s">
        <v>19</v>
      </c>
      <c r="U5" s="146" t="s">
        <v>224</v>
      </c>
      <c r="V5" s="145" t="s">
        <v>19</v>
      </c>
      <c r="W5" s="19" t="s">
        <v>224</v>
      </c>
      <c r="X5" s="19" t="s">
        <v>19</v>
      </c>
      <c r="Y5" s="19" t="s">
        <v>224</v>
      </c>
      <c r="Z5" s="19" t="s">
        <v>19</v>
      </c>
      <c r="AA5" s="146" t="s">
        <v>224</v>
      </c>
      <c r="AB5" s="19" t="s">
        <v>19</v>
      </c>
      <c r="AC5" s="19" t="s">
        <v>224</v>
      </c>
      <c r="AD5" s="19" t="s">
        <v>19</v>
      </c>
      <c r="AE5" s="19" t="s">
        <v>224</v>
      </c>
      <c r="AF5" s="19" t="s">
        <v>19</v>
      </c>
      <c r="AG5" s="146" t="s">
        <v>224</v>
      </c>
      <c r="AH5" s="19" t="s">
        <v>19</v>
      </c>
      <c r="AI5" s="19" t="s">
        <v>224</v>
      </c>
      <c r="AJ5" s="19" t="s">
        <v>19</v>
      </c>
      <c r="AK5" s="19" t="s">
        <v>224</v>
      </c>
      <c r="AL5" s="19" t="s">
        <v>19</v>
      </c>
      <c r="AM5" s="19" t="s">
        <v>224</v>
      </c>
      <c r="AN5" s="36" t="s">
        <v>19</v>
      </c>
      <c r="AO5" s="19" t="s">
        <v>224</v>
      </c>
      <c r="AP5" s="19" t="s">
        <v>19</v>
      </c>
      <c r="AQ5" s="19" t="s">
        <v>224</v>
      </c>
      <c r="AR5" s="19" t="s">
        <v>19</v>
      </c>
      <c r="AS5" s="19" t="s">
        <v>224</v>
      </c>
      <c r="AT5" s="36" t="s">
        <v>19</v>
      </c>
      <c r="AU5" s="19" t="s">
        <v>224</v>
      </c>
      <c r="AV5" s="19" t="s">
        <v>19</v>
      </c>
      <c r="AW5" s="19" t="s">
        <v>224</v>
      </c>
      <c r="AX5" s="19" t="s">
        <v>19</v>
      </c>
      <c r="AY5" s="19" t="s">
        <v>224</v>
      </c>
      <c r="AZ5" s="574" t="s">
        <v>19</v>
      </c>
      <c r="BA5" s="575" t="s">
        <v>224</v>
      </c>
      <c r="BB5" s="575" t="s">
        <v>19</v>
      </c>
      <c r="BC5" s="575" t="s">
        <v>224</v>
      </c>
      <c r="BD5" s="575" t="s">
        <v>19</v>
      </c>
      <c r="BE5" s="575" t="s">
        <v>224</v>
      </c>
      <c r="BF5" s="707" t="s">
        <v>19</v>
      </c>
      <c r="BG5" s="708" t="s">
        <v>224</v>
      </c>
      <c r="BH5" s="708" t="s">
        <v>19</v>
      </c>
      <c r="BI5" s="708" t="s">
        <v>224</v>
      </c>
      <c r="BJ5" s="708" t="s">
        <v>19</v>
      </c>
      <c r="BK5" s="708" t="s">
        <v>224</v>
      </c>
      <c r="BL5" s="708" t="s">
        <v>19</v>
      </c>
      <c r="BM5" s="708" t="s">
        <v>224</v>
      </c>
      <c r="BN5" s="889" t="s">
        <v>19</v>
      </c>
      <c r="BO5" s="890" t="s">
        <v>224</v>
      </c>
      <c r="BP5" s="890" t="s">
        <v>19</v>
      </c>
      <c r="BQ5" s="890" t="s">
        <v>224</v>
      </c>
      <c r="BR5" s="890" t="s">
        <v>19</v>
      </c>
      <c r="BS5" s="890" t="s">
        <v>224</v>
      </c>
      <c r="BT5" s="890" t="s">
        <v>19</v>
      </c>
      <c r="BU5" s="890" t="s">
        <v>224</v>
      </c>
    </row>
    <row r="6" spans="1:73" ht="20.100000000000001" customHeight="1" x14ac:dyDescent="0.25">
      <c r="A6" s="382" t="s">
        <v>56</v>
      </c>
      <c r="B6" s="383" t="s">
        <v>154</v>
      </c>
      <c r="C6" s="386" t="s">
        <v>57</v>
      </c>
      <c r="D6" s="401">
        <v>26</v>
      </c>
      <c r="E6" s="402">
        <v>44.1</v>
      </c>
      <c r="F6" s="402">
        <v>33</v>
      </c>
      <c r="G6" s="402">
        <v>55.9</v>
      </c>
      <c r="H6" s="406">
        <v>0</v>
      </c>
      <c r="I6" s="405">
        <v>0</v>
      </c>
      <c r="J6" s="401">
        <v>31</v>
      </c>
      <c r="K6" s="402">
        <v>50.8</v>
      </c>
      <c r="L6" s="402">
        <v>30</v>
      </c>
      <c r="M6" s="402">
        <v>49.2</v>
      </c>
      <c r="N6" s="406">
        <v>0</v>
      </c>
      <c r="O6" s="405">
        <v>0</v>
      </c>
      <c r="P6" s="401">
        <v>31</v>
      </c>
      <c r="Q6" s="404">
        <v>49.2</v>
      </c>
      <c r="R6" s="402">
        <v>32</v>
      </c>
      <c r="S6" s="404">
        <v>50.8</v>
      </c>
      <c r="T6" s="407">
        <v>0</v>
      </c>
      <c r="U6" s="408">
        <v>0</v>
      </c>
      <c r="V6" s="401">
        <v>28</v>
      </c>
      <c r="W6" s="404">
        <v>44.4</v>
      </c>
      <c r="X6" s="402">
        <v>35</v>
      </c>
      <c r="Y6" s="404">
        <v>55.6</v>
      </c>
      <c r="Z6" s="406">
        <v>0</v>
      </c>
      <c r="AA6" s="405">
        <v>0</v>
      </c>
      <c r="AB6" s="401">
        <v>28</v>
      </c>
      <c r="AC6" s="404">
        <v>44.4</v>
      </c>
      <c r="AD6" s="402">
        <v>35</v>
      </c>
      <c r="AE6" s="404">
        <v>55.6</v>
      </c>
      <c r="AF6" s="406">
        <v>0</v>
      </c>
      <c r="AG6" s="405">
        <v>0</v>
      </c>
      <c r="AH6" s="401">
        <v>27</v>
      </c>
      <c r="AI6" s="404">
        <v>42.9</v>
      </c>
      <c r="AJ6" s="402">
        <v>36</v>
      </c>
      <c r="AK6" s="404">
        <v>57.1</v>
      </c>
      <c r="AL6" s="406">
        <v>0</v>
      </c>
      <c r="AM6" s="405">
        <v>0</v>
      </c>
      <c r="AN6" s="401">
        <v>35</v>
      </c>
      <c r="AO6" s="404">
        <v>42.2</v>
      </c>
      <c r="AP6" s="402">
        <v>48</v>
      </c>
      <c r="AQ6" s="404">
        <v>57.8</v>
      </c>
      <c r="AR6" s="406">
        <v>0</v>
      </c>
      <c r="AS6" s="405">
        <v>0</v>
      </c>
      <c r="AT6" s="401">
        <v>34</v>
      </c>
      <c r="AU6" s="404">
        <v>41</v>
      </c>
      <c r="AV6" s="402">
        <v>48</v>
      </c>
      <c r="AW6" s="404">
        <v>57.8</v>
      </c>
      <c r="AX6" s="406">
        <v>1</v>
      </c>
      <c r="AY6" s="405">
        <v>1.2</v>
      </c>
      <c r="AZ6" s="401">
        <v>35</v>
      </c>
      <c r="BA6" s="404">
        <v>42.168700000000001</v>
      </c>
      <c r="BB6" s="402">
        <v>48</v>
      </c>
      <c r="BC6" s="404">
        <v>57.831299999999999</v>
      </c>
      <c r="BD6" s="406">
        <v>0</v>
      </c>
      <c r="BE6" s="405">
        <v>0</v>
      </c>
      <c r="BF6" s="401">
        <v>36</v>
      </c>
      <c r="BG6" s="404">
        <v>42.4</v>
      </c>
      <c r="BH6" s="402">
        <v>49</v>
      </c>
      <c r="BI6" s="404">
        <v>57.6</v>
      </c>
      <c r="BJ6" s="406">
        <v>0</v>
      </c>
      <c r="BK6" s="404">
        <v>0</v>
      </c>
      <c r="BL6" s="406">
        <v>0</v>
      </c>
      <c r="BM6" s="405">
        <v>0</v>
      </c>
      <c r="BN6" s="401">
        <v>30</v>
      </c>
      <c r="BO6" s="404">
        <v>35.299999999999997</v>
      </c>
      <c r="BP6" s="402">
        <v>55</v>
      </c>
      <c r="BQ6" s="404">
        <v>64.7</v>
      </c>
      <c r="BR6" s="406">
        <v>0</v>
      </c>
      <c r="BS6" s="404">
        <v>0</v>
      </c>
      <c r="BT6" s="406">
        <v>0</v>
      </c>
      <c r="BU6" s="405">
        <v>0</v>
      </c>
    </row>
    <row r="7" spans="1:73" ht="20.100000000000001" customHeight="1" x14ac:dyDescent="0.25">
      <c r="A7" s="409" t="s">
        <v>361</v>
      </c>
      <c r="B7" s="386" t="s">
        <v>928</v>
      </c>
      <c r="C7" s="386" t="s">
        <v>59</v>
      </c>
      <c r="D7" s="524">
        <v>0</v>
      </c>
      <c r="E7" s="406">
        <v>0</v>
      </c>
      <c r="F7" s="406">
        <v>0</v>
      </c>
      <c r="G7" s="406">
        <v>0</v>
      </c>
      <c r="H7" s="406">
        <v>0</v>
      </c>
      <c r="I7" s="407">
        <v>0</v>
      </c>
      <c r="J7" s="524">
        <v>0</v>
      </c>
      <c r="K7" s="406">
        <v>0</v>
      </c>
      <c r="L7" s="406">
        <v>0</v>
      </c>
      <c r="M7" s="406">
        <v>0</v>
      </c>
      <c r="N7" s="406">
        <v>0</v>
      </c>
      <c r="O7" s="407">
        <v>0</v>
      </c>
      <c r="P7" s="524">
        <v>0</v>
      </c>
      <c r="Q7" s="406">
        <v>0</v>
      </c>
      <c r="R7" s="406">
        <v>0</v>
      </c>
      <c r="S7" s="406">
        <v>0</v>
      </c>
      <c r="T7" s="407">
        <v>0</v>
      </c>
      <c r="U7" s="525">
        <v>0</v>
      </c>
      <c r="V7" s="524">
        <v>0</v>
      </c>
      <c r="W7" s="406">
        <v>0</v>
      </c>
      <c r="X7" s="406">
        <v>0</v>
      </c>
      <c r="Y7" s="406">
        <v>0</v>
      </c>
      <c r="Z7" s="406">
        <v>0</v>
      </c>
      <c r="AA7" s="407">
        <v>0</v>
      </c>
      <c r="AB7" s="524">
        <v>0</v>
      </c>
      <c r="AC7" s="406">
        <v>0</v>
      </c>
      <c r="AD7" s="406">
        <v>0</v>
      </c>
      <c r="AE7" s="406">
        <v>0</v>
      </c>
      <c r="AF7" s="406">
        <v>0</v>
      </c>
      <c r="AG7" s="407">
        <v>0</v>
      </c>
      <c r="AH7" s="524">
        <v>0</v>
      </c>
      <c r="AI7" s="406">
        <v>0</v>
      </c>
      <c r="AJ7" s="406">
        <v>0</v>
      </c>
      <c r="AK7" s="406">
        <v>0</v>
      </c>
      <c r="AL7" s="406">
        <v>0</v>
      </c>
      <c r="AM7" s="407">
        <v>0</v>
      </c>
      <c r="AN7" s="524">
        <v>0</v>
      </c>
      <c r="AO7" s="406">
        <v>0</v>
      </c>
      <c r="AP7" s="406">
        <v>0</v>
      </c>
      <c r="AQ7" s="406">
        <v>0</v>
      </c>
      <c r="AR7" s="406">
        <v>0</v>
      </c>
      <c r="AS7" s="407">
        <v>0</v>
      </c>
      <c r="AT7" s="524">
        <v>0</v>
      </c>
      <c r="AU7" s="406">
        <v>0</v>
      </c>
      <c r="AV7" s="406">
        <v>0</v>
      </c>
      <c r="AW7" s="406">
        <v>0</v>
      </c>
      <c r="AX7" s="406">
        <v>0</v>
      </c>
      <c r="AY7" s="407">
        <v>0</v>
      </c>
      <c r="AZ7" s="524">
        <v>0</v>
      </c>
      <c r="BA7" s="406">
        <v>0</v>
      </c>
      <c r="BB7" s="406">
        <v>0</v>
      </c>
      <c r="BC7" s="406">
        <v>0</v>
      </c>
      <c r="BD7" s="406">
        <v>0</v>
      </c>
      <c r="BE7" s="407">
        <v>0</v>
      </c>
      <c r="BF7" s="524">
        <v>0</v>
      </c>
      <c r="BG7" s="406">
        <v>0</v>
      </c>
      <c r="BH7" s="406">
        <v>0</v>
      </c>
      <c r="BI7" s="406">
        <v>0</v>
      </c>
      <c r="BJ7" s="406">
        <v>0</v>
      </c>
      <c r="BK7" s="406">
        <v>0</v>
      </c>
      <c r="BL7" s="406">
        <v>0</v>
      </c>
      <c r="BM7" s="407">
        <v>0</v>
      </c>
      <c r="BN7" s="401">
        <v>38</v>
      </c>
      <c r="BO7" s="404">
        <v>47.5</v>
      </c>
      <c r="BP7" s="402">
        <v>42</v>
      </c>
      <c r="BQ7" s="404">
        <v>52.5</v>
      </c>
      <c r="BR7" s="406">
        <v>0</v>
      </c>
      <c r="BS7" s="404">
        <v>0</v>
      </c>
      <c r="BT7" s="406">
        <v>0</v>
      </c>
      <c r="BU7" s="405">
        <v>0</v>
      </c>
    </row>
    <row r="8" spans="1:73" ht="20.100000000000001" customHeight="1" x14ac:dyDescent="0.25">
      <c r="A8" s="382" t="s">
        <v>58</v>
      </c>
      <c r="B8" s="383" t="s">
        <v>155</v>
      </c>
      <c r="C8" s="386" t="s">
        <v>59</v>
      </c>
      <c r="D8" s="401">
        <v>38</v>
      </c>
      <c r="E8" s="404">
        <v>50</v>
      </c>
      <c r="F8" s="402">
        <v>38</v>
      </c>
      <c r="G8" s="404">
        <v>50</v>
      </c>
      <c r="H8" s="406">
        <v>0</v>
      </c>
      <c r="I8" s="405">
        <v>0</v>
      </c>
      <c r="J8" s="401">
        <v>31</v>
      </c>
      <c r="K8" s="402">
        <v>42.5</v>
      </c>
      <c r="L8" s="402">
        <v>42</v>
      </c>
      <c r="M8" s="402">
        <v>57.5</v>
      </c>
      <c r="N8" s="406">
        <v>0</v>
      </c>
      <c r="O8" s="405">
        <v>0</v>
      </c>
      <c r="P8" s="401">
        <v>35</v>
      </c>
      <c r="Q8" s="404">
        <v>46.1</v>
      </c>
      <c r="R8" s="402">
        <v>41</v>
      </c>
      <c r="S8" s="404">
        <v>53.9</v>
      </c>
      <c r="T8" s="407">
        <v>0</v>
      </c>
      <c r="U8" s="408">
        <v>0</v>
      </c>
      <c r="V8" s="401">
        <v>42</v>
      </c>
      <c r="W8" s="404">
        <v>55.3</v>
      </c>
      <c r="X8" s="402">
        <v>33</v>
      </c>
      <c r="Y8" s="404">
        <v>43.4</v>
      </c>
      <c r="Z8" s="406">
        <v>1</v>
      </c>
      <c r="AA8" s="405">
        <v>1.3</v>
      </c>
      <c r="AB8" s="401">
        <v>33</v>
      </c>
      <c r="AC8" s="404">
        <v>42.9</v>
      </c>
      <c r="AD8" s="402">
        <v>44</v>
      </c>
      <c r="AE8" s="404">
        <v>57.1</v>
      </c>
      <c r="AF8" s="406">
        <v>0</v>
      </c>
      <c r="AG8" s="405">
        <v>0</v>
      </c>
      <c r="AH8" s="401">
        <v>32</v>
      </c>
      <c r="AI8" s="404">
        <v>41</v>
      </c>
      <c r="AJ8" s="402">
        <v>46</v>
      </c>
      <c r="AK8" s="404">
        <v>59</v>
      </c>
      <c r="AL8" s="406">
        <v>0</v>
      </c>
      <c r="AM8" s="405">
        <v>0</v>
      </c>
      <c r="AN8" s="401">
        <v>32</v>
      </c>
      <c r="AO8" s="404">
        <v>41</v>
      </c>
      <c r="AP8" s="402">
        <v>46</v>
      </c>
      <c r="AQ8" s="404">
        <v>59</v>
      </c>
      <c r="AR8" s="406">
        <v>0</v>
      </c>
      <c r="AS8" s="405">
        <v>0</v>
      </c>
      <c r="AT8" s="401">
        <v>33</v>
      </c>
      <c r="AU8" s="404">
        <v>41.8</v>
      </c>
      <c r="AV8" s="402">
        <v>46</v>
      </c>
      <c r="AW8" s="404">
        <v>58.2</v>
      </c>
      <c r="AX8" s="406">
        <v>0</v>
      </c>
      <c r="AY8" s="405">
        <v>0</v>
      </c>
      <c r="AZ8" s="401">
        <v>37</v>
      </c>
      <c r="BA8" s="404">
        <v>46.25</v>
      </c>
      <c r="BB8" s="402">
        <v>43</v>
      </c>
      <c r="BC8" s="404">
        <v>53.75</v>
      </c>
      <c r="BD8" s="406">
        <v>0</v>
      </c>
      <c r="BE8" s="405">
        <v>0</v>
      </c>
      <c r="BF8" s="401">
        <v>34</v>
      </c>
      <c r="BG8" s="404">
        <v>43.6</v>
      </c>
      <c r="BH8" s="402">
        <v>44</v>
      </c>
      <c r="BI8" s="404">
        <v>56.4</v>
      </c>
      <c r="BJ8" s="406">
        <v>0</v>
      </c>
      <c r="BK8" s="404">
        <v>0</v>
      </c>
      <c r="BL8" s="406">
        <v>0</v>
      </c>
      <c r="BM8" s="405">
        <v>0</v>
      </c>
      <c r="BN8" s="401">
        <v>33</v>
      </c>
      <c r="BO8" s="404">
        <v>42.3</v>
      </c>
      <c r="BP8" s="402">
        <v>45</v>
      </c>
      <c r="BQ8" s="404">
        <v>57.7</v>
      </c>
      <c r="BR8" s="406">
        <v>0</v>
      </c>
      <c r="BS8" s="404">
        <v>0</v>
      </c>
      <c r="BT8" s="406">
        <v>0</v>
      </c>
      <c r="BU8" s="405">
        <v>0</v>
      </c>
    </row>
    <row r="9" spans="1:73" ht="20.100000000000001" customHeight="1" x14ac:dyDescent="0.25">
      <c r="A9" s="382" t="s">
        <v>58</v>
      </c>
      <c r="B9" s="383" t="s">
        <v>156</v>
      </c>
      <c r="C9" s="386" t="s">
        <v>59</v>
      </c>
      <c r="D9" s="401">
        <v>71</v>
      </c>
      <c r="E9" s="402">
        <v>50.7</v>
      </c>
      <c r="F9" s="402">
        <v>69</v>
      </c>
      <c r="G9" s="402">
        <v>49.3</v>
      </c>
      <c r="H9" s="406">
        <v>0</v>
      </c>
      <c r="I9" s="405">
        <v>0</v>
      </c>
      <c r="J9" s="401">
        <v>84</v>
      </c>
      <c r="K9" s="402">
        <v>59.6</v>
      </c>
      <c r="L9" s="402">
        <v>57</v>
      </c>
      <c r="M9" s="402">
        <v>40.4</v>
      </c>
      <c r="N9" s="406">
        <v>0</v>
      </c>
      <c r="O9" s="405">
        <v>0</v>
      </c>
      <c r="P9" s="401">
        <v>85</v>
      </c>
      <c r="Q9" s="404">
        <v>59.9</v>
      </c>
      <c r="R9" s="402">
        <v>57</v>
      </c>
      <c r="S9" s="404">
        <v>40.1</v>
      </c>
      <c r="T9" s="407">
        <v>0</v>
      </c>
      <c r="U9" s="408">
        <v>0</v>
      </c>
      <c r="V9" s="401">
        <v>94</v>
      </c>
      <c r="W9" s="404">
        <v>65.7</v>
      </c>
      <c r="X9" s="402">
        <v>49</v>
      </c>
      <c r="Y9" s="404">
        <v>34.299999999999997</v>
      </c>
      <c r="Z9" s="406">
        <v>0</v>
      </c>
      <c r="AA9" s="405">
        <v>0</v>
      </c>
      <c r="AB9" s="401">
        <v>83</v>
      </c>
      <c r="AC9" s="404">
        <v>58.5</v>
      </c>
      <c r="AD9" s="402">
        <v>59</v>
      </c>
      <c r="AE9" s="404">
        <v>41.5</v>
      </c>
      <c r="AF9" s="406">
        <v>0</v>
      </c>
      <c r="AG9" s="405">
        <v>0</v>
      </c>
      <c r="AH9" s="401">
        <v>71</v>
      </c>
      <c r="AI9" s="404">
        <v>49</v>
      </c>
      <c r="AJ9" s="402">
        <v>74</v>
      </c>
      <c r="AK9" s="404">
        <v>51</v>
      </c>
      <c r="AL9" s="406">
        <v>0</v>
      </c>
      <c r="AM9" s="405">
        <v>0</v>
      </c>
      <c r="AN9" s="401">
        <v>78</v>
      </c>
      <c r="AO9" s="404">
        <v>53.8</v>
      </c>
      <c r="AP9" s="402">
        <v>67</v>
      </c>
      <c r="AQ9" s="404">
        <v>46.2</v>
      </c>
      <c r="AR9" s="406">
        <v>0</v>
      </c>
      <c r="AS9" s="405">
        <v>0</v>
      </c>
      <c r="AT9" s="401">
        <v>66</v>
      </c>
      <c r="AU9" s="404">
        <v>45.8</v>
      </c>
      <c r="AV9" s="402">
        <v>78</v>
      </c>
      <c r="AW9" s="404">
        <v>54.2</v>
      </c>
      <c r="AX9" s="406">
        <v>0</v>
      </c>
      <c r="AY9" s="405">
        <v>0</v>
      </c>
      <c r="AZ9" s="401">
        <v>62</v>
      </c>
      <c r="BA9" s="404">
        <v>42.465800000000002</v>
      </c>
      <c r="BB9" s="402">
        <v>84</v>
      </c>
      <c r="BC9" s="404">
        <v>57.534199999999998</v>
      </c>
      <c r="BD9" s="406">
        <v>0</v>
      </c>
      <c r="BE9" s="405">
        <v>0</v>
      </c>
      <c r="BF9" s="401">
        <v>70</v>
      </c>
      <c r="BG9" s="404">
        <v>47.6</v>
      </c>
      <c r="BH9" s="402">
        <v>77</v>
      </c>
      <c r="BI9" s="404">
        <v>52.4</v>
      </c>
      <c r="BJ9" s="406">
        <v>0</v>
      </c>
      <c r="BK9" s="404">
        <v>0</v>
      </c>
      <c r="BL9" s="406">
        <v>0</v>
      </c>
      <c r="BM9" s="405">
        <v>0</v>
      </c>
      <c r="BN9" s="401">
        <v>77</v>
      </c>
      <c r="BO9" s="404">
        <v>53.5</v>
      </c>
      <c r="BP9" s="402">
        <v>67</v>
      </c>
      <c r="BQ9" s="404">
        <v>46.5</v>
      </c>
      <c r="BR9" s="406">
        <v>0</v>
      </c>
      <c r="BS9" s="404">
        <v>0</v>
      </c>
      <c r="BT9" s="406">
        <v>0</v>
      </c>
      <c r="BU9" s="405">
        <v>0</v>
      </c>
    </row>
    <row r="10" spans="1:73" ht="20.100000000000001" customHeight="1" x14ac:dyDescent="0.25">
      <c r="A10" s="382" t="s">
        <v>60</v>
      </c>
      <c r="B10" s="383" t="s">
        <v>331</v>
      </c>
      <c r="C10" s="386" t="s">
        <v>61</v>
      </c>
      <c r="D10" s="524">
        <v>0</v>
      </c>
      <c r="E10" s="406">
        <v>0</v>
      </c>
      <c r="F10" s="406">
        <v>0</v>
      </c>
      <c r="G10" s="406">
        <v>0</v>
      </c>
      <c r="H10" s="406">
        <v>0</v>
      </c>
      <c r="I10" s="407">
        <v>0</v>
      </c>
      <c r="J10" s="524">
        <v>0</v>
      </c>
      <c r="K10" s="406">
        <v>0</v>
      </c>
      <c r="L10" s="406">
        <v>0</v>
      </c>
      <c r="M10" s="406">
        <v>0</v>
      </c>
      <c r="N10" s="406">
        <v>0</v>
      </c>
      <c r="O10" s="407">
        <v>0</v>
      </c>
      <c r="P10" s="524">
        <v>0</v>
      </c>
      <c r="Q10" s="406">
        <v>0</v>
      </c>
      <c r="R10" s="406">
        <v>0</v>
      </c>
      <c r="S10" s="406">
        <v>0</v>
      </c>
      <c r="T10" s="407">
        <v>0</v>
      </c>
      <c r="U10" s="525">
        <v>0</v>
      </c>
      <c r="V10" s="524">
        <v>0</v>
      </c>
      <c r="W10" s="406">
        <v>0</v>
      </c>
      <c r="X10" s="406">
        <v>0</v>
      </c>
      <c r="Y10" s="406">
        <v>0</v>
      </c>
      <c r="Z10" s="406">
        <v>0</v>
      </c>
      <c r="AA10" s="407">
        <v>0</v>
      </c>
      <c r="AB10" s="524">
        <v>0</v>
      </c>
      <c r="AC10" s="406">
        <v>0</v>
      </c>
      <c r="AD10" s="406">
        <v>0</v>
      </c>
      <c r="AE10" s="406">
        <v>0</v>
      </c>
      <c r="AF10" s="406">
        <v>0</v>
      </c>
      <c r="AG10" s="407">
        <v>0</v>
      </c>
      <c r="AH10" s="524">
        <v>0</v>
      </c>
      <c r="AI10" s="406">
        <v>0</v>
      </c>
      <c r="AJ10" s="406">
        <v>0</v>
      </c>
      <c r="AK10" s="406">
        <v>0</v>
      </c>
      <c r="AL10" s="406">
        <v>0</v>
      </c>
      <c r="AM10" s="407">
        <v>0</v>
      </c>
      <c r="AN10" s="524">
        <v>0</v>
      </c>
      <c r="AO10" s="406">
        <v>0</v>
      </c>
      <c r="AP10" s="406">
        <v>0</v>
      </c>
      <c r="AQ10" s="406">
        <v>0</v>
      </c>
      <c r="AR10" s="406">
        <v>0</v>
      </c>
      <c r="AS10" s="406">
        <v>0</v>
      </c>
      <c r="AT10" s="401">
        <v>18</v>
      </c>
      <c r="AU10" s="404">
        <v>45</v>
      </c>
      <c r="AV10" s="402">
        <v>22</v>
      </c>
      <c r="AW10" s="404">
        <v>55</v>
      </c>
      <c r="AX10" s="406">
        <v>0</v>
      </c>
      <c r="AY10" s="405">
        <v>0</v>
      </c>
      <c r="AZ10" s="401">
        <v>21</v>
      </c>
      <c r="BA10" s="404">
        <v>48.837200000000003</v>
      </c>
      <c r="BB10" s="402">
        <v>22</v>
      </c>
      <c r="BC10" s="404">
        <v>51.162799999999997</v>
      </c>
      <c r="BD10" s="406">
        <v>0</v>
      </c>
      <c r="BE10" s="405">
        <v>0</v>
      </c>
      <c r="BF10" s="401">
        <v>18</v>
      </c>
      <c r="BG10" s="404">
        <v>46.2</v>
      </c>
      <c r="BH10" s="402">
        <v>21</v>
      </c>
      <c r="BI10" s="404">
        <v>53.8</v>
      </c>
      <c r="BJ10" s="406">
        <v>0</v>
      </c>
      <c r="BK10" s="404">
        <v>0</v>
      </c>
      <c r="BL10" s="406">
        <v>0</v>
      </c>
      <c r="BM10" s="405">
        <v>0</v>
      </c>
      <c r="BN10" s="401">
        <v>19</v>
      </c>
      <c r="BO10" s="404">
        <v>46.3</v>
      </c>
      <c r="BP10" s="402">
        <v>22</v>
      </c>
      <c r="BQ10" s="404">
        <v>53.7</v>
      </c>
      <c r="BR10" s="406">
        <v>0</v>
      </c>
      <c r="BS10" s="404">
        <v>0</v>
      </c>
      <c r="BT10" s="406">
        <v>0</v>
      </c>
      <c r="BU10" s="405">
        <v>0</v>
      </c>
    </row>
    <row r="11" spans="1:73" ht="20.100000000000001" customHeight="1" x14ac:dyDescent="0.25">
      <c r="A11" s="382" t="s">
        <v>60</v>
      </c>
      <c r="B11" s="383" t="s">
        <v>161</v>
      </c>
      <c r="C11" s="386" t="s">
        <v>59</v>
      </c>
      <c r="D11" s="401">
        <v>70</v>
      </c>
      <c r="E11" s="404">
        <v>49</v>
      </c>
      <c r="F11" s="402">
        <v>73</v>
      </c>
      <c r="G11" s="404">
        <v>51</v>
      </c>
      <c r="H11" s="406">
        <v>0</v>
      </c>
      <c r="I11" s="405">
        <v>0</v>
      </c>
      <c r="J11" s="401">
        <v>69</v>
      </c>
      <c r="K11" s="402">
        <v>47.9</v>
      </c>
      <c r="L11" s="402">
        <v>75</v>
      </c>
      <c r="M11" s="402">
        <v>52.1</v>
      </c>
      <c r="N11" s="406">
        <v>0</v>
      </c>
      <c r="O11" s="405">
        <v>0</v>
      </c>
      <c r="P11" s="401">
        <v>73</v>
      </c>
      <c r="Q11" s="404">
        <v>50.3</v>
      </c>
      <c r="R11" s="402">
        <v>72</v>
      </c>
      <c r="S11" s="404">
        <v>49.7</v>
      </c>
      <c r="T11" s="407">
        <v>0</v>
      </c>
      <c r="U11" s="408">
        <v>0</v>
      </c>
      <c r="V11" s="401">
        <v>71</v>
      </c>
      <c r="W11" s="404">
        <v>49.3</v>
      </c>
      <c r="X11" s="402">
        <v>73</v>
      </c>
      <c r="Y11" s="404">
        <v>50.7</v>
      </c>
      <c r="Z11" s="406">
        <v>0</v>
      </c>
      <c r="AA11" s="405">
        <v>0</v>
      </c>
      <c r="AB11" s="401">
        <v>67</v>
      </c>
      <c r="AC11" s="404">
        <v>46.5</v>
      </c>
      <c r="AD11" s="402">
        <v>77</v>
      </c>
      <c r="AE11" s="404">
        <v>53.5</v>
      </c>
      <c r="AF11" s="406">
        <v>0</v>
      </c>
      <c r="AG11" s="405">
        <v>0</v>
      </c>
      <c r="AH11" s="401">
        <v>63</v>
      </c>
      <c r="AI11" s="404">
        <v>43.8</v>
      </c>
      <c r="AJ11" s="402">
        <v>81</v>
      </c>
      <c r="AK11" s="404">
        <v>56.3</v>
      </c>
      <c r="AL11" s="406">
        <v>0</v>
      </c>
      <c r="AM11" s="405">
        <v>0</v>
      </c>
      <c r="AN11" s="401">
        <v>69</v>
      </c>
      <c r="AO11" s="404">
        <v>47.9</v>
      </c>
      <c r="AP11" s="402">
        <v>75</v>
      </c>
      <c r="AQ11" s="404">
        <v>52.1</v>
      </c>
      <c r="AR11" s="406">
        <v>0</v>
      </c>
      <c r="AS11" s="405">
        <v>0</v>
      </c>
      <c r="AT11" s="401">
        <v>64</v>
      </c>
      <c r="AU11" s="404">
        <v>44.4</v>
      </c>
      <c r="AV11" s="402">
        <v>80</v>
      </c>
      <c r="AW11" s="404">
        <v>55.6</v>
      </c>
      <c r="AX11" s="406">
        <v>0</v>
      </c>
      <c r="AY11" s="405">
        <v>0</v>
      </c>
      <c r="AZ11" s="401">
        <v>60</v>
      </c>
      <c r="BA11" s="404">
        <v>41.666699999999999</v>
      </c>
      <c r="BB11" s="402">
        <v>84</v>
      </c>
      <c r="BC11" s="404">
        <v>58.333300000000001</v>
      </c>
      <c r="BD11" s="406">
        <v>0</v>
      </c>
      <c r="BE11" s="405">
        <v>0</v>
      </c>
      <c r="BF11" s="401">
        <v>67</v>
      </c>
      <c r="BG11" s="404">
        <v>46.5</v>
      </c>
      <c r="BH11" s="402">
        <v>77</v>
      </c>
      <c r="BI11" s="404">
        <v>53.5</v>
      </c>
      <c r="BJ11" s="406">
        <v>0</v>
      </c>
      <c r="BK11" s="404">
        <v>0</v>
      </c>
      <c r="BL11" s="406">
        <v>0</v>
      </c>
      <c r="BM11" s="405">
        <v>0</v>
      </c>
      <c r="BN11" s="401">
        <v>58</v>
      </c>
      <c r="BO11" s="404">
        <v>40.299999999999997</v>
      </c>
      <c r="BP11" s="402">
        <v>86</v>
      </c>
      <c r="BQ11" s="404">
        <v>59.7</v>
      </c>
      <c r="BR11" s="406">
        <v>0</v>
      </c>
      <c r="BS11" s="404">
        <v>0</v>
      </c>
      <c r="BT11" s="406">
        <v>0</v>
      </c>
      <c r="BU11" s="405">
        <v>0</v>
      </c>
    </row>
    <row r="12" spans="1:73" ht="20.100000000000001" customHeight="1" x14ac:dyDescent="0.25">
      <c r="A12" s="382" t="s">
        <v>60</v>
      </c>
      <c r="B12" s="383" t="s">
        <v>162</v>
      </c>
      <c r="C12" s="386" t="s">
        <v>59</v>
      </c>
      <c r="D12" s="401">
        <v>59</v>
      </c>
      <c r="E12" s="404">
        <v>59</v>
      </c>
      <c r="F12" s="402">
        <v>41</v>
      </c>
      <c r="G12" s="404">
        <v>41</v>
      </c>
      <c r="H12" s="406">
        <v>0</v>
      </c>
      <c r="I12" s="405">
        <v>0</v>
      </c>
      <c r="J12" s="401">
        <v>73</v>
      </c>
      <c r="K12" s="402">
        <v>70.900000000000006</v>
      </c>
      <c r="L12" s="402">
        <v>30</v>
      </c>
      <c r="M12" s="402">
        <v>29.1</v>
      </c>
      <c r="N12" s="406">
        <v>0</v>
      </c>
      <c r="O12" s="405">
        <v>0</v>
      </c>
      <c r="P12" s="401">
        <v>57</v>
      </c>
      <c r="Q12" s="404">
        <v>55.9</v>
      </c>
      <c r="R12" s="402">
        <v>45</v>
      </c>
      <c r="S12" s="404">
        <v>44.1</v>
      </c>
      <c r="T12" s="407">
        <v>0</v>
      </c>
      <c r="U12" s="408">
        <v>0</v>
      </c>
      <c r="V12" s="401">
        <v>55</v>
      </c>
      <c r="W12" s="404">
        <v>55</v>
      </c>
      <c r="X12" s="402">
        <v>45</v>
      </c>
      <c r="Y12" s="404">
        <v>45</v>
      </c>
      <c r="Z12" s="406">
        <v>0</v>
      </c>
      <c r="AA12" s="405">
        <v>0</v>
      </c>
      <c r="AB12" s="401">
        <v>60</v>
      </c>
      <c r="AC12" s="404">
        <v>58.8</v>
      </c>
      <c r="AD12" s="402">
        <v>42</v>
      </c>
      <c r="AE12" s="404">
        <v>41.2</v>
      </c>
      <c r="AF12" s="406">
        <v>0</v>
      </c>
      <c r="AG12" s="405">
        <v>0</v>
      </c>
      <c r="AH12" s="401">
        <v>54</v>
      </c>
      <c r="AI12" s="404">
        <v>54</v>
      </c>
      <c r="AJ12" s="402">
        <v>46</v>
      </c>
      <c r="AK12" s="404">
        <v>46</v>
      </c>
      <c r="AL12" s="406">
        <v>0</v>
      </c>
      <c r="AM12" s="405">
        <v>0</v>
      </c>
      <c r="AN12" s="401">
        <v>58</v>
      </c>
      <c r="AO12" s="404">
        <v>57.4</v>
      </c>
      <c r="AP12" s="402">
        <v>43</v>
      </c>
      <c r="AQ12" s="404">
        <v>42.6</v>
      </c>
      <c r="AR12" s="406">
        <v>0</v>
      </c>
      <c r="AS12" s="405">
        <v>0</v>
      </c>
      <c r="AT12" s="401">
        <v>56</v>
      </c>
      <c r="AU12" s="404">
        <v>56</v>
      </c>
      <c r="AV12" s="402">
        <v>44</v>
      </c>
      <c r="AW12" s="404">
        <v>44</v>
      </c>
      <c r="AX12" s="406">
        <v>0</v>
      </c>
      <c r="AY12" s="405">
        <v>0</v>
      </c>
      <c r="AZ12" s="401">
        <v>51</v>
      </c>
      <c r="BA12" s="404">
        <v>50.494999999999997</v>
      </c>
      <c r="BB12" s="402">
        <v>50</v>
      </c>
      <c r="BC12" s="404">
        <v>49.505000000000003</v>
      </c>
      <c r="BD12" s="406">
        <v>0</v>
      </c>
      <c r="BE12" s="405">
        <v>0</v>
      </c>
      <c r="BF12" s="401">
        <v>66</v>
      </c>
      <c r="BG12" s="404">
        <v>64.099999999999994</v>
      </c>
      <c r="BH12" s="402">
        <v>37</v>
      </c>
      <c r="BI12" s="404">
        <v>35.9</v>
      </c>
      <c r="BJ12" s="406">
        <v>0</v>
      </c>
      <c r="BK12" s="404">
        <v>0</v>
      </c>
      <c r="BL12" s="406">
        <v>0</v>
      </c>
      <c r="BM12" s="405">
        <v>0</v>
      </c>
      <c r="BN12" s="401">
        <v>53</v>
      </c>
      <c r="BO12" s="404">
        <v>50</v>
      </c>
      <c r="BP12" s="402">
        <v>53</v>
      </c>
      <c r="BQ12" s="404">
        <v>50</v>
      </c>
      <c r="BR12" s="406">
        <v>0</v>
      </c>
      <c r="BS12" s="404">
        <v>0</v>
      </c>
      <c r="BT12" s="406">
        <v>0</v>
      </c>
      <c r="BU12" s="405">
        <v>0</v>
      </c>
    </row>
    <row r="13" spans="1:73" ht="20.100000000000001" customHeight="1" x14ac:dyDescent="0.25">
      <c r="A13" s="382" t="s">
        <v>60</v>
      </c>
      <c r="B13" s="383" t="s">
        <v>160</v>
      </c>
      <c r="C13" s="386" t="s">
        <v>57</v>
      </c>
      <c r="D13" s="401">
        <v>46</v>
      </c>
      <c r="E13" s="402">
        <v>52.9</v>
      </c>
      <c r="F13" s="402">
        <v>41</v>
      </c>
      <c r="G13" s="402">
        <v>47.1</v>
      </c>
      <c r="H13" s="406">
        <v>0</v>
      </c>
      <c r="I13" s="405">
        <v>0</v>
      </c>
      <c r="J13" s="401">
        <v>40</v>
      </c>
      <c r="K13" s="404">
        <v>46</v>
      </c>
      <c r="L13" s="402">
        <v>47</v>
      </c>
      <c r="M13" s="404">
        <v>54</v>
      </c>
      <c r="N13" s="406">
        <v>0</v>
      </c>
      <c r="O13" s="405">
        <v>0</v>
      </c>
      <c r="P13" s="401">
        <v>38</v>
      </c>
      <c r="Q13" s="404">
        <v>43.2</v>
      </c>
      <c r="R13" s="402">
        <v>50</v>
      </c>
      <c r="S13" s="404">
        <v>56.8</v>
      </c>
      <c r="T13" s="407">
        <v>0</v>
      </c>
      <c r="U13" s="408">
        <v>0</v>
      </c>
      <c r="V13" s="401">
        <v>41</v>
      </c>
      <c r="W13" s="404">
        <v>46.6</v>
      </c>
      <c r="X13" s="402">
        <v>47</v>
      </c>
      <c r="Y13" s="404">
        <v>53.4</v>
      </c>
      <c r="Z13" s="406">
        <v>0</v>
      </c>
      <c r="AA13" s="405">
        <v>0</v>
      </c>
      <c r="AB13" s="401">
        <v>36</v>
      </c>
      <c r="AC13" s="404">
        <v>40.9</v>
      </c>
      <c r="AD13" s="402">
        <v>52</v>
      </c>
      <c r="AE13" s="404">
        <v>59.1</v>
      </c>
      <c r="AF13" s="406">
        <v>0</v>
      </c>
      <c r="AG13" s="405">
        <v>0</v>
      </c>
      <c r="AH13" s="401">
        <v>36</v>
      </c>
      <c r="AI13" s="404">
        <v>40.9</v>
      </c>
      <c r="AJ13" s="402">
        <v>52</v>
      </c>
      <c r="AK13" s="404">
        <v>59.1</v>
      </c>
      <c r="AL13" s="406">
        <v>0</v>
      </c>
      <c r="AM13" s="405">
        <v>0</v>
      </c>
      <c r="AN13" s="401">
        <v>38</v>
      </c>
      <c r="AO13" s="404">
        <v>43.2</v>
      </c>
      <c r="AP13" s="402">
        <v>50</v>
      </c>
      <c r="AQ13" s="404">
        <v>56.8</v>
      </c>
      <c r="AR13" s="406">
        <v>0</v>
      </c>
      <c r="AS13" s="405">
        <v>0</v>
      </c>
      <c r="AT13" s="401">
        <v>34</v>
      </c>
      <c r="AU13" s="404">
        <v>38.6</v>
      </c>
      <c r="AV13" s="402">
        <v>54</v>
      </c>
      <c r="AW13" s="404">
        <v>61.4</v>
      </c>
      <c r="AX13" s="406">
        <v>0</v>
      </c>
      <c r="AY13" s="405">
        <v>0</v>
      </c>
      <c r="AZ13" s="401">
        <v>34</v>
      </c>
      <c r="BA13" s="404">
        <v>38.636400000000002</v>
      </c>
      <c r="BB13" s="402">
        <v>53</v>
      </c>
      <c r="BC13" s="404">
        <v>60.2273</v>
      </c>
      <c r="BD13" s="406">
        <v>1</v>
      </c>
      <c r="BE13" s="405">
        <v>1.1364000000000001</v>
      </c>
      <c r="BF13" s="401">
        <v>29</v>
      </c>
      <c r="BG13" s="404">
        <v>33</v>
      </c>
      <c r="BH13" s="402">
        <v>59</v>
      </c>
      <c r="BI13" s="404">
        <v>67</v>
      </c>
      <c r="BJ13" s="406">
        <v>0</v>
      </c>
      <c r="BK13" s="404">
        <v>0</v>
      </c>
      <c r="BL13" s="406">
        <v>0</v>
      </c>
      <c r="BM13" s="405">
        <v>0</v>
      </c>
      <c r="BN13" s="401">
        <v>20</v>
      </c>
      <c r="BO13" s="404">
        <v>22.7</v>
      </c>
      <c r="BP13" s="402">
        <v>68</v>
      </c>
      <c r="BQ13" s="404">
        <v>77.3</v>
      </c>
      <c r="BR13" s="406">
        <v>0</v>
      </c>
      <c r="BS13" s="404">
        <v>0</v>
      </c>
      <c r="BT13" s="406">
        <v>0</v>
      </c>
      <c r="BU13" s="405">
        <v>0</v>
      </c>
    </row>
    <row r="14" spans="1:73" ht="20.100000000000001" customHeight="1" x14ac:dyDescent="0.25">
      <c r="A14" s="382" t="s">
        <v>60</v>
      </c>
      <c r="B14" s="383" t="s">
        <v>159</v>
      </c>
      <c r="C14" s="386" t="s">
        <v>57</v>
      </c>
      <c r="D14" s="401">
        <v>35</v>
      </c>
      <c r="E14" s="402">
        <v>38.9</v>
      </c>
      <c r="F14" s="402">
        <v>55</v>
      </c>
      <c r="G14" s="402">
        <v>61.1</v>
      </c>
      <c r="H14" s="406">
        <v>0</v>
      </c>
      <c r="I14" s="405">
        <v>0</v>
      </c>
      <c r="J14" s="401">
        <v>35</v>
      </c>
      <c r="K14" s="402">
        <v>38.9</v>
      </c>
      <c r="L14" s="402">
        <v>54</v>
      </c>
      <c r="M14" s="404">
        <v>60</v>
      </c>
      <c r="N14" s="406">
        <v>1</v>
      </c>
      <c r="O14" s="405">
        <v>1.1000000000000001</v>
      </c>
      <c r="P14" s="401">
        <v>37</v>
      </c>
      <c r="Q14" s="404">
        <v>41.1</v>
      </c>
      <c r="R14" s="402">
        <v>53</v>
      </c>
      <c r="S14" s="404">
        <v>58.9</v>
      </c>
      <c r="T14" s="407">
        <v>0</v>
      </c>
      <c r="U14" s="408">
        <v>0</v>
      </c>
      <c r="V14" s="401">
        <v>39</v>
      </c>
      <c r="W14" s="404">
        <v>43.8</v>
      </c>
      <c r="X14" s="402">
        <v>50</v>
      </c>
      <c r="Y14" s="404">
        <v>56.2</v>
      </c>
      <c r="Z14" s="406">
        <v>0</v>
      </c>
      <c r="AA14" s="405">
        <v>0</v>
      </c>
      <c r="AB14" s="401">
        <v>39</v>
      </c>
      <c r="AC14" s="404">
        <v>44.3</v>
      </c>
      <c r="AD14" s="402">
        <v>49</v>
      </c>
      <c r="AE14" s="404">
        <v>55.7</v>
      </c>
      <c r="AF14" s="406">
        <v>0</v>
      </c>
      <c r="AG14" s="405">
        <v>0</v>
      </c>
      <c r="AH14" s="401">
        <v>39</v>
      </c>
      <c r="AI14" s="404">
        <v>43.3</v>
      </c>
      <c r="AJ14" s="402">
        <v>51</v>
      </c>
      <c r="AK14" s="404">
        <v>56.7</v>
      </c>
      <c r="AL14" s="406">
        <v>0</v>
      </c>
      <c r="AM14" s="405">
        <v>0</v>
      </c>
      <c r="AN14" s="401">
        <v>24</v>
      </c>
      <c r="AO14" s="404">
        <v>40</v>
      </c>
      <c r="AP14" s="402">
        <v>36</v>
      </c>
      <c r="AQ14" s="404">
        <v>60</v>
      </c>
      <c r="AR14" s="406">
        <v>0</v>
      </c>
      <c r="AS14" s="405">
        <v>0</v>
      </c>
      <c r="AT14" s="401">
        <v>18</v>
      </c>
      <c r="AU14" s="404">
        <v>30</v>
      </c>
      <c r="AV14" s="402">
        <v>42</v>
      </c>
      <c r="AW14" s="404">
        <v>70</v>
      </c>
      <c r="AX14" s="406">
        <v>0</v>
      </c>
      <c r="AY14" s="405">
        <v>0</v>
      </c>
      <c r="AZ14" s="401">
        <v>22</v>
      </c>
      <c r="BA14" s="404">
        <v>36.666699999999999</v>
      </c>
      <c r="BB14" s="402">
        <v>38</v>
      </c>
      <c r="BC14" s="404">
        <v>63.333300000000001</v>
      </c>
      <c r="BD14" s="406">
        <v>0</v>
      </c>
      <c r="BE14" s="405">
        <v>0</v>
      </c>
      <c r="BF14" s="401">
        <v>25</v>
      </c>
      <c r="BG14" s="404">
        <v>39.700000000000003</v>
      </c>
      <c r="BH14" s="402">
        <v>38</v>
      </c>
      <c r="BI14" s="404">
        <v>60.3</v>
      </c>
      <c r="BJ14" s="406">
        <v>0</v>
      </c>
      <c r="BK14" s="404">
        <v>0</v>
      </c>
      <c r="BL14" s="406">
        <v>0</v>
      </c>
      <c r="BM14" s="405">
        <v>0</v>
      </c>
      <c r="BN14" s="401">
        <v>26</v>
      </c>
      <c r="BO14" s="404">
        <v>37.1</v>
      </c>
      <c r="BP14" s="402">
        <v>43</v>
      </c>
      <c r="BQ14" s="404">
        <v>61.4</v>
      </c>
      <c r="BR14" s="406">
        <v>0</v>
      </c>
      <c r="BS14" s="404">
        <v>0</v>
      </c>
      <c r="BT14" s="406">
        <v>1</v>
      </c>
      <c r="BU14" s="405">
        <v>1.4</v>
      </c>
    </row>
    <row r="15" spans="1:73" ht="20.100000000000001" customHeight="1" x14ac:dyDescent="0.25">
      <c r="A15" s="382" t="s">
        <v>60</v>
      </c>
      <c r="B15" s="383" t="s">
        <v>158</v>
      </c>
      <c r="C15" s="386" t="s">
        <v>59</v>
      </c>
      <c r="D15" s="401">
        <v>96</v>
      </c>
      <c r="E15" s="402">
        <v>66.7</v>
      </c>
      <c r="F15" s="402">
        <v>48</v>
      </c>
      <c r="G15" s="402">
        <v>33.299999999999997</v>
      </c>
      <c r="H15" s="406">
        <v>0</v>
      </c>
      <c r="I15" s="405">
        <v>0</v>
      </c>
      <c r="J15" s="401">
        <v>81</v>
      </c>
      <c r="K15" s="402">
        <v>57.4</v>
      </c>
      <c r="L15" s="402">
        <v>60</v>
      </c>
      <c r="M15" s="402">
        <v>42.6</v>
      </c>
      <c r="N15" s="406">
        <v>0</v>
      </c>
      <c r="O15" s="405">
        <v>0</v>
      </c>
      <c r="P15" s="401">
        <v>74</v>
      </c>
      <c r="Q15" s="404">
        <v>51.7</v>
      </c>
      <c r="R15" s="402">
        <v>69</v>
      </c>
      <c r="S15" s="404">
        <v>48.3</v>
      </c>
      <c r="T15" s="407">
        <v>0</v>
      </c>
      <c r="U15" s="408">
        <v>0</v>
      </c>
      <c r="V15" s="401">
        <v>71</v>
      </c>
      <c r="W15" s="404">
        <v>49</v>
      </c>
      <c r="X15" s="402">
        <v>74</v>
      </c>
      <c r="Y15" s="404">
        <v>51</v>
      </c>
      <c r="Z15" s="406">
        <v>0</v>
      </c>
      <c r="AA15" s="405">
        <v>0</v>
      </c>
      <c r="AB15" s="401">
        <v>71</v>
      </c>
      <c r="AC15" s="404">
        <v>49</v>
      </c>
      <c r="AD15" s="402">
        <v>74</v>
      </c>
      <c r="AE15" s="404">
        <v>51</v>
      </c>
      <c r="AF15" s="406">
        <v>0</v>
      </c>
      <c r="AG15" s="405">
        <v>0</v>
      </c>
      <c r="AH15" s="401">
        <v>73</v>
      </c>
      <c r="AI15" s="404">
        <v>50</v>
      </c>
      <c r="AJ15" s="402">
        <v>73</v>
      </c>
      <c r="AK15" s="404">
        <v>50</v>
      </c>
      <c r="AL15" s="406">
        <v>0</v>
      </c>
      <c r="AM15" s="405">
        <v>0</v>
      </c>
      <c r="AN15" s="401">
        <v>76</v>
      </c>
      <c r="AO15" s="404">
        <v>50.7</v>
      </c>
      <c r="AP15" s="402">
        <v>74</v>
      </c>
      <c r="AQ15" s="404">
        <v>49.3</v>
      </c>
      <c r="AR15" s="406">
        <v>0</v>
      </c>
      <c r="AS15" s="405">
        <v>0</v>
      </c>
      <c r="AT15" s="401">
        <v>76</v>
      </c>
      <c r="AU15" s="404">
        <v>51.7</v>
      </c>
      <c r="AV15" s="402">
        <v>71</v>
      </c>
      <c r="AW15" s="404">
        <v>48.3</v>
      </c>
      <c r="AX15" s="406">
        <v>0</v>
      </c>
      <c r="AY15" s="405">
        <v>0</v>
      </c>
      <c r="AZ15" s="401">
        <v>77</v>
      </c>
      <c r="BA15" s="404">
        <v>52.027000000000001</v>
      </c>
      <c r="BB15" s="402">
        <v>71</v>
      </c>
      <c r="BC15" s="404">
        <v>47.972999999999999</v>
      </c>
      <c r="BD15" s="406">
        <v>0</v>
      </c>
      <c r="BE15" s="405">
        <v>0</v>
      </c>
      <c r="BF15" s="401">
        <v>76</v>
      </c>
      <c r="BG15" s="404">
        <v>51.7</v>
      </c>
      <c r="BH15" s="402">
        <v>71</v>
      </c>
      <c r="BI15" s="404">
        <v>48.3</v>
      </c>
      <c r="BJ15" s="406">
        <v>0</v>
      </c>
      <c r="BK15" s="404">
        <v>0</v>
      </c>
      <c r="BL15" s="406">
        <v>0</v>
      </c>
      <c r="BM15" s="405">
        <v>0</v>
      </c>
      <c r="BN15" s="401">
        <v>80</v>
      </c>
      <c r="BO15" s="404">
        <v>54.1</v>
      </c>
      <c r="BP15" s="402">
        <v>68</v>
      </c>
      <c r="BQ15" s="404">
        <v>45.9</v>
      </c>
      <c r="BR15" s="406">
        <v>0</v>
      </c>
      <c r="BS15" s="404">
        <v>0</v>
      </c>
      <c r="BT15" s="406">
        <v>0</v>
      </c>
      <c r="BU15" s="405">
        <v>0</v>
      </c>
    </row>
    <row r="16" spans="1:73" ht="20.100000000000001" customHeight="1" x14ac:dyDescent="0.25">
      <c r="A16" s="382" t="s">
        <v>60</v>
      </c>
      <c r="B16" s="383" t="s">
        <v>163</v>
      </c>
      <c r="C16" s="386" t="s">
        <v>59</v>
      </c>
      <c r="D16" s="401">
        <v>33</v>
      </c>
      <c r="E16" s="402">
        <v>47.8</v>
      </c>
      <c r="F16" s="402">
        <v>36</v>
      </c>
      <c r="G16" s="402">
        <v>52.2</v>
      </c>
      <c r="H16" s="406">
        <v>0</v>
      </c>
      <c r="I16" s="405">
        <v>0</v>
      </c>
      <c r="J16" s="401">
        <v>35</v>
      </c>
      <c r="K16" s="404">
        <v>50</v>
      </c>
      <c r="L16" s="402">
        <v>35</v>
      </c>
      <c r="M16" s="404">
        <v>50</v>
      </c>
      <c r="N16" s="406">
        <v>0</v>
      </c>
      <c r="O16" s="405">
        <v>0</v>
      </c>
      <c r="P16" s="401">
        <v>32</v>
      </c>
      <c r="Q16" s="404">
        <v>46.4</v>
      </c>
      <c r="R16" s="402">
        <v>37</v>
      </c>
      <c r="S16" s="404">
        <v>53.6</v>
      </c>
      <c r="T16" s="407">
        <v>0</v>
      </c>
      <c r="U16" s="408">
        <v>0</v>
      </c>
      <c r="V16" s="401">
        <v>33</v>
      </c>
      <c r="W16" s="404">
        <v>47.8</v>
      </c>
      <c r="X16" s="402">
        <v>36</v>
      </c>
      <c r="Y16" s="404">
        <v>52.2</v>
      </c>
      <c r="Z16" s="406">
        <v>0</v>
      </c>
      <c r="AA16" s="405">
        <v>0</v>
      </c>
      <c r="AB16" s="401">
        <v>35</v>
      </c>
      <c r="AC16" s="404">
        <v>50</v>
      </c>
      <c r="AD16" s="402">
        <v>35</v>
      </c>
      <c r="AE16" s="404">
        <v>50</v>
      </c>
      <c r="AF16" s="406">
        <v>0</v>
      </c>
      <c r="AG16" s="405">
        <v>0</v>
      </c>
      <c r="AH16" s="401">
        <v>36</v>
      </c>
      <c r="AI16" s="404">
        <v>51.4</v>
      </c>
      <c r="AJ16" s="402">
        <v>34</v>
      </c>
      <c r="AK16" s="404">
        <v>48.6</v>
      </c>
      <c r="AL16" s="406">
        <v>0</v>
      </c>
      <c r="AM16" s="405">
        <v>0</v>
      </c>
      <c r="AN16" s="401">
        <v>37</v>
      </c>
      <c r="AO16" s="404">
        <v>53.6</v>
      </c>
      <c r="AP16" s="402">
        <v>32</v>
      </c>
      <c r="AQ16" s="404">
        <v>46.4</v>
      </c>
      <c r="AR16" s="406">
        <v>0</v>
      </c>
      <c r="AS16" s="405">
        <v>0</v>
      </c>
      <c r="AT16" s="401">
        <v>34</v>
      </c>
      <c r="AU16" s="404">
        <v>47.9</v>
      </c>
      <c r="AV16" s="402">
        <v>37</v>
      </c>
      <c r="AW16" s="404">
        <v>52.1</v>
      </c>
      <c r="AX16" s="406">
        <v>0</v>
      </c>
      <c r="AY16" s="405">
        <v>0</v>
      </c>
      <c r="AZ16" s="401">
        <v>34</v>
      </c>
      <c r="BA16" s="404">
        <v>45.945900000000002</v>
      </c>
      <c r="BB16" s="402">
        <v>40</v>
      </c>
      <c r="BC16" s="404">
        <v>54.054099999999998</v>
      </c>
      <c r="BD16" s="406">
        <v>0</v>
      </c>
      <c r="BE16" s="405">
        <v>0</v>
      </c>
      <c r="BF16" s="401">
        <v>36</v>
      </c>
      <c r="BG16" s="404">
        <v>51.4</v>
      </c>
      <c r="BH16" s="402">
        <v>34</v>
      </c>
      <c r="BI16" s="404">
        <v>48.6</v>
      </c>
      <c r="BJ16" s="406">
        <v>0</v>
      </c>
      <c r="BK16" s="404">
        <v>0</v>
      </c>
      <c r="BL16" s="406">
        <v>0</v>
      </c>
      <c r="BM16" s="405">
        <v>0</v>
      </c>
      <c r="BN16" s="401">
        <v>30</v>
      </c>
      <c r="BO16" s="404">
        <v>42.3</v>
      </c>
      <c r="BP16" s="402">
        <v>41</v>
      </c>
      <c r="BQ16" s="404">
        <v>57.7</v>
      </c>
      <c r="BR16" s="406">
        <v>0</v>
      </c>
      <c r="BS16" s="404">
        <v>0</v>
      </c>
      <c r="BT16" s="406">
        <v>0</v>
      </c>
      <c r="BU16" s="405">
        <v>0</v>
      </c>
    </row>
    <row r="17" spans="1:73" ht="20.100000000000001" customHeight="1" x14ac:dyDescent="0.25">
      <c r="A17" s="382" t="s">
        <v>63</v>
      </c>
      <c r="B17" s="383" t="s">
        <v>164</v>
      </c>
      <c r="C17" s="386" t="s">
        <v>57</v>
      </c>
      <c r="D17" s="401">
        <v>39</v>
      </c>
      <c r="E17" s="402">
        <v>48.1</v>
      </c>
      <c r="F17" s="402">
        <v>41</v>
      </c>
      <c r="G17" s="402">
        <v>50.6</v>
      </c>
      <c r="H17" s="406">
        <v>1</v>
      </c>
      <c r="I17" s="405">
        <v>1.2</v>
      </c>
      <c r="J17" s="401">
        <v>41</v>
      </c>
      <c r="K17" s="404">
        <v>50.6</v>
      </c>
      <c r="L17" s="402">
        <v>39</v>
      </c>
      <c r="M17" s="404">
        <v>48.1</v>
      </c>
      <c r="N17" s="406">
        <v>1</v>
      </c>
      <c r="O17" s="405">
        <v>1.2</v>
      </c>
      <c r="P17" s="401">
        <v>31</v>
      </c>
      <c r="Q17" s="404">
        <v>38.299999999999997</v>
      </c>
      <c r="R17" s="402">
        <v>49</v>
      </c>
      <c r="S17" s="404">
        <v>60.5</v>
      </c>
      <c r="T17" s="407">
        <v>1</v>
      </c>
      <c r="U17" s="408">
        <v>1.2</v>
      </c>
      <c r="V17" s="401">
        <v>44</v>
      </c>
      <c r="W17" s="404">
        <v>55</v>
      </c>
      <c r="X17" s="402">
        <v>36</v>
      </c>
      <c r="Y17" s="404">
        <v>45</v>
      </c>
      <c r="Z17" s="406">
        <v>0</v>
      </c>
      <c r="AA17" s="405">
        <v>0</v>
      </c>
      <c r="AB17" s="401">
        <v>36</v>
      </c>
      <c r="AC17" s="404">
        <v>45</v>
      </c>
      <c r="AD17" s="402">
        <v>44</v>
      </c>
      <c r="AE17" s="404">
        <v>55</v>
      </c>
      <c r="AF17" s="406">
        <v>0</v>
      </c>
      <c r="AG17" s="405">
        <v>0</v>
      </c>
      <c r="AH17" s="401">
        <v>35</v>
      </c>
      <c r="AI17" s="404">
        <v>43.8</v>
      </c>
      <c r="AJ17" s="402">
        <v>45</v>
      </c>
      <c r="AK17" s="404">
        <v>56.3</v>
      </c>
      <c r="AL17" s="406">
        <v>0</v>
      </c>
      <c r="AM17" s="405">
        <v>0</v>
      </c>
      <c r="AN17" s="401">
        <v>30</v>
      </c>
      <c r="AO17" s="404">
        <v>37.5</v>
      </c>
      <c r="AP17" s="402">
        <v>50</v>
      </c>
      <c r="AQ17" s="404">
        <v>62.5</v>
      </c>
      <c r="AR17" s="406">
        <v>0</v>
      </c>
      <c r="AS17" s="405">
        <v>0</v>
      </c>
      <c r="AT17" s="401">
        <v>27</v>
      </c>
      <c r="AU17" s="404">
        <v>33.299999999999997</v>
      </c>
      <c r="AV17" s="402">
        <v>46</v>
      </c>
      <c r="AW17" s="404">
        <v>56.8</v>
      </c>
      <c r="AX17" s="406">
        <v>8</v>
      </c>
      <c r="AY17" s="405">
        <v>9.9</v>
      </c>
      <c r="AZ17" s="401">
        <v>19</v>
      </c>
      <c r="BA17" s="404">
        <v>23.456800000000001</v>
      </c>
      <c r="BB17" s="402">
        <v>52</v>
      </c>
      <c r="BC17" s="404">
        <v>64.197500000000005</v>
      </c>
      <c r="BD17" s="406">
        <v>10</v>
      </c>
      <c r="BE17" s="405">
        <v>12.345700000000001</v>
      </c>
      <c r="BF17" s="401">
        <v>29</v>
      </c>
      <c r="BG17" s="404">
        <v>36.299999999999997</v>
      </c>
      <c r="BH17" s="402">
        <v>44</v>
      </c>
      <c r="BI17" s="404">
        <v>55</v>
      </c>
      <c r="BJ17" s="406">
        <v>0</v>
      </c>
      <c r="BK17" s="404">
        <v>0</v>
      </c>
      <c r="BL17" s="406">
        <v>7</v>
      </c>
      <c r="BM17" s="405">
        <v>8.8000000000000007</v>
      </c>
      <c r="BN17" s="401">
        <v>32</v>
      </c>
      <c r="BO17" s="404">
        <v>40</v>
      </c>
      <c r="BP17" s="402">
        <v>48</v>
      </c>
      <c r="BQ17" s="404">
        <v>60</v>
      </c>
      <c r="BR17" s="406">
        <v>0</v>
      </c>
      <c r="BS17" s="404">
        <v>0</v>
      </c>
      <c r="BT17" s="406">
        <v>0</v>
      </c>
      <c r="BU17" s="405">
        <v>0</v>
      </c>
    </row>
    <row r="18" spans="1:73" ht="20.100000000000001" customHeight="1" x14ac:dyDescent="0.25">
      <c r="A18" s="382" t="s">
        <v>64</v>
      </c>
      <c r="B18" s="383" t="s">
        <v>165</v>
      </c>
      <c r="C18" s="386" t="s">
        <v>57</v>
      </c>
      <c r="D18" s="401">
        <v>19</v>
      </c>
      <c r="E18" s="402">
        <v>45.2</v>
      </c>
      <c r="F18" s="402">
        <v>23</v>
      </c>
      <c r="G18" s="402">
        <v>54.8</v>
      </c>
      <c r="H18" s="406">
        <v>0</v>
      </c>
      <c r="I18" s="405">
        <v>0</v>
      </c>
      <c r="J18" s="401">
        <v>24</v>
      </c>
      <c r="K18" s="404">
        <v>49</v>
      </c>
      <c r="L18" s="402">
        <v>25</v>
      </c>
      <c r="M18" s="404">
        <v>51</v>
      </c>
      <c r="N18" s="406">
        <v>0</v>
      </c>
      <c r="O18" s="405">
        <v>0</v>
      </c>
      <c r="P18" s="401">
        <v>24</v>
      </c>
      <c r="Q18" s="404">
        <v>50</v>
      </c>
      <c r="R18" s="402">
        <v>24</v>
      </c>
      <c r="S18" s="404">
        <v>50</v>
      </c>
      <c r="T18" s="407">
        <v>0</v>
      </c>
      <c r="U18" s="408">
        <v>0</v>
      </c>
      <c r="V18" s="401">
        <v>24</v>
      </c>
      <c r="W18" s="404">
        <v>50</v>
      </c>
      <c r="X18" s="402">
        <v>24</v>
      </c>
      <c r="Y18" s="404">
        <v>50</v>
      </c>
      <c r="Z18" s="406">
        <v>0</v>
      </c>
      <c r="AA18" s="405">
        <v>0</v>
      </c>
      <c r="AB18" s="401">
        <v>27</v>
      </c>
      <c r="AC18" s="404">
        <v>50</v>
      </c>
      <c r="AD18" s="402">
        <v>27</v>
      </c>
      <c r="AE18" s="404">
        <v>50</v>
      </c>
      <c r="AF18" s="406">
        <v>0</v>
      </c>
      <c r="AG18" s="405">
        <v>0</v>
      </c>
      <c r="AH18" s="401">
        <v>25</v>
      </c>
      <c r="AI18" s="404">
        <v>52.1</v>
      </c>
      <c r="AJ18" s="402">
        <v>23</v>
      </c>
      <c r="AK18" s="404">
        <v>47.9</v>
      </c>
      <c r="AL18" s="406">
        <v>0</v>
      </c>
      <c r="AM18" s="405">
        <v>0</v>
      </c>
      <c r="AN18" s="401">
        <v>25</v>
      </c>
      <c r="AO18" s="404">
        <v>48.1</v>
      </c>
      <c r="AP18" s="402">
        <v>27</v>
      </c>
      <c r="AQ18" s="404">
        <v>51.9</v>
      </c>
      <c r="AR18" s="406">
        <v>0</v>
      </c>
      <c r="AS18" s="405">
        <v>0</v>
      </c>
      <c r="AT18" s="401">
        <v>19</v>
      </c>
      <c r="AU18" s="404">
        <v>36.5</v>
      </c>
      <c r="AV18" s="402">
        <v>33</v>
      </c>
      <c r="AW18" s="404">
        <v>63.5</v>
      </c>
      <c r="AX18" s="406">
        <v>0</v>
      </c>
      <c r="AY18" s="405">
        <v>0</v>
      </c>
      <c r="AZ18" s="401">
        <v>21</v>
      </c>
      <c r="BA18" s="404">
        <v>41.176499999999997</v>
      </c>
      <c r="BB18" s="402">
        <v>30</v>
      </c>
      <c r="BC18" s="404">
        <v>58.823500000000003</v>
      </c>
      <c r="BD18" s="406">
        <v>0</v>
      </c>
      <c r="BE18" s="405">
        <v>0</v>
      </c>
      <c r="BF18" s="401">
        <v>22</v>
      </c>
      <c r="BG18" s="404">
        <v>43.1</v>
      </c>
      <c r="BH18" s="402">
        <v>29</v>
      </c>
      <c r="BI18" s="404">
        <v>56.9</v>
      </c>
      <c r="BJ18" s="406">
        <v>0</v>
      </c>
      <c r="BK18" s="404">
        <v>0</v>
      </c>
      <c r="BL18" s="406">
        <v>0</v>
      </c>
      <c r="BM18" s="405">
        <v>0</v>
      </c>
      <c r="BN18" s="401">
        <v>20</v>
      </c>
      <c r="BO18" s="404">
        <v>38.5</v>
      </c>
      <c r="BP18" s="402">
        <v>32</v>
      </c>
      <c r="BQ18" s="404">
        <v>61.5</v>
      </c>
      <c r="BR18" s="406">
        <v>0</v>
      </c>
      <c r="BS18" s="404">
        <v>0</v>
      </c>
      <c r="BT18" s="406">
        <v>0</v>
      </c>
      <c r="BU18" s="405">
        <v>0</v>
      </c>
    </row>
    <row r="19" spans="1:73" ht="20.100000000000001" customHeight="1" x14ac:dyDescent="0.25">
      <c r="A19" s="382" t="s">
        <v>66</v>
      </c>
      <c r="B19" s="383" t="s">
        <v>166</v>
      </c>
      <c r="C19" s="386" t="s">
        <v>59</v>
      </c>
      <c r="D19" s="401">
        <v>37</v>
      </c>
      <c r="E19" s="402">
        <v>45.7</v>
      </c>
      <c r="F19" s="402">
        <v>44</v>
      </c>
      <c r="G19" s="402">
        <v>54.3</v>
      </c>
      <c r="H19" s="406">
        <v>0</v>
      </c>
      <c r="I19" s="405">
        <v>0</v>
      </c>
      <c r="J19" s="401">
        <v>31</v>
      </c>
      <c r="K19" s="404">
        <v>40.299999999999997</v>
      </c>
      <c r="L19" s="402">
        <v>46</v>
      </c>
      <c r="M19" s="404">
        <v>59.7</v>
      </c>
      <c r="N19" s="406">
        <v>0</v>
      </c>
      <c r="O19" s="405">
        <v>0</v>
      </c>
      <c r="P19" s="401">
        <v>30</v>
      </c>
      <c r="Q19" s="404">
        <v>38</v>
      </c>
      <c r="R19" s="402">
        <v>49</v>
      </c>
      <c r="S19" s="404">
        <v>62</v>
      </c>
      <c r="T19" s="407">
        <v>0</v>
      </c>
      <c r="U19" s="408">
        <v>0</v>
      </c>
      <c r="V19" s="401">
        <v>23</v>
      </c>
      <c r="W19" s="404">
        <v>31.5</v>
      </c>
      <c r="X19" s="402">
        <v>50</v>
      </c>
      <c r="Y19" s="404">
        <v>68.5</v>
      </c>
      <c r="Z19" s="406">
        <v>0</v>
      </c>
      <c r="AA19" s="405">
        <v>0</v>
      </c>
      <c r="AB19" s="401">
        <v>32</v>
      </c>
      <c r="AC19" s="404">
        <v>42.7</v>
      </c>
      <c r="AD19" s="402">
        <v>43</v>
      </c>
      <c r="AE19" s="404">
        <v>57.3</v>
      </c>
      <c r="AF19" s="406">
        <v>0</v>
      </c>
      <c r="AG19" s="405">
        <v>0</v>
      </c>
      <c r="AH19" s="401">
        <v>31</v>
      </c>
      <c r="AI19" s="404">
        <v>44.9</v>
      </c>
      <c r="AJ19" s="402">
        <v>38</v>
      </c>
      <c r="AK19" s="404">
        <v>55.1</v>
      </c>
      <c r="AL19" s="406">
        <v>0</v>
      </c>
      <c r="AM19" s="405">
        <v>0</v>
      </c>
      <c r="AN19" s="401">
        <v>23</v>
      </c>
      <c r="AO19" s="404">
        <v>32.9</v>
      </c>
      <c r="AP19" s="402">
        <v>47</v>
      </c>
      <c r="AQ19" s="404">
        <v>67.099999999999994</v>
      </c>
      <c r="AR19" s="406">
        <v>0</v>
      </c>
      <c r="AS19" s="405">
        <v>0</v>
      </c>
      <c r="AT19" s="401">
        <v>31</v>
      </c>
      <c r="AU19" s="404">
        <v>47</v>
      </c>
      <c r="AV19" s="402">
        <v>35</v>
      </c>
      <c r="AW19" s="404">
        <v>53</v>
      </c>
      <c r="AX19" s="406">
        <v>0</v>
      </c>
      <c r="AY19" s="405">
        <v>0</v>
      </c>
      <c r="AZ19" s="401">
        <v>27</v>
      </c>
      <c r="BA19" s="404">
        <v>36</v>
      </c>
      <c r="BB19" s="402">
        <v>48</v>
      </c>
      <c r="BC19" s="404">
        <v>64</v>
      </c>
      <c r="BD19" s="406">
        <v>0</v>
      </c>
      <c r="BE19" s="405">
        <v>0</v>
      </c>
      <c r="BF19" s="401">
        <v>27</v>
      </c>
      <c r="BG19" s="404">
        <v>37</v>
      </c>
      <c r="BH19" s="402">
        <v>46</v>
      </c>
      <c r="BI19" s="404">
        <v>63</v>
      </c>
      <c r="BJ19" s="406">
        <v>0</v>
      </c>
      <c r="BK19" s="404">
        <v>0</v>
      </c>
      <c r="BL19" s="406">
        <v>0</v>
      </c>
      <c r="BM19" s="405">
        <v>0</v>
      </c>
      <c r="BN19" s="401">
        <v>32</v>
      </c>
      <c r="BO19" s="404">
        <v>40.5</v>
      </c>
      <c r="BP19" s="402">
        <v>47</v>
      </c>
      <c r="BQ19" s="404">
        <v>59.5</v>
      </c>
      <c r="BR19" s="406">
        <v>0</v>
      </c>
      <c r="BS19" s="404">
        <v>0</v>
      </c>
      <c r="BT19" s="406">
        <v>0</v>
      </c>
      <c r="BU19" s="405">
        <v>0</v>
      </c>
    </row>
    <row r="20" spans="1:73" ht="20.100000000000001" customHeight="1" x14ac:dyDescent="0.25">
      <c r="A20" s="382" t="s">
        <v>68</v>
      </c>
      <c r="B20" s="383" t="s">
        <v>169</v>
      </c>
      <c r="C20" s="386" t="s">
        <v>59</v>
      </c>
      <c r="D20" s="401">
        <v>50</v>
      </c>
      <c r="E20" s="402">
        <v>49.5</v>
      </c>
      <c r="F20" s="402">
        <v>49</v>
      </c>
      <c r="G20" s="402">
        <v>48.5</v>
      </c>
      <c r="H20" s="406">
        <v>2</v>
      </c>
      <c r="I20" s="405">
        <v>2</v>
      </c>
      <c r="J20" s="401">
        <v>51</v>
      </c>
      <c r="K20" s="404">
        <v>51</v>
      </c>
      <c r="L20" s="402">
        <v>49</v>
      </c>
      <c r="M20" s="404">
        <v>49</v>
      </c>
      <c r="N20" s="406">
        <v>0</v>
      </c>
      <c r="O20" s="405">
        <v>0</v>
      </c>
      <c r="P20" s="401">
        <v>61</v>
      </c>
      <c r="Q20" s="404">
        <v>58.1</v>
      </c>
      <c r="R20" s="402">
        <v>44</v>
      </c>
      <c r="S20" s="404">
        <v>41.9</v>
      </c>
      <c r="T20" s="407">
        <v>0</v>
      </c>
      <c r="U20" s="408">
        <v>0</v>
      </c>
      <c r="V20" s="401">
        <v>53</v>
      </c>
      <c r="W20" s="404">
        <v>50.5</v>
      </c>
      <c r="X20" s="402">
        <v>52</v>
      </c>
      <c r="Y20" s="404">
        <v>49.5</v>
      </c>
      <c r="Z20" s="406">
        <v>0</v>
      </c>
      <c r="AA20" s="405">
        <v>0</v>
      </c>
      <c r="AB20" s="401">
        <v>47</v>
      </c>
      <c r="AC20" s="404">
        <v>44.8</v>
      </c>
      <c r="AD20" s="402">
        <v>58</v>
      </c>
      <c r="AE20" s="404">
        <v>55.2</v>
      </c>
      <c r="AF20" s="406">
        <v>0</v>
      </c>
      <c r="AG20" s="405">
        <v>0</v>
      </c>
      <c r="AH20" s="401">
        <v>48</v>
      </c>
      <c r="AI20" s="404">
        <v>45.7</v>
      </c>
      <c r="AJ20" s="402">
        <v>57</v>
      </c>
      <c r="AK20" s="404">
        <v>54.3</v>
      </c>
      <c r="AL20" s="406">
        <v>0</v>
      </c>
      <c r="AM20" s="405">
        <v>0</v>
      </c>
      <c r="AN20" s="401">
        <v>51</v>
      </c>
      <c r="AO20" s="404">
        <v>48.6</v>
      </c>
      <c r="AP20" s="402">
        <v>54</v>
      </c>
      <c r="AQ20" s="404">
        <v>51.4</v>
      </c>
      <c r="AR20" s="406">
        <v>0</v>
      </c>
      <c r="AS20" s="405">
        <v>0</v>
      </c>
      <c r="AT20" s="401">
        <v>47</v>
      </c>
      <c r="AU20" s="404">
        <v>44.8</v>
      </c>
      <c r="AV20" s="402">
        <v>57</v>
      </c>
      <c r="AW20" s="404">
        <v>54.3</v>
      </c>
      <c r="AX20" s="406">
        <v>1</v>
      </c>
      <c r="AY20" s="405">
        <v>1</v>
      </c>
      <c r="AZ20" s="401">
        <v>50</v>
      </c>
      <c r="BA20" s="404">
        <v>50</v>
      </c>
      <c r="BB20" s="402">
        <v>50</v>
      </c>
      <c r="BC20" s="404">
        <v>50</v>
      </c>
      <c r="BD20" s="406">
        <v>0</v>
      </c>
      <c r="BE20" s="405">
        <v>0</v>
      </c>
      <c r="BF20" s="401">
        <v>61</v>
      </c>
      <c r="BG20" s="404">
        <v>49.2</v>
      </c>
      <c r="BH20" s="402">
        <v>63</v>
      </c>
      <c r="BI20" s="404">
        <v>50.8</v>
      </c>
      <c r="BJ20" s="406">
        <v>0</v>
      </c>
      <c r="BK20" s="404">
        <v>0</v>
      </c>
      <c r="BL20" s="406">
        <v>0</v>
      </c>
      <c r="BM20" s="405">
        <v>0</v>
      </c>
      <c r="BN20" s="401">
        <v>73</v>
      </c>
      <c r="BO20" s="404">
        <v>50.3</v>
      </c>
      <c r="BP20" s="402">
        <v>72</v>
      </c>
      <c r="BQ20" s="404">
        <v>49.7</v>
      </c>
      <c r="BR20" s="406">
        <v>0</v>
      </c>
      <c r="BS20" s="404">
        <v>0</v>
      </c>
      <c r="BT20" s="406">
        <v>0</v>
      </c>
      <c r="BU20" s="405">
        <v>0</v>
      </c>
    </row>
    <row r="21" spans="1:73" ht="20.100000000000001" customHeight="1" x14ac:dyDescent="0.25">
      <c r="A21" s="382" t="s">
        <v>68</v>
      </c>
      <c r="B21" s="383" t="s">
        <v>168</v>
      </c>
      <c r="C21" s="386" t="s">
        <v>59</v>
      </c>
      <c r="D21" s="401">
        <v>58</v>
      </c>
      <c r="E21" s="402">
        <v>47.2</v>
      </c>
      <c r="F21" s="402">
        <v>65</v>
      </c>
      <c r="G21" s="402">
        <v>52.8</v>
      </c>
      <c r="H21" s="406">
        <v>0</v>
      </c>
      <c r="I21" s="405">
        <v>0</v>
      </c>
      <c r="J21" s="401">
        <v>65</v>
      </c>
      <c r="K21" s="404">
        <v>52</v>
      </c>
      <c r="L21" s="402">
        <v>60</v>
      </c>
      <c r="M21" s="404">
        <v>48</v>
      </c>
      <c r="N21" s="406">
        <v>0</v>
      </c>
      <c r="O21" s="405">
        <v>0</v>
      </c>
      <c r="P21" s="401">
        <v>57</v>
      </c>
      <c r="Q21" s="404">
        <v>45.6</v>
      </c>
      <c r="R21" s="402">
        <v>68</v>
      </c>
      <c r="S21" s="404">
        <v>54.4</v>
      </c>
      <c r="T21" s="407">
        <v>0</v>
      </c>
      <c r="U21" s="408">
        <v>0</v>
      </c>
      <c r="V21" s="401">
        <v>52</v>
      </c>
      <c r="W21" s="404">
        <v>42.6</v>
      </c>
      <c r="X21" s="402">
        <v>70</v>
      </c>
      <c r="Y21" s="404">
        <v>57.4</v>
      </c>
      <c r="Z21" s="406">
        <v>0</v>
      </c>
      <c r="AA21" s="405">
        <v>0</v>
      </c>
      <c r="AB21" s="401">
        <v>54</v>
      </c>
      <c r="AC21" s="404">
        <v>43.2</v>
      </c>
      <c r="AD21" s="402">
        <v>71</v>
      </c>
      <c r="AE21" s="404">
        <v>56.8</v>
      </c>
      <c r="AF21" s="406">
        <v>0</v>
      </c>
      <c r="AG21" s="405">
        <v>0</v>
      </c>
      <c r="AH21" s="401">
        <v>55</v>
      </c>
      <c r="AI21" s="404">
        <v>42.3</v>
      </c>
      <c r="AJ21" s="402">
        <v>75</v>
      </c>
      <c r="AK21" s="404">
        <v>57.7</v>
      </c>
      <c r="AL21" s="406">
        <v>0</v>
      </c>
      <c r="AM21" s="405">
        <v>0</v>
      </c>
      <c r="AN21" s="401">
        <v>51</v>
      </c>
      <c r="AO21" s="404">
        <v>39.5</v>
      </c>
      <c r="AP21" s="402">
        <v>78</v>
      </c>
      <c r="AQ21" s="404">
        <v>60.5</v>
      </c>
      <c r="AR21" s="406">
        <v>0</v>
      </c>
      <c r="AS21" s="405">
        <v>0</v>
      </c>
      <c r="AT21" s="401">
        <v>51</v>
      </c>
      <c r="AU21" s="404">
        <v>39.200000000000003</v>
      </c>
      <c r="AV21" s="402">
        <v>79</v>
      </c>
      <c r="AW21" s="404">
        <v>60.8</v>
      </c>
      <c r="AX21" s="406">
        <v>0</v>
      </c>
      <c r="AY21" s="405">
        <v>0</v>
      </c>
      <c r="AZ21" s="401">
        <v>54</v>
      </c>
      <c r="BA21" s="404">
        <v>41.860500000000002</v>
      </c>
      <c r="BB21" s="402">
        <v>75</v>
      </c>
      <c r="BC21" s="404">
        <v>58.139499999999998</v>
      </c>
      <c r="BD21" s="406">
        <v>0</v>
      </c>
      <c r="BE21" s="405">
        <v>0</v>
      </c>
      <c r="BF21" s="401">
        <v>44</v>
      </c>
      <c r="BG21" s="404">
        <v>34.4</v>
      </c>
      <c r="BH21" s="402">
        <v>84</v>
      </c>
      <c r="BI21" s="404">
        <v>65.599999999999994</v>
      </c>
      <c r="BJ21" s="406">
        <v>0</v>
      </c>
      <c r="BK21" s="404">
        <v>0</v>
      </c>
      <c r="BL21" s="406">
        <v>0</v>
      </c>
      <c r="BM21" s="405">
        <v>0</v>
      </c>
      <c r="BN21" s="401">
        <v>47</v>
      </c>
      <c r="BO21" s="404">
        <v>36.4</v>
      </c>
      <c r="BP21" s="402">
        <v>82</v>
      </c>
      <c r="BQ21" s="404">
        <v>63.6</v>
      </c>
      <c r="BR21" s="406">
        <v>0</v>
      </c>
      <c r="BS21" s="404">
        <v>0</v>
      </c>
      <c r="BT21" s="406">
        <v>0</v>
      </c>
      <c r="BU21" s="405">
        <v>0</v>
      </c>
    </row>
    <row r="22" spans="1:73" ht="20.100000000000001" customHeight="1" x14ac:dyDescent="0.25">
      <c r="A22" s="382" t="s">
        <v>68</v>
      </c>
      <c r="B22" s="383" t="s">
        <v>167</v>
      </c>
      <c r="C22" s="386" t="s">
        <v>57</v>
      </c>
      <c r="D22" s="401">
        <v>36</v>
      </c>
      <c r="E22" s="402">
        <v>38.700000000000003</v>
      </c>
      <c r="F22" s="402">
        <v>57</v>
      </c>
      <c r="G22" s="402">
        <v>61.3</v>
      </c>
      <c r="H22" s="406">
        <v>0</v>
      </c>
      <c r="I22" s="405">
        <v>0</v>
      </c>
      <c r="J22" s="401">
        <v>47</v>
      </c>
      <c r="K22" s="404">
        <v>50.5</v>
      </c>
      <c r="L22" s="402">
        <v>46</v>
      </c>
      <c r="M22" s="404">
        <v>49.5</v>
      </c>
      <c r="N22" s="406">
        <v>0</v>
      </c>
      <c r="O22" s="405">
        <v>0</v>
      </c>
      <c r="P22" s="401">
        <v>40</v>
      </c>
      <c r="Q22" s="404">
        <v>43</v>
      </c>
      <c r="R22" s="402">
        <v>53</v>
      </c>
      <c r="S22" s="404">
        <v>57</v>
      </c>
      <c r="T22" s="407">
        <v>0</v>
      </c>
      <c r="U22" s="408">
        <v>0</v>
      </c>
      <c r="V22" s="401">
        <v>34</v>
      </c>
      <c r="W22" s="404">
        <v>36.6</v>
      </c>
      <c r="X22" s="402">
        <v>59</v>
      </c>
      <c r="Y22" s="404">
        <v>63.4</v>
      </c>
      <c r="Z22" s="406">
        <v>0</v>
      </c>
      <c r="AA22" s="405">
        <v>0</v>
      </c>
      <c r="AB22" s="401">
        <v>40</v>
      </c>
      <c r="AC22" s="404">
        <v>43</v>
      </c>
      <c r="AD22" s="402">
        <v>53</v>
      </c>
      <c r="AE22" s="404">
        <v>57</v>
      </c>
      <c r="AF22" s="406">
        <v>0</v>
      </c>
      <c r="AG22" s="405">
        <v>0</v>
      </c>
      <c r="AH22" s="401">
        <v>32</v>
      </c>
      <c r="AI22" s="404">
        <v>34.4</v>
      </c>
      <c r="AJ22" s="402">
        <v>61</v>
      </c>
      <c r="AK22" s="404">
        <v>65.599999999999994</v>
      </c>
      <c r="AL22" s="406">
        <v>0</v>
      </c>
      <c r="AM22" s="405">
        <v>0</v>
      </c>
      <c r="AN22" s="401">
        <v>31</v>
      </c>
      <c r="AO22" s="404">
        <v>33.299999999999997</v>
      </c>
      <c r="AP22" s="402">
        <v>61</v>
      </c>
      <c r="AQ22" s="404">
        <v>65.599999999999994</v>
      </c>
      <c r="AR22" s="406">
        <v>1</v>
      </c>
      <c r="AS22" s="405">
        <v>1.1000000000000001</v>
      </c>
      <c r="AT22" s="401">
        <v>27</v>
      </c>
      <c r="AU22" s="404">
        <v>29</v>
      </c>
      <c r="AV22" s="402">
        <v>66</v>
      </c>
      <c r="AW22" s="404">
        <v>71</v>
      </c>
      <c r="AX22" s="406">
        <v>0</v>
      </c>
      <c r="AY22" s="405">
        <v>0</v>
      </c>
      <c r="AZ22" s="401">
        <v>35</v>
      </c>
      <c r="BA22" s="404">
        <v>37.234000000000002</v>
      </c>
      <c r="BB22" s="402">
        <v>59</v>
      </c>
      <c r="BC22" s="404">
        <v>62.765999999999998</v>
      </c>
      <c r="BD22" s="406">
        <v>0</v>
      </c>
      <c r="BE22" s="405">
        <v>0</v>
      </c>
      <c r="BF22" s="401">
        <v>28</v>
      </c>
      <c r="BG22" s="404">
        <v>29.8</v>
      </c>
      <c r="BH22" s="402">
        <v>66</v>
      </c>
      <c r="BI22" s="404">
        <v>70.2</v>
      </c>
      <c r="BJ22" s="406">
        <v>0</v>
      </c>
      <c r="BK22" s="404">
        <v>0</v>
      </c>
      <c r="BL22" s="406">
        <v>0</v>
      </c>
      <c r="BM22" s="405">
        <v>0</v>
      </c>
      <c r="BN22" s="401">
        <v>22</v>
      </c>
      <c r="BO22" s="404">
        <v>23.7</v>
      </c>
      <c r="BP22" s="402">
        <v>71</v>
      </c>
      <c r="BQ22" s="404">
        <v>76.3</v>
      </c>
      <c r="BR22" s="406">
        <v>0</v>
      </c>
      <c r="BS22" s="404">
        <v>0</v>
      </c>
      <c r="BT22" s="406">
        <v>0</v>
      </c>
      <c r="BU22" s="405">
        <v>0</v>
      </c>
    </row>
    <row r="23" spans="1:73" ht="20.100000000000001" customHeight="1" x14ac:dyDescent="0.25">
      <c r="A23" s="382" t="s">
        <v>69</v>
      </c>
      <c r="B23" s="383" t="s">
        <v>170</v>
      </c>
      <c r="C23" s="386" t="s">
        <v>57</v>
      </c>
      <c r="D23" s="401">
        <v>50</v>
      </c>
      <c r="E23" s="402">
        <v>55.6</v>
      </c>
      <c r="F23" s="402">
        <v>40</v>
      </c>
      <c r="G23" s="402">
        <v>44.4</v>
      </c>
      <c r="H23" s="406">
        <v>0</v>
      </c>
      <c r="I23" s="405">
        <v>0</v>
      </c>
      <c r="J23" s="401">
        <v>46</v>
      </c>
      <c r="K23" s="404">
        <v>48.9</v>
      </c>
      <c r="L23" s="402">
        <v>48</v>
      </c>
      <c r="M23" s="404">
        <v>51.1</v>
      </c>
      <c r="N23" s="406">
        <v>0</v>
      </c>
      <c r="O23" s="405">
        <v>0</v>
      </c>
      <c r="P23" s="401">
        <v>53</v>
      </c>
      <c r="Q23" s="404">
        <v>55.2</v>
      </c>
      <c r="R23" s="402">
        <v>43</v>
      </c>
      <c r="S23" s="404">
        <v>44.8</v>
      </c>
      <c r="T23" s="407">
        <v>0</v>
      </c>
      <c r="U23" s="408">
        <v>0</v>
      </c>
      <c r="V23" s="401">
        <v>47</v>
      </c>
      <c r="W23" s="404">
        <v>49</v>
      </c>
      <c r="X23" s="402">
        <v>49</v>
      </c>
      <c r="Y23" s="404">
        <v>51</v>
      </c>
      <c r="Z23" s="406">
        <v>0</v>
      </c>
      <c r="AA23" s="405">
        <v>0</v>
      </c>
      <c r="AB23" s="401">
        <v>40</v>
      </c>
      <c r="AC23" s="404">
        <v>41.7</v>
      </c>
      <c r="AD23" s="402">
        <v>56</v>
      </c>
      <c r="AE23" s="404">
        <v>58.3</v>
      </c>
      <c r="AF23" s="406">
        <v>0</v>
      </c>
      <c r="AG23" s="405">
        <v>0</v>
      </c>
      <c r="AH23" s="401">
        <v>41</v>
      </c>
      <c r="AI23" s="404">
        <v>42.7</v>
      </c>
      <c r="AJ23" s="402">
        <v>55</v>
      </c>
      <c r="AK23" s="404">
        <v>57.3</v>
      </c>
      <c r="AL23" s="406">
        <v>0</v>
      </c>
      <c r="AM23" s="405">
        <v>0</v>
      </c>
      <c r="AN23" s="401">
        <v>51</v>
      </c>
      <c r="AO23" s="404">
        <v>53.1</v>
      </c>
      <c r="AP23" s="402">
        <v>45</v>
      </c>
      <c r="AQ23" s="404">
        <v>46.9</v>
      </c>
      <c r="AR23" s="406">
        <v>0</v>
      </c>
      <c r="AS23" s="405">
        <v>0</v>
      </c>
      <c r="AT23" s="401">
        <v>41</v>
      </c>
      <c r="AU23" s="404">
        <v>42.7</v>
      </c>
      <c r="AV23" s="402">
        <v>55</v>
      </c>
      <c r="AW23" s="404">
        <v>57.3</v>
      </c>
      <c r="AX23" s="406">
        <v>0</v>
      </c>
      <c r="AY23" s="405">
        <v>0</v>
      </c>
      <c r="AZ23" s="401">
        <v>39</v>
      </c>
      <c r="BA23" s="404">
        <v>40.625</v>
      </c>
      <c r="BB23" s="402">
        <v>57</v>
      </c>
      <c r="BC23" s="404">
        <v>59.375</v>
      </c>
      <c r="BD23" s="406">
        <v>0</v>
      </c>
      <c r="BE23" s="405">
        <v>0</v>
      </c>
      <c r="BF23" s="401">
        <v>36</v>
      </c>
      <c r="BG23" s="404">
        <v>37.5</v>
      </c>
      <c r="BH23" s="402">
        <v>60</v>
      </c>
      <c r="BI23" s="404">
        <v>62.5</v>
      </c>
      <c r="BJ23" s="406">
        <v>0</v>
      </c>
      <c r="BK23" s="404">
        <v>0</v>
      </c>
      <c r="BL23" s="406">
        <v>0</v>
      </c>
      <c r="BM23" s="405">
        <v>0</v>
      </c>
      <c r="BN23" s="401">
        <v>48</v>
      </c>
      <c r="BO23" s="404">
        <v>48.5</v>
      </c>
      <c r="BP23" s="402">
        <v>51</v>
      </c>
      <c r="BQ23" s="404">
        <v>51.5</v>
      </c>
      <c r="BR23" s="406">
        <v>0</v>
      </c>
      <c r="BS23" s="404">
        <v>0</v>
      </c>
      <c r="BT23" s="406">
        <v>0</v>
      </c>
      <c r="BU23" s="405">
        <v>0</v>
      </c>
    </row>
    <row r="24" spans="1:73" ht="20.100000000000001" customHeight="1" x14ac:dyDescent="0.25">
      <c r="A24" s="382" t="s">
        <v>70</v>
      </c>
      <c r="B24" s="383" t="s">
        <v>172</v>
      </c>
      <c r="C24" s="386" t="s">
        <v>59</v>
      </c>
      <c r="D24" s="401">
        <v>79</v>
      </c>
      <c r="E24" s="402">
        <v>59.8</v>
      </c>
      <c r="F24" s="402">
        <v>53</v>
      </c>
      <c r="G24" s="402">
        <v>40.200000000000003</v>
      </c>
      <c r="H24" s="406">
        <v>0</v>
      </c>
      <c r="I24" s="405">
        <v>0</v>
      </c>
      <c r="J24" s="401">
        <v>66</v>
      </c>
      <c r="K24" s="404">
        <v>50.4</v>
      </c>
      <c r="L24" s="402">
        <v>65</v>
      </c>
      <c r="M24" s="404">
        <v>49.6</v>
      </c>
      <c r="N24" s="406">
        <v>0</v>
      </c>
      <c r="O24" s="405">
        <v>0</v>
      </c>
      <c r="P24" s="401">
        <v>69</v>
      </c>
      <c r="Q24" s="404">
        <v>53.1</v>
      </c>
      <c r="R24" s="402">
        <v>61</v>
      </c>
      <c r="S24" s="404">
        <v>46.9</v>
      </c>
      <c r="T24" s="407">
        <v>0</v>
      </c>
      <c r="U24" s="408">
        <v>0</v>
      </c>
      <c r="V24" s="401">
        <v>68</v>
      </c>
      <c r="W24" s="404">
        <v>51.9</v>
      </c>
      <c r="X24" s="402">
        <v>63</v>
      </c>
      <c r="Y24" s="404">
        <v>48.1</v>
      </c>
      <c r="Z24" s="406">
        <v>0</v>
      </c>
      <c r="AA24" s="405">
        <v>0</v>
      </c>
      <c r="AB24" s="401">
        <v>52</v>
      </c>
      <c r="AC24" s="404">
        <v>38.5</v>
      </c>
      <c r="AD24" s="402">
        <v>83</v>
      </c>
      <c r="AE24" s="404">
        <v>61.5</v>
      </c>
      <c r="AF24" s="406">
        <v>0</v>
      </c>
      <c r="AG24" s="405">
        <v>0</v>
      </c>
      <c r="AH24" s="401">
        <v>49</v>
      </c>
      <c r="AI24" s="404">
        <v>35</v>
      </c>
      <c r="AJ24" s="402">
        <v>91</v>
      </c>
      <c r="AK24" s="404">
        <v>65</v>
      </c>
      <c r="AL24" s="406">
        <v>0</v>
      </c>
      <c r="AM24" s="405">
        <v>0</v>
      </c>
      <c r="AN24" s="401">
        <v>48</v>
      </c>
      <c r="AO24" s="404">
        <v>34.299999999999997</v>
      </c>
      <c r="AP24" s="402">
        <v>92</v>
      </c>
      <c r="AQ24" s="404">
        <v>65.7</v>
      </c>
      <c r="AR24" s="406">
        <v>0</v>
      </c>
      <c r="AS24" s="405">
        <v>0</v>
      </c>
      <c r="AT24" s="401">
        <v>51</v>
      </c>
      <c r="AU24" s="404">
        <v>36.4</v>
      </c>
      <c r="AV24" s="402">
        <v>89</v>
      </c>
      <c r="AW24" s="404">
        <v>63.6</v>
      </c>
      <c r="AX24" s="406">
        <v>0</v>
      </c>
      <c r="AY24" s="405">
        <v>0</v>
      </c>
      <c r="AZ24" s="401">
        <v>51</v>
      </c>
      <c r="BA24" s="404">
        <v>35.915500000000002</v>
      </c>
      <c r="BB24" s="402">
        <v>91</v>
      </c>
      <c r="BC24" s="404">
        <v>64.084500000000006</v>
      </c>
      <c r="BD24" s="406">
        <v>0</v>
      </c>
      <c r="BE24" s="405">
        <v>0</v>
      </c>
      <c r="BF24" s="401">
        <v>53</v>
      </c>
      <c r="BG24" s="404">
        <v>37.9</v>
      </c>
      <c r="BH24" s="402">
        <v>87</v>
      </c>
      <c r="BI24" s="404">
        <v>62.1</v>
      </c>
      <c r="BJ24" s="406">
        <v>0</v>
      </c>
      <c r="BK24" s="404">
        <v>0</v>
      </c>
      <c r="BL24" s="406">
        <v>0</v>
      </c>
      <c r="BM24" s="405">
        <v>0</v>
      </c>
      <c r="BN24" s="401">
        <v>44</v>
      </c>
      <c r="BO24" s="404">
        <v>29.1</v>
      </c>
      <c r="BP24" s="402">
        <v>107</v>
      </c>
      <c r="BQ24" s="404">
        <v>70.900000000000006</v>
      </c>
      <c r="BR24" s="406">
        <v>0</v>
      </c>
      <c r="BS24" s="404">
        <v>0</v>
      </c>
      <c r="BT24" s="406">
        <v>0</v>
      </c>
      <c r="BU24" s="405">
        <v>0</v>
      </c>
    </row>
    <row r="25" spans="1:73" ht="20.100000000000001" customHeight="1" x14ac:dyDescent="0.25">
      <c r="A25" s="382" t="s">
        <v>70</v>
      </c>
      <c r="B25" s="383" t="s">
        <v>171</v>
      </c>
      <c r="C25" s="386" t="s">
        <v>57</v>
      </c>
      <c r="D25" s="401">
        <v>33</v>
      </c>
      <c r="E25" s="402">
        <v>63.5</v>
      </c>
      <c r="F25" s="402">
        <v>19</v>
      </c>
      <c r="G25" s="402">
        <v>36.5</v>
      </c>
      <c r="H25" s="406">
        <v>0</v>
      </c>
      <c r="I25" s="405">
        <v>0</v>
      </c>
      <c r="J25" s="401">
        <v>22</v>
      </c>
      <c r="K25" s="404">
        <v>44.9</v>
      </c>
      <c r="L25" s="402">
        <v>27</v>
      </c>
      <c r="M25" s="404">
        <v>55.1</v>
      </c>
      <c r="N25" s="406">
        <v>0</v>
      </c>
      <c r="O25" s="405">
        <v>0</v>
      </c>
      <c r="P25" s="401">
        <v>24</v>
      </c>
      <c r="Q25" s="404">
        <v>47.1</v>
      </c>
      <c r="R25" s="402">
        <v>27</v>
      </c>
      <c r="S25" s="404">
        <v>52.9</v>
      </c>
      <c r="T25" s="407">
        <v>0</v>
      </c>
      <c r="U25" s="408">
        <v>0</v>
      </c>
      <c r="V25" s="401">
        <v>27</v>
      </c>
      <c r="W25" s="404">
        <v>54</v>
      </c>
      <c r="X25" s="402">
        <v>23</v>
      </c>
      <c r="Y25" s="404">
        <v>46</v>
      </c>
      <c r="Z25" s="406">
        <v>0</v>
      </c>
      <c r="AA25" s="405">
        <v>0</v>
      </c>
      <c r="AB25" s="401">
        <v>29</v>
      </c>
      <c r="AC25" s="404">
        <v>58</v>
      </c>
      <c r="AD25" s="402">
        <v>21</v>
      </c>
      <c r="AE25" s="404">
        <v>42</v>
      </c>
      <c r="AF25" s="406">
        <v>0</v>
      </c>
      <c r="AG25" s="405">
        <v>0</v>
      </c>
      <c r="AH25" s="401">
        <v>23</v>
      </c>
      <c r="AI25" s="404">
        <v>46</v>
      </c>
      <c r="AJ25" s="402">
        <v>27</v>
      </c>
      <c r="AK25" s="404">
        <v>54</v>
      </c>
      <c r="AL25" s="406">
        <v>0</v>
      </c>
      <c r="AM25" s="405">
        <v>0</v>
      </c>
      <c r="AN25" s="401">
        <v>21</v>
      </c>
      <c r="AO25" s="404">
        <v>42</v>
      </c>
      <c r="AP25" s="402">
        <v>29</v>
      </c>
      <c r="AQ25" s="404">
        <v>58</v>
      </c>
      <c r="AR25" s="406">
        <v>0</v>
      </c>
      <c r="AS25" s="405">
        <v>0</v>
      </c>
      <c r="AT25" s="401">
        <v>24</v>
      </c>
      <c r="AU25" s="404">
        <v>49</v>
      </c>
      <c r="AV25" s="402">
        <v>25</v>
      </c>
      <c r="AW25" s="404">
        <v>51</v>
      </c>
      <c r="AX25" s="406">
        <v>0</v>
      </c>
      <c r="AY25" s="405">
        <v>0</v>
      </c>
      <c r="AZ25" s="401">
        <v>24</v>
      </c>
      <c r="BA25" s="404">
        <v>48</v>
      </c>
      <c r="BB25" s="402">
        <v>26</v>
      </c>
      <c r="BC25" s="404">
        <v>52</v>
      </c>
      <c r="BD25" s="406">
        <v>0</v>
      </c>
      <c r="BE25" s="405">
        <v>0</v>
      </c>
      <c r="BF25" s="401">
        <v>24</v>
      </c>
      <c r="BG25" s="404">
        <v>47.1</v>
      </c>
      <c r="BH25" s="402">
        <v>26</v>
      </c>
      <c r="BI25" s="404">
        <v>51</v>
      </c>
      <c r="BJ25" s="406">
        <v>0</v>
      </c>
      <c r="BK25" s="404">
        <v>0</v>
      </c>
      <c r="BL25" s="406">
        <v>1</v>
      </c>
      <c r="BM25" s="405">
        <v>2</v>
      </c>
      <c r="BN25" s="401">
        <v>20</v>
      </c>
      <c r="BO25" s="404">
        <v>40</v>
      </c>
      <c r="BP25" s="402">
        <v>30</v>
      </c>
      <c r="BQ25" s="404">
        <v>60</v>
      </c>
      <c r="BR25" s="406">
        <v>0</v>
      </c>
      <c r="BS25" s="404">
        <v>0</v>
      </c>
      <c r="BT25" s="406">
        <v>0</v>
      </c>
      <c r="BU25" s="405">
        <v>0</v>
      </c>
    </row>
    <row r="26" spans="1:73" ht="20.100000000000001" customHeight="1" x14ac:dyDescent="0.25">
      <c r="A26" s="382" t="s">
        <v>70</v>
      </c>
      <c r="B26" s="383" t="s">
        <v>991</v>
      </c>
      <c r="C26" s="386" t="s">
        <v>57</v>
      </c>
      <c r="D26" s="401">
        <v>26</v>
      </c>
      <c r="E26" s="404">
        <v>50</v>
      </c>
      <c r="F26" s="402">
        <v>26</v>
      </c>
      <c r="G26" s="404">
        <v>50</v>
      </c>
      <c r="H26" s="406">
        <v>0</v>
      </c>
      <c r="I26" s="405">
        <v>0</v>
      </c>
      <c r="J26" s="401">
        <v>29</v>
      </c>
      <c r="K26" s="404">
        <v>40.799999999999997</v>
      </c>
      <c r="L26" s="402">
        <v>39</v>
      </c>
      <c r="M26" s="404">
        <v>54.9</v>
      </c>
      <c r="N26" s="406">
        <v>3</v>
      </c>
      <c r="O26" s="405">
        <v>4.2</v>
      </c>
      <c r="P26" s="401">
        <v>40</v>
      </c>
      <c r="Q26" s="404">
        <v>58</v>
      </c>
      <c r="R26" s="402">
        <v>29</v>
      </c>
      <c r="S26" s="404">
        <v>42</v>
      </c>
      <c r="T26" s="407">
        <v>0</v>
      </c>
      <c r="U26" s="408">
        <v>0</v>
      </c>
      <c r="V26" s="401">
        <v>32</v>
      </c>
      <c r="W26" s="404">
        <v>45.7</v>
      </c>
      <c r="X26" s="402">
        <v>38</v>
      </c>
      <c r="Y26" s="404">
        <v>54.3</v>
      </c>
      <c r="Z26" s="406">
        <v>0</v>
      </c>
      <c r="AA26" s="405">
        <v>0</v>
      </c>
      <c r="AB26" s="401">
        <v>35</v>
      </c>
      <c r="AC26" s="404">
        <v>50</v>
      </c>
      <c r="AD26" s="402">
        <v>35</v>
      </c>
      <c r="AE26" s="404">
        <v>50</v>
      </c>
      <c r="AF26" s="406">
        <v>0</v>
      </c>
      <c r="AG26" s="405">
        <v>0</v>
      </c>
      <c r="AH26" s="401">
        <v>35</v>
      </c>
      <c r="AI26" s="404">
        <v>50</v>
      </c>
      <c r="AJ26" s="402">
        <v>35</v>
      </c>
      <c r="AK26" s="404">
        <v>50</v>
      </c>
      <c r="AL26" s="406">
        <v>0</v>
      </c>
      <c r="AM26" s="405">
        <v>0</v>
      </c>
      <c r="AN26" s="401">
        <v>26</v>
      </c>
      <c r="AO26" s="404">
        <v>37.1</v>
      </c>
      <c r="AP26" s="402">
        <v>44</v>
      </c>
      <c r="AQ26" s="404">
        <v>62.9</v>
      </c>
      <c r="AR26" s="406">
        <v>0</v>
      </c>
      <c r="AS26" s="405">
        <v>0</v>
      </c>
      <c r="AT26" s="401">
        <v>24</v>
      </c>
      <c r="AU26" s="404">
        <v>34.299999999999997</v>
      </c>
      <c r="AV26" s="402">
        <v>46</v>
      </c>
      <c r="AW26" s="404">
        <v>65.7</v>
      </c>
      <c r="AX26" s="406">
        <v>0</v>
      </c>
      <c r="AY26" s="405">
        <v>0</v>
      </c>
      <c r="AZ26" s="401">
        <v>30</v>
      </c>
      <c r="BA26" s="404">
        <v>42.857100000000003</v>
      </c>
      <c r="BB26" s="402">
        <v>40</v>
      </c>
      <c r="BC26" s="404">
        <v>57.142899999999997</v>
      </c>
      <c r="BD26" s="406">
        <v>0</v>
      </c>
      <c r="BE26" s="405">
        <v>0</v>
      </c>
      <c r="BF26" s="401">
        <v>29</v>
      </c>
      <c r="BG26" s="404">
        <v>40.299999999999997</v>
      </c>
      <c r="BH26" s="402">
        <v>43</v>
      </c>
      <c r="BI26" s="404">
        <v>59.7</v>
      </c>
      <c r="BJ26" s="406">
        <v>0</v>
      </c>
      <c r="BK26" s="404">
        <v>0</v>
      </c>
      <c r="BL26" s="406">
        <v>0</v>
      </c>
      <c r="BM26" s="405">
        <v>0</v>
      </c>
      <c r="BN26" s="401">
        <v>22</v>
      </c>
      <c r="BO26" s="404">
        <v>30.6</v>
      </c>
      <c r="BP26" s="402">
        <v>49</v>
      </c>
      <c r="BQ26" s="404">
        <v>68.099999999999994</v>
      </c>
      <c r="BR26" s="406">
        <v>0</v>
      </c>
      <c r="BS26" s="404">
        <v>0</v>
      </c>
      <c r="BT26" s="406">
        <v>1</v>
      </c>
      <c r="BU26" s="405">
        <v>1.4</v>
      </c>
    </row>
    <row r="27" spans="1:73" ht="20.100000000000001" customHeight="1" x14ac:dyDescent="0.25">
      <c r="A27" s="382" t="s">
        <v>71</v>
      </c>
      <c r="B27" s="383" t="s">
        <v>173</v>
      </c>
      <c r="C27" s="386" t="s">
        <v>57</v>
      </c>
      <c r="D27" s="401">
        <v>56</v>
      </c>
      <c r="E27" s="402">
        <v>52.3</v>
      </c>
      <c r="F27" s="402">
        <v>49</v>
      </c>
      <c r="G27" s="402">
        <v>45.8</v>
      </c>
      <c r="H27" s="406">
        <v>2</v>
      </c>
      <c r="I27" s="403">
        <v>1.9</v>
      </c>
      <c r="J27" s="401">
        <v>57</v>
      </c>
      <c r="K27" s="404">
        <v>53.8</v>
      </c>
      <c r="L27" s="402">
        <v>48</v>
      </c>
      <c r="M27" s="404">
        <v>45.3</v>
      </c>
      <c r="N27" s="406">
        <v>1</v>
      </c>
      <c r="O27" s="405">
        <v>0.9</v>
      </c>
      <c r="P27" s="401">
        <v>55</v>
      </c>
      <c r="Q27" s="404">
        <v>50.9</v>
      </c>
      <c r="R27" s="402">
        <v>53</v>
      </c>
      <c r="S27" s="404">
        <v>49.1</v>
      </c>
      <c r="T27" s="407">
        <v>0</v>
      </c>
      <c r="U27" s="408">
        <v>0</v>
      </c>
      <c r="V27" s="401">
        <v>44</v>
      </c>
      <c r="W27" s="404">
        <v>41.5</v>
      </c>
      <c r="X27" s="402">
        <v>60</v>
      </c>
      <c r="Y27" s="404">
        <v>56.6</v>
      </c>
      <c r="Z27" s="406">
        <v>2</v>
      </c>
      <c r="AA27" s="405">
        <v>1.9</v>
      </c>
      <c r="AB27" s="401">
        <v>51</v>
      </c>
      <c r="AC27" s="404">
        <v>48.6</v>
      </c>
      <c r="AD27" s="402">
        <v>54</v>
      </c>
      <c r="AE27" s="404">
        <v>51.4</v>
      </c>
      <c r="AF27" s="406">
        <v>0</v>
      </c>
      <c r="AG27" s="405">
        <v>0</v>
      </c>
      <c r="AH27" s="401">
        <v>38</v>
      </c>
      <c r="AI27" s="404">
        <v>36.200000000000003</v>
      </c>
      <c r="AJ27" s="402">
        <v>67</v>
      </c>
      <c r="AK27" s="404">
        <v>63.8</v>
      </c>
      <c r="AL27" s="406">
        <v>0</v>
      </c>
      <c r="AM27" s="405">
        <v>0</v>
      </c>
      <c r="AN27" s="401">
        <v>39</v>
      </c>
      <c r="AO27" s="404">
        <v>37.9</v>
      </c>
      <c r="AP27" s="402">
        <v>64</v>
      </c>
      <c r="AQ27" s="404">
        <v>62.1</v>
      </c>
      <c r="AR27" s="406">
        <v>0</v>
      </c>
      <c r="AS27" s="405">
        <v>0</v>
      </c>
      <c r="AT27" s="401">
        <v>50</v>
      </c>
      <c r="AU27" s="404">
        <v>47.2</v>
      </c>
      <c r="AV27" s="402">
        <v>56</v>
      </c>
      <c r="AW27" s="404">
        <v>52.8</v>
      </c>
      <c r="AX27" s="406">
        <v>0</v>
      </c>
      <c r="AY27" s="405">
        <v>0</v>
      </c>
      <c r="AZ27" s="401">
        <v>43</v>
      </c>
      <c r="BA27" s="404">
        <v>40.566000000000003</v>
      </c>
      <c r="BB27" s="402">
        <v>63</v>
      </c>
      <c r="BC27" s="404">
        <v>59.433999999999997</v>
      </c>
      <c r="BD27" s="406">
        <v>0</v>
      </c>
      <c r="BE27" s="405">
        <v>0</v>
      </c>
      <c r="BF27" s="401">
        <v>56</v>
      </c>
      <c r="BG27" s="404">
        <v>52.8</v>
      </c>
      <c r="BH27" s="402">
        <v>50</v>
      </c>
      <c r="BI27" s="404">
        <v>47.2</v>
      </c>
      <c r="BJ27" s="406">
        <v>0</v>
      </c>
      <c r="BK27" s="404">
        <v>0</v>
      </c>
      <c r="BL27" s="406">
        <v>0</v>
      </c>
      <c r="BM27" s="405">
        <v>0</v>
      </c>
      <c r="BN27" s="401">
        <v>45</v>
      </c>
      <c r="BO27" s="404">
        <v>41.7</v>
      </c>
      <c r="BP27" s="402">
        <v>63</v>
      </c>
      <c r="BQ27" s="404">
        <v>58.3</v>
      </c>
      <c r="BR27" s="406">
        <v>0</v>
      </c>
      <c r="BS27" s="404">
        <v>0</v>
      </c>
      <c r="BT27" s="406">
        <v>0</v>
      </c>
      <c r="BU27" s="405">
        <v>0</v>
      </c>
    </row>
    <row r="28" spans="1:73" ht="20.100000000000001" customHeight="1" x14ac:dyDescent="0.25">
      <c r="A28" s="382" t="s">
        <v>72</v>
      </c>
      <c r="B28" s="383" t="s">
        <v>174</v>
      </c>
      <c r="C28" s="386" t="s">
        <v>57</v>
      </c>
      <c r="D28" s="401">
        <v>45</v>
      </c>
      <c r="E28" s="402">
        <v>55.6</v>
      </c>
      <c r="F28" s="402">
        <v>36</v>
      </c>
      <c r="G28" s="402">
        <v>44.4</v>
      </c>
      <c r="H28" s="406">
        <v>0</v>
      </c>
      <c r="I28" s="405">
        <v>0</v>
      </c>
      <c r="J28" s="401">
        <v>41</v>
      </c>
      <c r="K28" s="404">
        <v>49.4</v>
      </c>
      <c r="L28" s="402">
        <v>42</v>
      </c>
      <c r="M28" s="404">
        <v>50.6</v>
      </c>
      <c r="N28" s="406">
        <v>0</v>
      </c>
      <c r="O28" s="405">
        <v>0</v>
      </c>
      <c r="P28" s="401">
        <v>44</v>
      </c>
      <c r="Q28" s="404">
        <v>54.3</v>
      </c>
      <c r="R28" s="402">
        <v>37</v>
      </c>
      <c r="S28" s="404">
        <v>45.7</v>
      </c>
      <c r="T28" s="407">
        <v>0</v>
      </c>
      <c r="U28" s="408">
        <v>0</v>
      </c>
      <c r="V28" s="401">
        <v>45</v>
      </c>
      <c r="W28" s="404">
        <v>54.9</v>
      </c>
      <c r="X28" s="402">
        <v>37</v>
      </c>
      <c r="Y28" s="404">
        <v>45.1</v>
      </c>
      <c r="Z28" s="406">
        <v>0</v>
      </c>
      <c r="AA28" s="405">
        <v>0</v>
      </c>
      <c r="AB28" s="401">
        <v>44</v>
      </c>
      <c r="AC28" s="404">
        <v>54.3</v>
      </c>
      <c r="AD28" s="402">
        <v>37</v>
      </c>
      <c r="AE28" s="404">
        <v>45.7</v>
      </c>
      <c r="AF28" s="406">
        <v>0</v>
      </c>
      <c r="AG28" s="405">
        <v>0</v>
      </c>
      <c r="AH28" s="401">
        <v>32</v>
      </c>
      <c r="AI28" s="404">
        <v>39</v>
      </c>
      <c r="AJ28" s="402">
        <v>50</v>
      </c>
      <c r="AK28" s="404">
        <v>61</v>
      </c>
      <c r="AL28" s="406">
        <v>0</v>
      </c>
      <c r="AM28" s="405">
        <v>0</v>
      </c>
      <c r="AN28" s="401">
        <v>43</v>
      </c>
      <c r="AO28" s="404">
        <v>51.2</v>
      </c>
      <c r="AP28" s="402">
        <v>41</v>
      </c>
      <c r="AQ28" s="404">
        <v>48.8</v>
      </c>
      <c r="AR28" s="406">
        <v>0</v>
      </c>
      <c r="AS28" s="405">
        <v>0</v>
      </c>
      <c r="AT28" s="401">
        <v>35</v>
      </c>
      <c r="AU28" s="404">
        <v>42.7</v>
      </c>
      <c r="AV28" s="402">
        <v>47</v>
      </c>
      <c r="AW28" s="404">
        <v>57.3</v>
      </c>
      <c r="AX28" s="406">
        <v>0</v>
      </c>
      <c r="AY28" s="405">
        <v>0</v>
      </c>
      <c r="AZ28" s="401">
        <v>32</v>
      </c>
      <c r="BA28" s="404">
        <v>40</v>
      </c>
      <c r="BB28" s="402">
        <v>48</v>
      </c>
      <c r="BC28" s="404">
        <v>60</v>
      </c>
      <c r="BD28" s="406">
        <v>0</v>
      </c>
      <c r="BE28" s="405">
        <v>0</v>
      </c>
      <c r="BF28" s="401">
        <v>30</v>
      </c>
      <c r="BG28" s="404">
        <v>37.5</v>
      </c>
      <c r="BH28" s="402">
        <v>50</v>
      </c>
      <c r="BI28" s="404">
        <v>62.5</v>
      </c>
      <c r="BJ28" s="406">
        <v>0</v>
      </c>
      <c r="BK28" s="404">
        <v>0</v>
      </c>
      <c r="BL28" s="406">
        <v>0</v>
      </c>
      <c r="BM28" s="405">
        <v>0</v>
      </c>
      <c r="BN28" s="401">
        <v>22</v>
      </c>
      <c r="BO28" s="404">
        <v>27.5</v>
      </c>
      <c r="BP28" s="402">
        <v>57</v>
      </c>
      <c r="BQ28" s="404">
        <v>71.3</v>
      </c>
      <c r="BR28" s="406">
        <v>0</v>
      </c>
      <c r="BS28" s="404">
        <v>0</v>
      </c>
      <c r="BT28" s="406">
        <v>1</v>
      </c>
      <c r="BU28" s="405">
        <v>1.3</v>
      </c>
    </row>
    <row r="29" spans="1:73" ht="20.100000000000001" customHeight="1" x14ac:dyDescent="0.25">
      <c r="A29" s="382" t="s">
        <v>73</v>
      </c>
      <c r="B29" s="383" t="s">
        <v>175</v>
      </c>
      <c r="C29" s="386" t="s">
        <v>57</v>
      </c>
      <c r="D29" s="401">
        <v>31</v>
      </c>
      <c r="E29" s="402">
        <v>47.7</v>
      </c>
      <c r="F29" s="402">
        <v>33</v>
      </c>
      <c r="G29" s="402">
        <v>50.8</v>
      </c>
      <c r="H29" s="406">
        <v>1</v>
      </c>
      <c r="I29" s="405">
        <v>1.5</v>
      </c>
      <c r="J29" s="401">
        <v>35</v>
      </c>
      <c r="K29" s="404">
        <v>53</v>
      </c>
      <c r="L29" s="402">
        <v>30</v>
      </c>
      <c r="M29" s="404">
        <v>45.5</v>
      </c>
      <c r="N29" s="406">
        <v>1</v>
      </c>
      <c r="O29" s="405">
        <v>1.5</v>
      </c>
      <c r="P29" s="401">
        <v>30</v>
      </c>
      <c r="Q29" s="404">
        <v>46.2</v>
      </c>
      <c r="R29" s="402">
        <v>35</v>
      </c>
      <c r="S29" s="404">
        <v>53.8</v>
      </c>
      <c r="T29" s="407">
        <v>0</v>
      </c>
      <c r="U29" s="408">
        <v>0</v>
      </c>
      <c r="V29" s="401">
        <v>27</v>
      </c>
      <c r="W29" s="404">
        <v>41.5</v>
      </c>
      <c r="X29" s="402">
        <v>38</v>
      </c>
      <c r="Y29" s="404">
        <v>58.5</v>
      </c>
      <c r="Z29" s="406">
        <v>0</v>
      </c>
      <c r="AA29" s="405">
        <v>0</v>
      </c>
      <c r="AB29" s="401">
        <v>29</v>
      </c>
      <c r="AC29" s="404">
        <v>44.6</v>
      </c>
      <c r="AD29" s="402">
        <v>36</v>
      </c>
      <c r="AE29" s="404">
        <v>55.4</v>
      </c>
      <c r="AF29" s="406">
        <v>0</v>
      </c>
      <c r="AG29" s="405">
        <v>0</v>
      </c>
      <c r="AH29" s="401">
        <v>32</v>
      </c>
      <c r="AI29" s="404">
        <v>49.2</v>
      </c>
      <c r="AJ29" s="402">
        <v>33</v>
      </c>
      <c r="AK29" s="404">
        <v>50.8</v>
      </c>
      <c r="AL29" s="406">
        <v>0</v>
      </c>
      <c r="AM29" s="405">
        <v>0</v>
      </c>
      <c r="AN29" s="401">
        <v>26</v>
      </c>
      <c r="AO29" s="404">
        <v>40</v>
      </c>
      <c r="AP29" s="402">
        <v>39</v>
      </c>
      <c r="AQ29" s="404">
        <v>60</v>
      </c>
      <c r="AR29" s="406">
        <v>0</v>
      </c>
      <c r="AS29" s="405">
        <v>0</v>
      </c>
      <c r="AT29" s="401">
        <v>29</v>
      </c>
      <c r="AU29" s="404">
        <v>44.6</v>
      </c>
      <c r="AV29" s="402">
        <v>36</v>
      </c>
      <c r="AW29" s="404">
        <v>55.4</v>
      </c>
      <c r="AX29" s="406">
        <v>0</v>
      </c>
      <c r="AY29" s="405">
        <v>0</v>
      </c>
      <c r="AZ29" s="401">
        <v>36</v>
      </c>
      <c r="BA29" s="404">
        <v>55.384599999999999</v>
      </c>
      <c r="BB29" s="402">
        <v>29</v>
      </c>
      <c r="BC29" s="404">
        <v>44.615400000000001</v>
      </c>
      <c r="BD29" s="406">
        <v>0</v>
      </c>
      <c r="BE29" s="405">
        <v>0</v>
      </c>
      <c r="BF29" s="401">
        <v>26</v>
      </c>
      <c r="BG29" s="404">
        <v>37.1</v>
      </c>
      <c r="BH29" s="402">
        <v>44</v>
      </c>
      <c r="BI29" s="404">
        <v>62.9</v>
      </c>
      <c r="BJ29" s="406">
        <v>0</v>
      </c>
      <c r="BK29" s="404">
        <v>0</v>
      </c>
      <c r="BL29" s="406">
        <v>0</v>
      </c>
      <c r="BM29" s="405">
        <v>0</v>
      </c>
      <c r="BN29" s="401">
        <v>26</v>
      </c>
      <c r="BO29" s="404">
        <v>39.4</v>
      </c>
      <c r="BP29" s="402">
        <v>40</v>
      </c>
      <c r="BQ29" s="404">
        <v>60.6</v>
      </c>
      <c r="BR29" s="406">
        <v>0</v>
      </c>
      <c r="BS29" s="404">
        <v>0</v>
      </c>
      <c r="BT29" s="406">
        <v>0</v>
      </c>
      <c r="BU29" s="405">
        <v>0</v>
      </c>
    </row>
    <row r="30" spans="1:73" ht="20.100000000000001" customHeight="1" x14ac:dyDescent="0.25">
      <c r="A30" s="382" t="s">
        <v>73</v>
      </c>
      <c r="B30" s="383" t="s">
        <v>176</v>
      </c>
      <c r="C30" s="386" t="s">
        <v>57</v>
      </c>
      <c r="D30" s="401">
        <v>63</v>
      </c>
      <c r="E30" s="402">
        <v>52.5</v>
      </c>
      <c r="F30" s="402">
        <v>57</v>
      </c>
      <c r="G30" s="402">
        <v>47.5</v>
      </c>
      <c r="H30" s="406">
        <v>0</v>
      </c>
      <c r="I30" s="405">
        <v>0</v>
      </c>
      <c r="J30" s="401">
        <v>61</v>
      </c>
      <c r="K30" s="404">
        <v>51.3</v>
      </c>
      <c r="L30" s="402">
        <v>56</v>
      </c>
      <c r="M30" s="404">
        <v>47.1</v>
      </c>
      <c r="N30" s="406">
        <v>2</v>
      </c>
      <c r="O30" s="405">
        <v>1.7</v>
      </c>
      <c r="P30" s="401">
        <v>62</v>
      </c>
      <c r="Q30" s="404">
        <v>51.7</v>
      </c>
      <c r="R30" s="402">
        <v>58</v>
      </c>
      <c r="S30" s="404">
        <v>48.3</v>
      </c>
      <c r="T30" s="407">
        <v>0</v>
      </c>
      <c r="U30" s="408">
        <v>0</v>
      </c>
      <c r="V30" s="401">
        <v>61</v>
      </c>
      <c r="W30" s="404">
        <v>50.8</v>
      </c>
      <c r="X30" s="402">
        <v>59</v>
      </c>
      <c r="Y30" s="404">
        <v>49.2</v>
      </c>
      <c r="Z30" s="406">
        <v>0</v>
      </c>
      <c r="AA30" s="405">
        <v>0</v>
      </c>
      <c r="AB30" s="401">
        <v>55</v>
      </c>
      <c r="AC30" s="404">
        <v>45.8</v>
      </c>
      <c r="AD30" s="402">
        <v>65</v>
      </c>
      <c r="AE30" s="404">
        <v>54.2</v>
      </c>
      <c r="AF30" s="406">
        <v>0</v>
      </c>
      <c r="AG30" s="405">
        <v>0</v>
      </c>
      <c r="AH30" s="401">
        <v>46</v>
      </c>
      <c r="AI30" s="404">
        <v>38</v>
      </c>
      <c r="AJ30" s="402">
        <v>75</v>
      </c>
      <c r="AK30" s="404">
        <v>62</v>
      </c>
      <c r="AL30" s="406">
        <v>0</v>
      </c>
      <c r="AM30" s="405">
        <v>0</v>
      </c>
      <c r="AN30" s="401">
        <v>50</v>
      </c>
      <c r="AO30" s="404">
        <v>41.7</v>
      </c>
      <c r="AP30" s="402">
        <v>70</v>
      </c>
      <c r="AQ30" s="404">
        <v>58.3</v>
      </c>
      <c r="AR30" s="406">
        <v>0</v>
      </c>
      <c r="AS30" s="405">
        <v>0</v>
      </c>
      <c r="AT30" s="401">
        <v>48</v>
      </c>
      <c r="AU30" s="404">
        <v>40.700000000000003</v>
      </c>
      <c r="AV30" s="402">
        <v>70</v>
      </c>
      <c r="AW30" s="404">
        <v>59.3</v>
      </c>
      <c r="AX30" s="406">
        <v>0</v>
      </c>
      <c r="AY30" s="405">
        <v>0</v>
      </c>
      <c r="AZ30" s="401">
        <v>48</v>
      </c>
      <c r="BA30" s="404">
        <v>40</v>
      </c>
      <c r="BB30" s="402">
        <v>71</v>
      </c>
      <c r="BC30" s="404">
        <v>59.166699999999999</v>
      </c>
      <c r="BD30" s="406">
        <v>1</v>
      </c>
      <c r="BE30" s="405">
        <v>0.83330000000000004</v>
      </c>
      <c r="BF30" s="401">
        <v>36</v>
      </c>
      <c r="BG30" s="404">
        <v>30.3</v>
      </c>
      <c r="BH30" s="402">
        <v>83</v>
      </c>
      <c r="BI30" s="404">
        <v>69.7</v>
      </c>
      <c r="BJ30" s="406">
        <v>0</v>
      </c>
      <c r="BK30" s="404">
        <v>0</v>
      </c>
      <c r="BL30" s="406">
        <v>0</v>
      </c>
      <c r="BM30" s="405">
        <v>0</v>
      </c>
      <c r="BN30" s="401">
        <v>52</v>
      </c>
      <c r="BO30" s="404">
        <v>43.7</v>
      </c>
      <c r="BP30" s="402">
        <v>66</v>
      </c>
      <c r="BQ30" s="404">
        <v>55.5</v>
      </c>
      <c r="BR30" s="406">
        <v>0</v>
      </c>
      <c r="BS30" s="404">
        <v>0</v>
      </c>
      <c r="BT30" s="406">
        <v>1</v>
      </c>
      <c r="BU30" s="405">
        <v>0.8</v>
      </c>
    </row>
    <row r="31" spans="1:73" ht="20.100000000000001" customHeight="1" x14ac:dyDescent="0.25">
      <c r="A31" s="382" t="s">
        <v>74</v>
      </c>
      <c r="B31" s="383" t="s">
        <v>177</v>
      </c>
      <c r="C31" s="386" t="s">
        <v>57</v>
      </c>
      <c r="D31" s="401">
        <v>33</v>
      </c>
      <c r="E31" s="402">
        <v>50.8</v>
      </c>
      <c r="F31" s="402">
        <v>32</v>
      </c>
      <c r="G31" s="402">
        <v>49.2</v>
      </c>
      <c r="H31" s="406">
        <v>0</v>
      </c>
      <c r="I31" s="405">
        <v>0</v>
      </c>
      <c r="J31" s="401">
        <v>28</v>
      </c>
      <c r="K31" s="404">
        <v>42.4</v>
      </c>
      <c r="L31" s="402">
        <v>38</v>
      </c>
      <c r="M31" s="404">
        <v>57.6</v>
      </c>
      <c r="N31" s="406">
        <v>0</v>
      </c>
      <c r="O31" s="405">
        <v>0</v>
      </c>
      <c r="P31" s="401">
        <v>35</v>
      </c>
      <c r="Q31" s="404">
        <v>53.8</v>
      </c>
      <c r="R31" s="402">
        <v>30</v>
      </c>
      <c r="S31" s="404">
        <v>46.2</v>
      </c>
      <c r="T31" s="407">
        <v>0</v>
      </c>
      <c r="U31" s="408">
        <v>0</v>
      </c>
      <c r="V31" s="401">
        <v>34</v>
      </c>
      <c r="W31" s="404">
        <v>45.3</v>
      </c>
      <c r="X31" s="402">
        <v>41</v>
      </c>
      <c r="Y31" s="404">
        <v>54.7</v>
      </c>
      <c r="Z31" s="406">
        <v>0</v>
      </c>
      <c r="AA31" s="405">
        <v>0</v>
      </c>
      <c r="AB31" s="401">
        <v>30</v>
      </c>
      <c r="AC31" s="404">
        <v>39.5</v>
      </c>
      <c r="AD31" s="402">
        <v>46</v>
      </c>
      <c r="AE31" s="404">
        <v>60.5</v>
      </c>
      <c r="AF31" s="406">
        <v>0</v>
      </c>
      <c r="AG31" s="405">
        <v>0</v>
      </c>
      <c r="AH31" s="401">
        <v>43</v>
      </c>
      <c r="AI31" s="404">
        <v>56.6</v>
      </c>
      <c r="AJ31" s="402">
        <v>33</v>
      </c>
      <c r="AK31" s="404">
        <v>43.4</v>
      </c>
      <c r="AL31" s="406">
        <v>0</v>
      </c>
      <c r="AM31" s="405">
        <v>0</v>
      </c>
      <c r="AN31" s="401">
        <v>28</v>
      </c>
      <c r="AO31" s="404">
        <v>37.299999999999997</v>
      </c>
      <c r="AP31" s="402">
        <v>47</v>
      </c>
      <c r="AQ31" s="404">
        <v>62.7</v>
      </c>
      <c r="AR31" s="406">
        <v>0</v>
      </c>
      <c r="AS31" s="405">
        <v>0</v>
      </c>
      <c r="AT31" s="401">
        <v>35</v>
      </c>
      <c r="AU31" s="404">
        <v>47.3</v>
      </c>
      <c r="AV31" s="402">
        <v>39</v>
      </c>
      <c r="AW31" s="404">
        <v>52.7</v>
      </c>
      <c r="AX31" s="406">
        <v>0</v>
      </c>
      <c r="AY31" s="405">
        <v>0</v>
      </c>
      <c r="AZ31" s="401">
        <v>33</v>
      </c>
      <c r="BA31" s="404">
        <v>44</v>
      </c>
      <c r="BB31" s="402">
        <v>42</v>
      </c>
      <c r="BC31" s="404">
        <v>56</v>
      </c>
      <c r="BD31" s="406">
        <v>0</v>
      </c>
      <c r="BE31" s="405">
        <v>0</v>
      </c>
      <c r="BF31" s="401">
        <v>34</v>
      </c>
      <c r="BG31" s="404">
        <v>44.7</v>
      </c>
      <c r="BH31" s="402">
        <v>42</v>
      </c>
      <c r="BI31" s="404">
        <v>55.3</v>
      </c>
      <c r="BJ31" s="406">
        <v>0</v>
      </c>
      <c r="BK31" s="404">
        <v>0</v>
      </c>
      <c r="BL31" s="406">
        <v>0</v>
      </c>
      <c r="BM31" s="405">
        <v>0</v>
      </c>
      <c r="BN31" s="401">
        <v>26</v>
      </c>
      <c r="BO31" s="404">
        <v>33.299999999999997</v>
      </c>
      <c r="BP31" s="402">
        <v>52</v>
      </c>
      <c r="BQ31" s="404">
        <v>66.7</v>
      </c>
      <c r="BR31" s="406">
        <v>0</v>
      </c>
      <c r="BS31" s="404">
        <v>0</v>
      </c>
      <c r="BT31" s="406">
        <v>0</v>
      </c>
      <c r="BU31" s="405">
        <v>0</v>
      </c>
    </row>
    <row r="32" spans="1:73" ht="20.100000000000001" customHeight="1" x14ac:dyDescent="0.25">
      <c r="A32" s="382" t="s">
        <v>75</v>
      </c>
      <c r="B32" s="383" t="s">
        <v>247</v>
      </c>
      <c r="C32" s="386" t="s">
        <v>59</v>
      </c>
      <c r="D32" s="401">
        <v>31</v>
      </c>
      <c r="E32" s="402">
        <v>48.4</v>
      </c>
      <c r="F32" s="402">
        <v>33</v>
      </c>
      <c r="G32" s="402">
        <v>51.6</v>
      </c>
      <c r="H32" s="406">
        <v>0</v>
      </c>
      <c r="I32" s="405">
        <v>0</v>
      </c>
      <c r="J32" s="401">
        <v>32</v>
      </c>
      <c r="K32" s="404">
        <v>50</v>
      </c>
      <c r="L32" s="402">
        <v>32</v>
      </c>
      <c r="M32" s="404">
        <v>50</v>
      </c>
      <c r="N32" s="406">
        <v>0</v>
      </c>
      <c r="O32" s="405">
        <v>0</v>
      </c>
      <c r="P32" s="401">
        <v>33</v>
      </c>
      <c r="Q32" s="404">
        <v>51.6</v>
      </c>
      <c r="R32" s="402">
        <v>31</v>
      </c>
      <c r="S32" s="404">
        <v>48.4</v>
      </c>
      <c r="T32" s="407">
        <v>0</v>
      </c>
      <c r="U32" s="408">
        <v>0</v>
      </c>
      <c r="V32" s="401">
        <v>30</v>
      </c>
      <c r="W32" s="404">
        <v>46.9</v>
      </c>
      <c r="X32" s="402">
        <v>34</v>
      </c>
      <c r="Y32" s="404">
        <v>53.1</v>
      </c>
      <c r="Z32" s="406">
        <v>0</v>
      </c>
      <c r="AA32" s="405">
        <v>0</v>
      </c>
      <c r="AB32" s="401">
        <v>28</v>
      </c>
      <c r="AC32" s="404">
        <v>43.8</v>
      </c>
      <c r="AD32" s="402">
        <v>36</v>
      </c>
      <c r="AE32" s="404">
        <v>56.3</v>
      </c>
      <c r="AF32" s="406">
        <v>0</v>
      </c>
      <c r="AG32" s="405">
        <v>0</v>
      </c>
      <c r="AH32" s="401">
        <v>28</v>
      </c>
      <c r="AI32" s="404">
        <v>43.8</v>
      </c>
      <c r="AJ32" s="402">
        <v>36</v>
      </c>
      <c r="AK32" s="404">
        <v>56.3</v>
      </c>
      <c r="AL32" s="406">
        <v>0</v>
      </c>
      <c r="AM32" s="405">
        <v>0</v>
      </c>
      <c r="AN32" s="401">
        <v>24</v>
      </c>
      <c r="AO32" s="404">
        <v>37.5</v>
      </c>
      <c r="AP32" s="402">
        <v>40</v>
      </c>
      <c r="AQ32" s="404">
        <v>62.5</v>
      </c>
      <c r="AR32" s="406">
        <v>0</v>
      </c>
      <c r="AS32" s="405">
        <v>0</v>
      </c>
      <c r="AT32" s="401">
        <v>25</v>
      </c>
      <c r="AU32" s="404">
        <v>39.1</v>
      </c>
      <c r="AV32" s="402">
        <v>39</v>
      </c>
      <c r="AW32" s="404">
        <v>60.9</v>
      </c>
      <c r="AX32" s="406">
        <v>0</v>
      </c>
      <c r="AY32" s="405">
        <v>0</v>
      </c>
      <c r="AZ32" s="401">
        <v>25</v>
      </c>
      <c r="BA32" s="404">
        <v>35.211300000000001</v>
      </c>
      <c r="BB32" s="402">
        <v>46</v>
      </c>
      <c r="BC32" s="404">
        <v>64.788700000000006</v>
      </c>
      <c r="BD32" s="406">
        <v>0</v>
      </c>
      <c r="BE32" s="405">
        <v>0</v>
      </c>
      <c r="BF32" s="401">
        <v>25</v>
      </c>
      <c r="BG32" s="404">
        <v>35.700000000000003</v>
      </c>
      <c r="BH32" s="402">
        <v>45</v>
      </c>
      <c r="BI32" s="404">
        <v>64.3</v>
      </c>
      <c r="BJ32" s="406">
        <v>0</v>
      </c>
      <c r="BK32" s="404">
        <v>0</v>
      </c>
      <c r="BL32" s="406">
        <v>0</v>
      </c>
      <c r="BM32" s="405">
        <v>0</v>
      </c>
      <c r="BN32" s="401">
        <v>23</v>
      </c>
      <c r="BO32" s="404">
        <v>32.9</v>
      </c>
      <c r="BP32" s="402">
        <v>47</v>
      </c>
      <c r="BQ32" s="404">
        <v>67.099999999999994</v>
      </c>
      <c r="BR32" s="406">
        <v>0</v>
      </c>
      <c r="BS32" s="404">
        <v>0</v>
      </c>
      <c r="BT32" s="406">
        <v>0</v>
      </c>
      <c r="BU32" s="405">
        <v>0</v>
      </c>
    </row>
    <row r="33" spans="1:73" ht="20.100000000000001" customHeight="1" x14ac:dyDescent="0.25">
      <c r="A33" s="382" t="s">
        <v>76</v>
      </c>
      <c r="B33" s="383" t="s">
        <v>179</v>
      </c>
      <c r="C33" s="386" t="s">
        <v>57</v>
      </c>
      <c r="D33" s="401">
        <v>59</v>
      </c>
      <c r="E33" s="402">
        <v>44.4</v>
      </c>
      <c r="F33" s="402">
        <v>73</v>
      </c>
      <c r="G33" s="402">
        <v>54.9</v>
      </c>
      <c r="H33" s="406">
        <v>1</v>
      </c>
      <c r="I33" s="405">
        <v>0.8</v>
      </c>
      <c r="J33" s="401">
        <v>63</v>
      </c>
      <c r="K33" s="404">
        <v>47.7</v>
      </c>
      <c r="L33" s="402">
        <v>69</v>
      </c>
      <c r="M33" s="404">
        <v>52.3</v>
      </c>
      <c r="N33" s="406">
        <v>0</v>
      </c>
      <c r="O33" s="405">
        <v>0</v>
      </c>
      <c r="P33" s="401">
        <v>63</v>
      </c>
      <c r="Q33" s="404">
        <v>48.5</v>
      </c>
      <c r="R33" s="402">
        <v>67</v>
      </c>
      <c r="S33" s="404">
        <v>51.5</v>
      </c>
      <c r="T33" s="407">
        <v>0</v>
      </c>
      <c r="U33" s="408">
        <v>0</v>
      </c>
      <c r="V33" s="401">
        <v>65</v>
      </c>
      <c r="W33" s="404">
        <v>50</v>
      </c>
      <c r="X33" s="402">
        <v>65</v>
      </c>
      <c r="Y33" s="404">
        <v>50</v>
      </c>
      <c r="Z33" s="406">
        <v>0</v>
      </c>
      <c r="AA33" s="405">
        <v>0</v>
      </c>
      <c r="AB33" s="401">
        <v>63</v>
      </c>
      <c r="AC33" s="404">
        <v>48.8</v>
      </c>
      <c r="AD33" s="402">
        <v>66</v>
      </c>
      <c r="AE33" s="404">
        <v>51.2</v>
      </c>
      <c r="AF33" s="406">
        <v>0</v>
      </c>
      <c r="AG33" s="405">
        <v>0</v>
      </c>
      <c r="AH33" s="401">
        <v>63</v>
      </c>
      <c r="AI33" s="404">
        <v>46.3</v>
      </c>
      <c r="AJ33" s="402">
        <v>73</v>
      </c>
      <c r="AK33" s="404">
        <v>53.7</v>
      </c>
      <c r="AL33" s="406">
        <v>0</v>
      </c>
      <c r="AM33" s="405">
        <v>0</v>
      </c>
      <c r="AN33" s="401">
        <v>54</v>
      </c>
      <c r="AO33" s="404">
        <v>41.9</v>
      </c>
      <c r="AP33" s="402">
        <v>75</v>
      </c>
      <c r="AQ33" s="404">
        <v>58.1</v>
      </c>
      <c r="AR33" s="406">
        <v>0</v>
      </c>
      <c r="AS33" s="405">
        <v>0</v>
      </c>
      <c r="AT33" s="401">
        <v>52</v>
      </c>
      <c r="AU33" s="404">
        <v>38.5</v>
      </c>
      <c r="AV33" s="402">
        <v>82</v>
      </c>
      <c r="AW33" s="404">
        <v>60.7</v>
      </c>
      <c r="AX33" s="406">
        <v>1</v>
      </c>
      <c r="AY33" s="405">
        <v>0.7</v>
      </c>
      <c r="AZ33" s="401">
        <v>51</v>
      </c>
      <c r="BA33" s="404">
        <v>39.230800000000002</v>
      </c>
      <c r="BB33" s="402">
        <v>79</v>
      </c>
      <c r="BC33" s="404">
        <v>60.769199999999998</v>
      </c>
      <c r="BD33" s="406">
        <v>0</v>
      </c>
      <c r="BE33" s="405">
        <v>0</v>
      </c>
      <c r="BF33" s="401">
        <v>55</v>
      </c>
      <c r="BG33" s="404">
        <v>43</v>
      </c>
      <c r="BH33" s="402">
        <v>73</v>
      </c>
      <c r="BI33" s="404">
        <v>57</v>
      </c>
      <c r="BJ33" s="406">
        <v>0</v>
      </c>
      <c r="BK33" s="404">
        <v>0</v>
      </c>
      <c r="BL33" s="406">
        <v>0</v>
      </c>
      <c r="BM33" s="405">
        <v>0</v>
      </c>
      <c r="BN33" s="401">
        <v>42</v>
      </c>
      <c r="BO33" s="404">
        <v>32.799999999999997</v>
      </c>
      <c r="BP33" s="402">
        <v>86</v>
      </c>
      <c r="BQ33" s="404">
        <v>67.2</v>
      </c>
      <c r="BR33" s="406">
        <v>0</v>
      </c>
      <c r="BS33" s="404">
        <v>0</v>
      </c>
      <c r="BT33" s="406">
        <v>0</v>
      </c>
      <c r="BU33" s="405">
        <v>0</v>
      </c>
    </row>
    <row r="34" spans="1:73" ht="20.100000000000001" customHeight="1" x14ac:dyDescent="0.25">
      <c r="A34" s="382" t="s">
        <v>77</v>
      </c>
      <c r="B34" s="383" t="s">
        <v>181</v>
      </c>
      <c r="C34" s="386" t="s">
        <v>59</v>
      </c>
      <c r="D34" s="401">
        <v>53</v>
      </c>
      <c r="E34" s="402">
        <v>46.1</v>
      </c>
      <c r="F34" s="402">
        <v>59</v>
      </c>
      <c r="G34" s="402">
        <v>51.3</v>
      </c>
      <c r="H34" s="406">
        <v>3</v>
      </c>
      <c r="I34" s="405">
        <v>2.6</v>
      </c>
      <c r="J34" s="401">
        <v>63</v>
      </c>
      <c r="K34" s="404">
        <v>54.3</v>
      </c>
      <c r="L34" s="402">
        <v>53</v>
      </c>
      <c r="M34" s="404">
        <v>45.7</v>
      </c>
      <c r="N34" s="406">
        <v>0</v>
      </c>
      <c r="O34" s="405">
        <v>0</v>
      </c>
      <c r="P34" s="401">
        <v>57</v>
      </c>
      <c r="Q34" s="404">
        <v>48.7</v>
      </c>
      <c r="R34" s="402">
        <v>60</v>
      </c>
      <c r="S34" s="404">
        <v>51.3</v>
      </c>
      <c r="T34" s="407">
        <v>0</v>
      </c>
      <c r="U34" s="408">
        <v>0</v>
      </c>
      <c r="V34" s="401">
        <v>60</v>
      </c>
      <c r="W34" s="404">
        <v>51.3</v>
      </c>
      <c r="X34" s="402">
        <v>57</v>
      </c>
      <c r="Y34" s="404">
        <v>48.7</v>
      </c>
      <c r="Z34" s="406">
        <v>0</v>
      </c>
      <c r="AA34" s="405">
        <v>0</v>
      </c>
      <c r="AB34" s="401">
        <v>64</v>
      </c>
      <c r="AC34" s="404">
        <v>54.7</v>
      </c>
      <c r="AD34" s="402">
        <v>53</v>
      </c>
      <c r="AE34" s="404">
        <v>45.3</v>
      </c>
      <c r="AF34" s="406">
        <v>0</v>
      </c>
      <c r="AG34" s="405">
        <v>0</v>
      </c>
      <c r="AH34" s="401">
        <v>57</v>
      </c>
      <c r="AI34" s="404">
        <v>48.7</v>
      </c>
      <c r="AJ34" s="402">
        <v>60</v>
      </c>
      <c r="AK34" s="404">
        <v>51.3</v>
      </c>
      <c r="AL34" s="406">
        <v>0</v>
      </c>
      <c r="AM34" s="405">
        <v>0</v>
      </c>
      <c r="AN34" s="401">
        <v>50</v>
      </c>
      <c r="AO34" s="404">
        <v>43.5</v>
      </c>
      <c r="AP34" s="402">
        <v>65</v>
      </c>
      <c r="AQ34" s="404">
        <v>56.5</v>
      </c>
      <c r="AR34" s="406">
        <v>0</v>
      </c>
      <c r="AS34" s="405">
        <v>0</v>
      </c>
      <c r="AT34" s="401">
        <v>52</v>
      </c>
      <c r="AU34" s="404">
        <v>44.4</v>
      </c>
      <c r="AV34" s="402">
        <v>65</v>
      </c>
      <c r="AW34" s="404">
        <v>55.6</v>
      </c>
      <c r="AX34" s="406">
        <v>0</v>
      </c>
      <c r="AY34" s="405">
        <v>0</v>
      </c>
      <c r="AZ34" s="401">
        <v>40</v>
      </c>
      <c r="BA34" s="404">
        <v>34.188000000000002</v>
      </c>
      <c r="BB34" s="402">
        <v>77</v>
      </c>
      <c r="BC34" s="404">
        <v>65.811999999999998</v>
      </c>
      <c r="BD34" s="406">
        <v>0</v>
      </c>
      <c r="BE34" s="405">
        <v>0</v>
      </c>
      <c r="BF34" s="401">
        <v>33</v>
      </c>
      <c r="BG34" s="404">
        <v>28.2</v>
      </c>
      <c r="BH34" s="402">
        <v>84</v>
      </c>
      <c r="BI34" s="404">
        <v>71.8</v>
      </c>
      <c r="BJ34" s="406">
        <v>0</v>
      </c>
      <c r="BK34" s="404">
        <v>0</v>
      </c>
      <c r="BL34" s="406">
        <v>0</v>
      </c>
      <c r="BM34" s="405">
        <v>0</v>
      </c>
      <c r="BN34" s="401">
        <v>30</v>
      </c>
      <c r="BO34" s="404">
        <v>25.6</v>
      </c>
      <c r="BP34" s="402">
        <v>85</v>
      </c>
      <c r="BQ34" s="404">
        <v>72.599999999999994</v>
      </c>
      <c r="BR34" s="406">
        <v>0</v>
      </c>
      <c r="BS34" s="404">
        <v>0</v>
      </c>
      <c r="BT34" s="406">
        <v>2</v>
      </c>
      <c r="BU34" s="405">
        <v>1.7</v>
      </c>
    </row>
    <row r="35" spans="1:73" ht="20.100000000000001" customHeight="1" x14ac:dyDescent="0.25">
      <c r="A35" s="382" t="s">
        <v>77</v>
      </c>
      <c r="B35" s="383" t="s">
        <v>180</v>
      </c>
      <c r="C35" s="386" t="s">
        <v>59</v>
      </c>
      <c r="D35" s="401">
        <v>12</v>
      </c>
      <c r="E35" s="402">
        <v>34.299999999999997</v>
      </c>
      <c r="F35" s="402">
        <v>23</v>
      </c>
      <c r="G35" s="402">
        <v>65.7</v>
      </c>
      <c r="H35" s="406">
        <v>0</v>
      </c>
      <c r="I35" s="405">
        <v>0</v>
      </c>
      <c r="J35" s="401">
        <v>14</v>
      </c>
      <c r="K35" s="404">
        <v>40</v>
      </c>
      <c r="L35" s="402">
        <v>21</v>
      </c>
      <c r="M35" s="404">
        <v>60</v>
      </c>
      <c r="N35" s="406">
        <v>0</v>
      </c>
      <c r="O35" s="405">
        <v>0</v>
      </c>
      <c r="P35" s="401">
        <v>18</v>
      </c>
      <c r="Q35" s="404">
        <v>51.4</v>
      </c>
      <c r="R35" s="402">
        <v>17</v>
      </c>
      <c r="S35" s="404">
        <v>48.6</v>
      </c>
      <c r="T35" s="407">
        <v>0</v>
      </c>
      <c r="U35" s="408">
        <v>0</v>
      </c>
      <c r="V35" s="401">
        <v>19</v>
      </c>
      <c r="W35" s="404">
        <v>52.8</v>
      </c>
      <c r="X35" s="402">
        <v>16</v>
      </c>
      <c r="Y35" s="404">
        <v>44.4</v>
      </c>
      <c r="Z35" s="406">
        <v>1</v>
      </c>
      <c r="AA35" s="405">
        <v>2.8</v>
      </c>
      <c r="AB35" s="401">
        <v>10</v>
      </c>
      <c r="AC35" s="404">
        <v>28.6</v>
      </c>
      <c r="AD35" s="402">
        <v>25</v>
      </c>
      <c r="AE35" s="404">
        <v>71.400000000000006</v>
      </c>
      <c r="AF35" s="406">
        <v>0</v>
      </c>
      <c r="AG35" s="405">
        <v>0</v>
      </c>
      <c r="AH35" s="401">
        <v>14</v>
      </c>
      <c r="AI35" s="404">
        <v>38.9</v>
      </c>
      <c r="AJ35" s="402">
        <v>21</v>
      </c>
      <c r="AK35" s="404">
        <v>58.3</v>
      </c>
      <c r="AL35" s="406">
        <v>1</v>
      </c>
      <c r="AM35" s="405">
        <v>2.8</v>
      </c>
      <c r="AN35" s="401">
        <v>11</v>
      </c>
      <c r="AO35" s="404">
        <v>31.4</v>
      </c>
      <c r="AP35" s="402">
        <v>24</v>
      </c>
      <c r="AQ35" s="404">
        <v>68.599999999999994</v>
      </c>
      <c r="AR35" s="406">
        <v>0</v>
      </c>
      <c r="AS35" s="405">
        <v>0</v>
      </c>
      <c r="AT35" s="401">
        <v>16</v>
      </c>
      <c r="AU35" s="404">
        <v>45.7</v>
      </c>
      <c r="AV35" s="402">
        <v>19</v>
      </c>
      <c r="AW35" s="404">
        <v>54.3</v>
      </c>
      <c r="AX35" s="406">
        <v>0</v>
      </c>
      <c r="AY35" s="405">
        <v>0</v>
      </c>
      <c r="AZ35" s="401">
        <v>14</v>
      </c>
      <c r="BA35" s="404">
        <v>40</v>
      </c>
      <c r="BB35" s="402">
        <v>21</v>
      </c>
      <c r="BC35" s="404">
        <v>60</v>
      </c>
      <c r="BD35" s="406">
        <v>0</v>
      </c>
      <c r="BE35" s="405">
        <v>0</v>
      </c>
      <c r="BF35" s="401">
        <v>13</v>
      </c>
      <c r="BG35" s="404">
        <v>37.1</v>
      </c>
      <c r="BH35" s="402">
        <v>22</v>
      </c>
      <c r="BI35" s="404">
        <v>62.9</v>
      </c>
      <c r="BJ35" s="406">
        <v>0</v>
      </c>
      <c r="BK35" s="404">
        <v>0</v>
      </c>
      <c r="BL35" s="406">
        <v>0</v>
      </c>
      <c r="BM35" s="405">
        <v>0</v>
      </c>
      <c r="BN35" s="401">
        <v>10</v>
      </c>
      <c r="BO35" s="404">
        <v>28.6</v>
      </c>
      <c r="BP35" s="402">
        <v>25</v>
      </c>
      <c r="BQ35" s="404">
        <v>71.400000000000006</v>
      </c>
      <c r="BR35" s="406">
        <v>0</v>
      </c>
      <c r="BS35" s="404">
        <v>0</v>
      </c>
      <c r="BT35" s="406">
        <v>0</v>
      </c>
      <c r="BU35" s="405">
        <v>0</v>
      </c>
    </row>
    <row r="36" spans="1:73" ht="20.100000000000001" customHeight="1" x14ac:dyDescent="0.25">
      <c r="A36" s="382" t="s">
        <v>77</v>
      </c>
      <c r="B36" s="383" t="s">
        <v>182</v>
      </c>
      <c r="C36" s="386" t="s">
        <v>59</v>
      </c>
      <c r="D36" s="401">
        <v>83</v>
      </c>
      <c r="E36" s="402">
        <v>40.9</v>
      </c>
      <c r="F36" s="402">
        <v>116</v>
      </c>
      <c r="G36" s="402">
        <v>57.1</v>
      </c>
      <c r="H36" s="406">
        <v>4</v>
      </c>
      <c r="I36" s="405">
        <v>2</v>
      </c>
      <c r="J36" s="401">
        <v>84</v>
      </c>
      <c r="K36" s="404">
        <v>41.4</v>
      </c>
      <c r="L36" s="402">
        <v>119</v>
      </c>
      <c r="M36" s="404">
        <v>58.6</v>
      </c>
      <c r="N36" s="406">
        <v>0</v>
      </c>
      <c r="O36" s="405">
        <v>0</v>
      </c>
      <c r="P36" s="401">
        <v>98</v>
      </c>
      <c r="Q36" s="404">
        <v>48.3</v>
      </c>
      <c r="R36" s="402">
        <v>105</v>
      </c>
      <c r="S36" s="404">
        <v>51.7</v>
      </c>
      <c r="T36" s="407">
        <v>0</v>
      </c>
      <c r="U36" s="408">
        <v>0</v>
      </c>
      <c r="V36" s="401">
        <v>90</v>
      </c>
      <c r="W36" s="404">
        <v>44.3</v>
      </c>
      <c r="X36" s="402">
        <v>113</v>
      </c>
      <c r="Y36" s="404">
        <v>55.7</v>
      </c>
      <c r="Z36" s="406">
        <v>0</v>
      </c>
      <c r="AA36" s="405">
        <v>0</v>
      </c>
      <c r="AB36" s="401">
        <v>80</v>
      </c>
      <c r="AC36" s="404">
        <v>39.6</v>
      </c>
      <c r="AD36" s="402">
        <v>122</v>
      </c>
      <c r="AE36" s="404">
        <v>60.4</v>
      </c>
      <c r="AF36" s="406">
        <v>0</v>
      </c>
      <c r="AG36" s="405">
        <v>0</v>
      </c>
      <c r="AH36" s="401">
        <v>75</v>
      </c>
      <c r="AI36" s="404">
        <v>35.700000000000003</v>
      </c>
      <c r="AJ36" s="402">
        <v>130</v>
      </c>
      <c r="AK36" s="404">
        <v>61.9</v>
      </c>
      <c r="AL36" s="406">
        <v>5</v>
      </c>
      <c r="AM36" s="405">
        <v>2.4</v>
      </c>
      <c r="AN36" s="401">
        <v>65</v>
      </c>
      <c r="AO36" s="404">
        <v>31.7</v>
      </c>
      <c r="AP36" s="402">
        <v>139</v>
      </c>
      <c r="AQ36" s="404">
        <v>67.8</v>
      </c>
      <c r="AR36" s="406">
        <v>1</v>
      </c>
      <c r="AS36" s="405">
        <v>0.5</v>
      </c>
      <c r="AT36" s="401">
        <v>88</v>
      </c>
      <c r="AU36" s="404">
        <v>43.1</v>
      </c>
      <c r="AV36" s="402">
        <v>116</v>
      </c>
      <c r="AW36" s="404">
        <v>56.9</v>
      </c>
      <c r="AX36" s="406">
        <v>0</v>
      </c>
      <c r="AY36" s="405">
        <v>0</v>
      </c>
      <c r="AZ36" s="401">
        <v>76</v>
      </c>
      <c r="BA36" s="404">
        <v>36.1905</v>
      </c>
      <c r="BB36" s="402">
        <v>134</v>
      </c>
      <c r="BC36" s="404">
        <v>63.8095</v>
      </c>
      <c r="BD36" s="406">
        <v>0</v>
      </c>
      <c r="BE36" s="405">
        <v>0</v>
      </c>
      <c r="BF36" s="401">
        <v>85</v>
      </c>
      <c r="BG36" s="404">
        <v>41.9</v>
      </c>
      <c r="BH36" s="402">
        <v>118</v>
      </c>
      <c r="BI36" s="404">
        <v>58.1</v>
      </c>
      <c r="BJ36" s="406">
        <v>0</v>
      </c>
      <c r="BK36" s="404">
        <v>0</v>
      </c>
      <c r="BL36" s="406">
        <v>0</v>
      </c>
      <c r="BM36" s="405">
        <v>0</v>
      </c>
      <c r="BN36" s="401">
        <v>79</v>
      </c>
      <c r="BO36" s="404">
        <v>38.5</v>
      </c>
      <c r="BP36" s="402">
        <v>125</v>
      </c>
      <c r="BQ36" s="404">
        <v>61</v>
      </c>
      <c r="BR36" s="406">
        <v>0</v>
      </c>
      <c r="BS36" s="404">
        <v>0</v>
      </c>
      <c r="BT36" s="406">
        <v>1</v>
      </c>
      <c r="BU36" s="405">
        <v>0.5</v>
      </c>
    </row>
    <row r="37" spans="1:73" ht="20.100000000000001" customHeight="1" x14ac:dyDescent="0.25">
      <c r="A37" s="382" t="s">
        <v>78</v>
      </c>
      <c r="B37" s="383" t="s">
        <v>183</v>
      </c>
      <c r="C37" s="386" t="s">
        <v>59</v>
      </c>
      <c r="D37" s="401">
        <v>86</v>
      </c>
      <c r="E37" s="402">
        <v>59.7</v>
      </c>
      <c r="F37" s="402">
        <v>58</v>
      </c>
      <c r="G37" s="402">
        <v>40.299999999999997</v>
      </c>
      <c r="H37" s="406">
        <v>0</v>
      </c>
      <c r="I37" s="405">
        <v>0</v>
      </c>
      <c r="J37" s="401">
        <v>72</v>
      </c>
      <c r="K37" s="404">
        <v>50</v>
      </c>
      <c r="L37" s="402">
        <v>72</v>
      </c>
      <c r="M37" s="404">
        <v>50</v>
      </c>
      <c r="N37" s="406">
        <v>0</v>
      </c>
      <c r="O37" s="405">
        <v>0</v>
      </c>
      <c r="P37" s="401">
        <v>73</v>
      </c>
      <c r="Q37" s="404">
        <v>50.7</v>
      </c>
      <c r="R37" s="402">
        <v>71</v>
      </c>
      <c r="S37" s="404">
        <v>49.3</v>
      </c>
      <c r="T37" s="407">
        <v>0</v>
      </c>
      <c r="U37" s="408">
        <v>0</v>
      </c>
      <c r="V37" s="401">
        <v>71</v>
      </c>
      <c r="W37" s="404">
        <v>49.3</v>
      </c>
      <c r="X37" s="402">
        <v>73</v>
      </c>
      <c r="Y37" s="404">
        <v>50.7</v>
      </c>
      <c r="Z37" s="406">
        <v>0</v>
      </c>
      <c r="AA37" s="405">
        <v>0</v>
      </c>
      <c r="AB37" s="401">
        <v>62</v>
      </c>
      <c r="AC37" s="404">
        <v>43.1</v>
      </c>
      <c r="AD37" s="402">
        <v>82</v>
      </c>
      <c r="AE37" s="404">
        <v>56.9</v>
      </c>
      <c r="AF37" s="406">
        <v>0</v>
      </c>
      <c r="AG37" s="405">
        <v>0</v>
      </c>
      <c r="AH37" s="401">
        <v>58</v>
      </c>
      <c r="AI37" s="404">
        <v>40.299999999999997</v>
      </c>
      <c r="AJ37" s="402">
        <v>86</v>
      </c>
      <c r="AK37" s="404">
        <v>59.7</v>
      </c>
      <c r="AL37" s="406">
        <v>0</v>
      </c>
      <c r="AM37" s="405">
        <v>0</v>
      </c>
      <c r="AN37" s="401">
        <v>67</v>
      </c>
      <c r="AO37" s="404">
        <v>46.5</v>
      </c>
      <c r="AP37" s="402">
        <v>77</v>
      </c>
      <c r="AQ37" s="404">
        <v>53.5</v>
      </c>
      <c r="AR37" s="406">
        <v>0</v>
      </c>
      <c r="AS37" s="405">
        <v>0</v>
      </c>
      <c r="AT37" s="401">
        <v>67</v>
      </c>
      <c r="AU37" s="404">
        <v>46.5</v>
      </c>
      <c r="AV37" s="402">
        <v>77</v>
      </c>
      <c r="AW37" s="404">
        <v>53.5</v>
      </c>
      <c r="AX37" s="406">
        <v>0</v>
      </c>
      <c r="AY37" s="405">
        <v>0</v>
      </c>
      <c r="AZ37" s="401">
        <v>52</v>
      </c>
      <c r="BA37" s="404">
        <v>36.1111</v>
      </c>
      <c r="BB37" s="402">
        <v>92</v>
      </c>
      <c r="BC37" s="404">
        <v>63.8889</v>
      </c>
      <c r="BD37" s="406">
        <v>0</v>
      </c>
      <c r="BE37" s="405">
        <v>0</v>
      </c>
      <c r="BF37" s="401">
        <v>57</v>
      </c>
      <c r="BG37" s="404">
        <v>38.299999999999997</v>
      </c>
      <c r="BH37" s="402">
        <v>92</v>
      </c>
      <c r="BI37" s="404">
        <v>61.7</v>
      </c>
      <c r="BJ37" s="406">
        <v>0</v>
      </c>
      <c r="BK37" s="404">
        <v>0</v>
      </c>
      <c r="BL37" s="406">
        <v>0</v>
      </c>
      <c r="BM37" s="405">
        <v>0</v>
      </c>
      <c r="BN37" s="401">
        <v>59</v>
      </c>
      <c r="BO37" s="404">
        <v>35.5</v>
      </c>
      <c r="BP37" s="402">
        <v>107</v>
      </c>
      <c r="BQ37" s="404">
        <v>64.5</v>
      </c>
      <c r="BR37" s="406">
        <v>0</v>
      </c>
      <c r="BS37" s="404">
        <v>0</v>
      </c>
      <c r="BT37" s="406">
        <v>0</v>
      </c>
      <c r="BU37" s="405">
        <v>0</v>
      </c>
    </row>
    <row r="38" spans="1:73" ht="20.100000000000001" customHeight="1" x14ac:dyDescent="0.25">
      <c r="A38" s="382" t="s">
        <v>78</v>
      </c>
      <c r="B38" s="383" t="s">
        <v>184</v>
      </c>
      <c r="C38" s="386" t="s">
        <v>57</v>
      </c>
      <c r="D38" s="401">
        <v>63</v>
      </c>
      <c r="E38" s="402">
        <v>58.3</v>
      </c>
      <c r="F38" s="402">
        <v>45</v>
      </c>
      <c r="G38" s="402">
        <v>41.7</v>
      </c>
      <c r="H38" s="406">
        <v>0</v>
      </c>
      <c r="I38" s="405">
        <v>0</v>
      </c>
      <c r="J38" s="401">
        <v>64</v>
      </c>
      <c r="K38" s="404">
        <v>58.7</v>
      </c>
      <c r="L38" s="402">
        <v>45</v>
      </c>
      <c r="M38" s="404">
        <v>41.3</v>
      </c>
      <c r="N38" s="406">
        <v>0</v>
      </c>
      <c r="O38" s="405">
        <v>0</v>
      </c>
      <c r="P38" s="401">
        <v>52</v>
      </c>
      <c r="Q38" s="404">
        <v>47.7</v>
      </c>
      <c r="R38" s="402">
        <v>57</v>
      </c>
      <c r="S38" s="404">
        <v>52.3</v>
      </c>
      <c r="T38" s="407">
        <v>0</v>
      </c>
      <c r="U38" s="408">
        <v>0</v>
      </c>
      <c r="V38" s="401">
        <v>55</v>
      </c>
      <c r="W38" s="404">
        <v>50.5</v>
      </c>
      <c r="X38" s="402">
        <v>54</v>
      </c>
      <c r="Y38" s="404">
        <v>49.5</v>
      </c>
      <c r="Z38" s="406">
        <v>0</v>
      </c>
      <c r="AA38" s="405">
        <v>0</v>
      </c>
      <c r="AB38" s="401">
        <v>42</v>
      </c>
      <c r="AC38" s="404">
        <v>38.5</v>
      </c>
      <c r="AD38" s="402">
        <v>67</v>
      </c>
      <c r="AE38" s="404">
        <v>61.5</v>
      </c>
      <c r="AF38" s="406">
        <v>0</v>
      </c>
      <c r="AG38" s="405">
        <v>0</v>
      </c>
      <c r="AH38" s="401">
        <v>57</v>
      </c>
      <c r="AI38" s="404">
        <v>52.8</v>
      </c>
      <c r="AJ38" s="402">
        <v>51</v>
      </c>
      <c r="AK38" s="404">
        <v>47.2</v>
      </c>
      <c r="AL38" s="406">
        <v>0</v>
      </c>
      <c r="AM38" s="405">
        <v>0</v>
      </c>
      <c r="AN38" s="401">
        <v>45</v>
      </c>
      <c r="AO38" s="404">
        <v>41.3</v>
      </c>
      <c r="AP38" s="402">
        <v>64</v>
      </c>
      <c r="AQ38" s="404">
        <v>58.7</v>
      </c>
      <c r="AR38" s="406">
        <v>0</v>
      </c>
      <c r="AS38" s="405">
        <v>0</v>
      </c>
      <c r="AT38" s="401">
        <v>47</v>
      </c>
      <c r="AU38" s="404">
        <v>43.1</v>
      </c>
      <c r="AV38" s="402">
        <v>62</v>
      </c>
      <c r="AW38" s="404">
        <v>56.9</v>
      </c>
      <c r="AX38" s="406">
        <v>0</v>
      </c>
      <c r="AY38" s="405">
        <v>0</v>
      </c>
      <c r="AZ38" s="401">
        <v>44</v>
      </c>
      <c r="BA38" s="404">
        <v>40.366999999999997</v>
      </c>
      <c r="BB38" s="402">
        <v>65</v>
      </c>
      <c r="BC38" s="404">
        <v>59.633000000000003</v>
      </c>
      <c r="BD38" s="406">
        <v>0</v>
      </c>
      <c r="BE38" s="405">
        <v>0</v>
      </c>
      <c r="BF38" s="401">
        <v>47</v>
      </c>
      <c r="BG38" s="404">
        <v>43.1</v>
      </c>
      <c r="BH38" s="402">
        <v>62</v>
      </c>
      <c r="BI38" s="404">
        <v>56.9</v>
      </c>
      <c r="BJ38" s="406">
        <v>0</v>
      </c>
      <c r="BK38" s="404">
        <v>0</v>
      </c>
      <c r="BL38" s="406">
        <v>0</v>
      </c>
      <c r="BM38" s="405">
        <v>0</v>
      </c>
      <c r="BN38" s="401">
        <v>38</v>
      </c>
      <c r="BO38" s="404">
        <v>34.9</v>
      </c>
      <c r="BP38" s="402">
        <v>71</v>
      </c>
      <c r="BQ38" s="404">
        <v>65.099999999999994</v>
      </c>
      <c r="BR38" s="406">
        <v>0</v>
      </c>
      <c r="BS38" s="404">
        <v>0</v>
      </c>
      <c r="BT38" s="406">
        <v>0</v>
      </c>
      <c r="BU38" s="405">
        <v>0</v>
      </c>
    </row>
    <row r="39" spans="1:73" ht="20.100000000000001" customHeight="1" x14ac:dyDescent="0.25">
      <c r="A39" s="382" t="s">
        <v>79</v>
      </c>
      <c r="B39" s="383" t="s">
        <v>185</v>
      </c>
      <c r="C39" s="386" t="s">
        <v>57</v>
      </c>
      <c r="D39" s="401">
        <v>49</v>
      </c>
      <c r="E39" s="402">
        <v>44.1</v>
      </c>
      <c r="F39" s="402">
        <v>62</v>
      </c>
      <c r="G39" s="402">
        <v>55.9</v>
      </c>
      <c r="H39" s="406">
        <v>0</v>
      </c>
      <c r="I39" s="405">
        <v>0</v>
      </c>
      <c r="J39" s="401">
        <v>54</v>
      </c>
      <c r="K39" s="404">
        <v>48.6</v>
      </c>
      <c r="L39" s="402">
        <v>57</v>
      </c>
      <c r="M39" s="404">
        <v>51.4</v>
      </c>
      <c r="N39" s="406">
        <v>0</v>
      </c>
      <c r="O39" s="405">
        <v>0</v>
      </c>
      <c r="P39" s="401">
        <v>67</v>
      </c>
      <c r="Q39" s="404">
        <v>60.9</v>
      </c>
      <c r="R39" s="402">
        <v>43</v>
      </c>
      <c r="S39" s="404">
        <v>39.1</v>
      </c>
      <c r="T39" s="407">
        <v>0</v>
      </c>
      <c r="U39" s="408">
        <v>0</v>
      </c>
      <c r="V39" s="401">
        <v>49</v>
      </c>
      <c r="W39" s="404">
        <v>44.5</v>
      </c>
      <c r="X39" s="402">
        <v>61</v>
      </c>
      <c r="Y39" s="404">
        <v>55.5</v>
      </c>
      <c r="Z39" s="406">
        <v>0</v>
      </c>
      <c r="AA39" s="405">
        <v>0</v>
      </c>
      <c r="AB39" s="401">
        <v>56</v>
      </c>
      <c r="AC39" s="404">
        <v>51.4</v>
      </c>
      <c r="AD39" s="402">
        <v>53</v>
      </c>
      <c r="AE39" s="404">
        <v>48.6</v>
      </c>
      <c r="AF39" s="406">
        <v>0</v>
      </c>
      <c r="AG39" s="405">
        <v>0</v>
      </c>
      <c r="AH39" s="401">
        <v>60</v>
      </c>
      <c r="AI39" s="404">
        <v>57.1</v>
      </c>
      <c r="AJ39" s="402">
        <v>45</v>
      </c>
      <c r="AK39" s="404">
        <v>42.9</v>
      </c>
      <c r="AL39" s="406">
        <v>0</v>
      </c>
      <c r="AM39" s="405">
        <v>0</v>
      </c>
      <c r="AN39" s="401">
        <v>40</v>
      </c>
      <c r="AO39" s="404">
        <v>38.1</v>
      </c>
      <c r="AP39" s="402">
        <v>65</v>
      </c>
      <c r="AQ39" s="404">
        <v>61.9</v>
      </c>
      <c r="AR39" s="406">
        <v>0</v>
      </c>
      <c r="AS39" s="405">
        <v>0</v>
      </c>
      <c r="AT39" s="401">
        <v>46</v>
      </c>
      <c r="AU39" s="404">
        <v>43.8</v>
      </c>
      <c r="AV39" s="402">
        <v>59</v>
      </c>
      <c r="AW39" s="404">
        <v>56.2</v>
      </c>
      <c r="AX39" s="406">
        <v>0</v>
      </c>
      <c r="AY39" s="405">
        <v>0</v>
      </c>
      <c r="AZ39" s="401">
        <v>44</v>
      </c>
      <c r="BA39" s="404">
        <v>41.904800000000002</v>
      </c>
      <c r="BB39" s="402">
        <v>61</v>
      </c>
      <c r="BC39" s="404">
        <v>58.095199999999998</v>
      </c>
      <c r="BD39" s="406">
        <v>0</v>
      </c>
      <c r="BE39" s="405">
        <v>0</v>
      </c>
      <c r="BF39" s="401">
        <v>46</v>
      </c>
      <c r="BG39" s="404">
        <v>43.8</v>
      </c>
      <c r="BH39" s="402">
        <v>59</v>
      </c>
      <c r="BI39" s="404">
        <v>56.2</v>
      </c>
      <c r="BJ39" s="406">
        <v>0</v>
      </c>
      <c r="BK39" s="404">
        <v>0</v>
      </c>
      <c r="BL39" s="406">
        <v>0</v>
      </c>
      <c r="BM39" s="405">
        <v>0</v>
      </c>
      <c r="BN39" s="401">
        <v>38</v>
      </c>
      <c r="BO39" s="404">
        <v>36.200000000000003</v>
      </c>
      <c r="BP39" s="402">
        <v>66</v>
      </c>
      <c r="BQ39" s="404">
        <v>62.9</v>
      </c>
      <c r="BR39" s="406">
        <v>1</v>
      </c>
      <c r="BS39" s="404">
        <v>1</v>
      </c>
      <c r="BT39" s="406">
        <v>0</v>
      </c>
      <c r="BU39" s="405">
        <v>0</v>
      </c>
    </row>
    <row r="40" spans="1:73" ht="20.100000000000001" customHeight="1" x14ac:dyDescent="0.25">
      <c r="A40" s="382" t="s">
        <v>80</v>
      </c>
      <c r="B40" s="383" t="s">
        <v>186</v>
      </c>
      <c r="C40" s="386" t="s">
        <v>57</v>
      </c>
      <c r="D40" s="401">
        <v>18</v>
      </c>
      <c r="E40" s="402">
        <v>47.4</v>
      </c>
      <c r="F40" s="402">
        <v>19</v>
      </c>
      <c r="G40" s="404">
        <v>50</v>
      </c>
      <c r="H40" s="406">
        <v>1</v>
      </c>
      <c r="I40" s="405">
        <v>2.6</v>
      </c>
      <c r="J40" s="401">
        <v>20</v>
      </c>
      <c r="K40" s="404">
        <v>50</v>
      </c>
      <c r="L40" s="402">
        <v>20</v>
      </c>
      <c r="M40" s="404">
        <v>50</v>
      </c>
      <c r="N40" s="406">
        <v>0</v>
      </c>
      <c r="O40" s="405">
        <v>0</v>
      </c>
      <c r="P40" s="401">
        <v>16</v>
      </c>
      <c r="Q40" s="404">
        <v>40</v>
      </c>
      <c r="R40" s="402">
        <v>24</v>
      </c>
      <c r="S40" s="404">
        <v>60</v>
      </c>
      <c r="T40" s="407">
        <v>0</v>
      </c>
      <c r="U40" s="408">
        <v>0</v>
      </c>
      <c r="V40" s="401">
        <v>21</v>
      </c>
      <c r="W40" s="404">
        <v>52.5</v>
      </c>
      <c r="X40" s="402">
        <v>19</v>
      </c>
      <c r="Y40" s="404">
        <v>47.5</v>
      </c>
      <c r="Z40" s="406">
        <v>0</v>
      </c>
      <c r="AA40" s="405">
        <v>0</v>
      </c>
      <c r="AB40" s="401">
        <v>20</v>
      </c>
      <c r="AC40" s="404">
        <v>50</v>
      </c>
      <c r="AD40" s="402">
        <v>20</v>
      </c>
      <c r="AE40" s="404">
        <v>50</v>
      </c>
      <c r="AF40" s="406">
        <v>0</v>
      </c>
      <c r="AG40" s="405">
        <v>0</v>
      </c>
      <c r="AH40" s="401">
        <v>20</v>
      </c>
      <c r="AI40" s="404">
        <v>50</v>
      </c>
      <c r="AJ40" s="402">
        <v>20</v>
      </c>
      <c r="AK40" s="404">
        <v>50</v>
      </c>
      <c r="AL40" s="406">
        <v>0</v>
      </c>
      <c r="AM40" s="405">
        <v>0</v>
      </c>
      <c r="AN40" s="401">
        <v>19</v>
      </c>
      <c r="AO40" s="404">
        <v>47.5</v>
      </c>
      <c r="AP40" s="402">
        <v>21</v>
      </c>
      <c r="AQ40" s="404">
        <v>52.5</v>
      </c>
      <c r="AR40" s="406">
        <v>0</v>
      </c>
      <c r="AS40" s="405">
        <v>0</v>
      </c>
      <c r="AT40" s="401">
        <v>17</v>
      </c>
      <c r="AU40" s="404">
        <v>42.5</v>
      </c>
      <c r="AV40" s="402">
        <v>23</v>
      </c>
      <c r="AW40" s="404">
        <v>57.5</v>
      </c>
      <c r="AX40" s="406">
        <v>0</v>
      </c>
      <c r="AY40" s="405">
        <v>0</v>
      </c>
      <c r="AZ40" s="401">
        <v>18</v>
      </c>
      <c r="BA40" s="404">
        <v>45</v>
      </c>
      <c r="BB40" s="402">
        <v>22</v>
      </c>
      <c r="BC40" s="404">
        <v>55</v>
      </c>
      <c r="BD40" s="406">
        <v>0</v>
      </c>
      <c r="BE40" s="405">
        <v>0</v>
      </c>
      <c r="BF40" s="401">
        <v>16</v>
      </c>
      <c r="BG40" s="404">
        <v>40</v>
      </c>
      <c r="BH40" s="402">
        <v>24</v>
      </c>
      <c r="BI40" s="404">
        <v>60</v>
      </c>
      <c r="BJ40" s="406">
        <v>0</v>
      </c>
      <c r="BK40" s="404">
        <v>0</v>
      </c>
      <c r="BL40" s="406">
        <v>0</v>
      </c>
      <c r="BM40" s="405">
        <v>0</v>
      </c>
      <c r="BN40" s="401">
        <v>20</v>
      </c>
      <c r="BO40" s="404">
        <v>50</v>
      </c>
      <c r="BP40" s="402">
        <v>20</v>
      </c>
      <c r="BQ40" s="404">
        <v>50</v>
      </c>
      <c r="BR40" s="406">
        <v>0</v>
      </c>
      <c r="BS40" s="404">
        <v>0</v>
      </c>
      <c r="BT40" s="406">
        <v>0</v>
      </c>
      <c r="BU40" s="405">
        <v>0</v>
      </c>
    </row>
    <row r="41" spans="1:73" ht="20.100000000000001" customHeight="1" x14ac:dyDescent="0.25">
      <c r="A41" s="382" t="s">
        <v>81</v>
      </c>
      <c r="B41" s="383" t="s">
        <v>597</v>
      </c>
      <c r="C41" s="386" t="s">
        <v>59</v>
      </c>
      <c r="D41" s="441">
        <v>0</v>
      </c>
      <c r="E41" s="442">
        <v>0</v>
      </c>
      <c r="F41" s="442">
        <v>0</v>
      </c>
      <c r="G41" s="442">
        <v>0</v>
      </c>
      <c r="H41" s="442">
        <v>0</v>
      </c>
      <c r="I41" s="443">
        <v>0</v>
      </c>
      <c r="J41" s="441">
        <v>0</v>
      </c>
      <c r="K41" s="442">
        <v>0</v>
      </c>
      <c r="L41" s="442">
        <v>0</v>
      </c>
      <c r="M41" s="442">
        <v>0</v>
      </c>
      <c r="N41" s="442">
        <v>0</v>
      </c>
      <c r="O41" s="443">
        <v>0</v>
      </c>
      <c r="P41" s="441">
        <v>0</v>
      </c>
      <c r="Q41" s="442">
        <v>0</v>
      </c>
      <c r="R41" s="442">
        <v>0</v>
      </c>
      <c r="S41" s="442">
        <v>0</v>
      </c>
      <c r="T41" s="443">
        <v>0</v>
      </c>
      <c r="U41" s="446">
        <v>0</v>
      </c>
      <c r="V41" s="441">
        <v>0</v>
      </c>
      <c r="W41" s="442">
        <v>0</v>
      </c>
      <c r="X41" s="442">
        <v>0</v>
      </c>
      <c r="Y41" s="442">
        <v>0</v>
      </c>
      <c r="Z41" s="442">
        <v>0</v>
      </c>
      <c r="AA41" s="443">
        <v>0</v>
      </c>
      <c r="AB41" s="441">
        <v>0</v>
      </c>
      <c r="AC41" s="442">
        <v>0</v>
      </c>
      <c r="AD41" s="442">
        <v>0</v>
      </c>
      <c r="AE41" s="442">
        <v>0</v>
      </c>
      <c r="AF41" s="442">
        <v>0</v>
      </c>
      <c r="AG41" s="443">
        <v>0</v>
      </c>
      <c r="AH41" s="441">
        <v>0</v>
      </c>
      <c r="AI41" s="442">
        <v>0</v>
      </c>
      <c r="AJ41" s="442">
        <v>0</v>
      </c>
      <c r="AK41" s="442">
        <v>0</v>
      </c>
      <c r="AL41" s="442">
        <v>0</v>
      </c>
      <c r="AM41" s="443">
        <v>0</v>
      </c>
      <c r="AN41" s="441">
        <v>0</v>
      </c>
      <c r="AO41" s="442">
        <v>0</v>
      </c>
      <c r="AP41" s="442">
        <v>0</v>
      </c>
      <c r="AQ41" s="442">
        <v>0</v>
      </c>
      <c r="AR41" s="442">
        <v>0</v>
      </c>
      <c r="AS41" s="443">
        <v>0</v>
      </c>
      <c r="AT41" s="441">
        <v>0</v>
      </c>
      <c r="AU41" s="442">
        <v>0</v>
      </c>
      <c r="AV41" s="442">
        <v>0</v>
      </c>
      <c r="AW41" s="442">
        <v>0</v>
      </c>
      <c r="AX41" s="442">
        <v>0</v>
      </c>
      <c r="AY41" s="443">
        <v>0</v>
      </c>
      <c r="AZ41" s="401">
        <v>38</v>
      </c>
      <c r="BA41" s="404">
        <v>47.5</v>
      </c>
      <c r="BB41" s="402">
        <v>42</v>
      </c>
      <c r="BC41" s="404">
        <v>52.5</v>
      </c>
      <c r="BD41" s="406">
        <v>0</v>
      </c>
      <c r="BE41" s="405">
        <v>0</v>
      </c>
      <c r="BF41" s="401">
        <v>38</v>
      </c>
      <c r="BG41" s="404">
        <v>46.9</v>
      </c>
      <c r="BH41" s="402">
        <v>43</v>
      </c>
      <c r="BI41" s="404">
        <v>53.1</v>
      </c>
      <c r="BJ41" s="406">
        <v>0</v>
      </c>
      <c r="BK41" s="404">
        <v>0</v>
      </c>
      <c r="BL41" s="406">
        <v>0</v>
      </c>
      <c r="BM41" s="405">
        <v>0</v>
      </c>
      <c r="BN41" s="401">
        <v>37</v>
      </c>
      <c r="BO41" s="404">
        <v>45.1</v>
      </c>
      <c r="BP41" s="402">
        <v>45</v>
      </c>
      <c r="BQ41" s="404">
        <v>54.9</v>
      </c>
      <c r="BR41" s="406">
        <v>0</v>
      </c>
      <c r="BS41" s="404">
        <v>0</v>
      </c>
      <c r="BT41" s="406">
        <v>0</v>
      </c>
      <c r="BU41" s="405">
        <v>0</v>
      </c>
    </row>
    <row r="42" spans="1:73" ht="20.100000000000001" customHeight="1" x14ac:dyDescent="0.25">
      <c r="A42" s="382" t="s">
        <v>81</v>
      </c>
      <c r="B42" s="383" t="s">
        <v>248</v>
      </c>
      <c r="C42" s="386" t="s">
        <v>59</v>
      </c>
      <c r="D42" s="401">
        <v>14</v>
      </c>
      <c r="E42" s="402">
        <v>33.299999999999997</v>
      </c>
      <c r="F42" s="402">
        <v>28</v>
      </c>
      <c r="G42" s="402">
        <v>66.7</v>
      </c>
      <c r="H42" s="406">
        <v>0</v>
      </c>
      <c r="I42" s="405">
        <v>0</v>
      </c>
      <c r="J42" s="401">
        <v>25</v>
      </c>
      <c r="K42" s="404">
        <v>59.5</v>
      </c>
      <c r="L42" s="402">
        <v>17</v>
      </c>
      <c r="M42" s="404">
        <v>40.5</v>
      </c>
      <c r="N42" s="406">
        <v>0</v>
      </c>
      <c r="O42" s="405">
        <v>0</v>
      </c>
      <c r="P42" s="401">
        <v>23</v>
      </c>
      <c r="Q42" s="404">
        <v>54.8</v>
      </c>
      <c r="R42" s="402">
        <v>19</v>
      </c>
      <c r="S42" s="404">
        <v>45.2</v>
      </c>
      <c r="T42" s="407">
        <v>0</v>
      </c>
      <c r="U42" s="408">
        <v>0</v>
      </c>
      <c r="V42" s="401">
        <v>22</v>
      </c>
      <c r="W42" s="404">
        <v>52.4</v>
      </c>
      <c r="X42" s="402">
        <v>20</v>
      </c>
      <c r="Y42" s="404">
        <v>47.6</v>
      </c>
      <c r="Z42" s="406">
        <v>0</v>
      </c>
      <c r="AA42" s="405">
        <v>0</v>
      </c>
      <c r="AB42" s="401">
        <v>30</v>
      </c>
      <c r="AC42" s="404">
        <v>47.6</v>
      </c>
      <c r="AD42" s="402">
        <v>33</v>
      </c>
      <c r="AE42" s="404">
        <v>52.4</v>
      </c>
      <c r="AF42" s="406">
        <v>0</v>
      </c>
      <c r="AG42" s="405">
        <v>0</v>
      </c>
      <c r="AH42" s="401">
        <v>36</v>
      </c>
      <c r="AI42" s="404">
        <v>56.3</v>
      </c>
      <c r="AJ42" s="402">
        <v>28</v>
      </c>
      <c r="AK42" s="404">
        <v>43.8</v>
      </c>
      <c r="AL42" s="406">
        <v>0</v>
      </c>
      <c r="AM42" s="405">
        <v>0</v>
      </c>
      <c r="AN42" s="401">
        <v>18</v>
      </c>
      <c r="AO42" s="404">
        <v>28.6</v>
      </c>
      <c r="AP42" s="402">
        <v>45</v>
      </c>
      <c r="AQ42" s="404">
        <v>71.400000000000006</v>
      </c>
      <c r="AR42" s="406">
        <v>0</v>
      </c>
      <c r="AS42" s="405">
        <v>0</v>
      </c>
      <c r="AT42" s="401">
        <v>25</v>
      </c>
      <c r="AU42" s="404">
        <v>39.700000000000003</v>
      </c>
      <c r="AV42" s="402">
        <v>38</v>
      </c>
      <c r="AW42" s="404">
        <v>60.3</v>
      </c>
      <c r="AX42" s="406">
        <v>0</v>
      </c>
      <c r="AY42" s="405">
        <v>0</v>
      </c>
      <c r="AZ42" s="401">
        <v>26</v>
      </c>
      <c r="BA42" s="404">
        <v>40</v>
      </c>
      <c r="BB42" s="402">
        <v>38</v>
      </c>
      <c r="BC42" s="404">
        <v>58.461500000000001</v>
      </c>
      <c r="BD42" s="406">
        <v>1</v>
      </c>
      <c r="BE42" s="405">
        <v>1.5385</v>
      </c>
      <c r="BF42" s="401">
        <v>28</v>
      </c>
      <c r="BG42" s="404">
        <v>43.8</v>
      </c>
      <c r="BH42" s="402">
        <v>36</v>
      </c>
      <c r="BI42" s="404">
        <v>56.3</v>
      </c>
      <c r="BJ42" s="406">
        <v>0</v>
      </c>
      <c r="BK42" s="404">
        <v>0</v>
      </c>
      <c r="BL42" s="406">
        <v>0</v>
      </c>
      <c r="BM42" s="405">
        <v>0</v>
      </c>
      <c r="BN42" s="401">
        <v>26</v>
      </c>
      <c r="BO42" s="404">
        <v>40.6</v>
      </c>
      <c r="BP42" s="402">
        <v>37</v>
      </c>
      <c r="BQ42" s="404">
        <v>57.8</v>
      </c>
      <c r="BR42" s="406">
        <v>0</v>
      </c>
      <c r="BS42" s="404">
        <v>0</v>
      </c>
      <c r="BT42" s="406">
        <v>1</v>
      </c>
      <c r="BU42" s="405">
        <v>1.6</v>
      </c>
    </row>
    <row r="43" spans="1:73" ht="20.100000000000001" customHeight="1" x14ac:dyDescent="0.25">
      <c r="A43" s="382" t="s">
        <v>81</v>
      </c>
      <c r="B43" s="383" t="s">
        <v>187</v>
      </c>
      <c r="C43" s="386" t="s">
        <v>57</v>
      </c>
      <c r="D43" s="401">
        <v>64</v>
      </c>
      <c r="E43" s="402">
        <v>58.7</v>
      </c>
      <c r="F43" s="402">
        <v>45</v>
      </c>
      <c r="G43" s="402">
        <v>41.3</v>
      </c>
      <c r="H43" s="406">
        <v>0</v>
      </c>
      <c r="I43" s="405">
        <v>0</v>
      </c>
      <c r="J43" s="401">
        <v>54</v>
      </c>
      <c r="K43" s="404">
        <v>49.5</v>
      </c>
      <c r="L43" s="402">
        <v>55</v>
      </c>
      <c r="M43" s="404">
        <v>50.5</v>
      </c>
      <c r="N43" s="406">
        <v>0</v>
      </c>
      <c r="O43" s="405">
        <v>0</v>
      </c>
      <c r="P43" s="401">
        <v>53</v>
      </c>
      <c r="Q43" s="404">
        <v>48.6</v>
      </c>
      <c r="R43" s="402">
        <v>56</v>
      </c>
      <c r="S43" s="404">
        <v>51.4</v>
      </c>
      <c r="T43" s="407">
        <v>0</v>
      </c>
      <c r="U43" s="408">
        <v>0</v>
      </c>
      <c r="V43" s="401">
        <v>54</v>
      </c>
      <c r="W43" s="404">
        <v>49.5</v>
      </c>
      <c r="X43" s="402">
        <v>55</v>
      </c>
      <c r="Y43" s="404">
        <v>50.5</v>
      </c>
      <c r="Z43" s="406">
        <v>0</v>
      </c>
      <c r="AA43" s="405">
        <v>0</v>
      </c>
      <c r="AB43" s="401">
        <v>51</v>
      </c>
      <c r="AC43" s="404">
        <v>46.8</v>
      </c>
      <c r="AD43" s="402">
        <v>58</v>
      </c>
      <c r="AE43" s="404">
        <v>53.2</v>
      </c>
      <c r="AF43" s="406">
        <v>0</v>
      </c>
      <c r="AG43" s="405">
        <v>0</v>
      </c>
      <c r="AH43" s="401">
        <v>57</v>
      </c>
      <c r="AI43" s="404">
        <v>52.3</v>
      </c>
      <c r="AJ43" s="402">
        <v>52</v>
      </c>
      <c r="AK43" s="404">
        <v>47.7</v>
      </c>
      <c r="AL43" s="406">
        <v>0</v>
      </c>
      <c r="AM43" s="405">
        <v>0</v>
      </c>
      <c r="AN43" s="401">
        <v>59</v>
      </c>
      <c r="AO43" s="404">
        <v>54.1</v>
      </c>
      <c r="AP43" s="402">
        <v>50</v>
      </c>
      <c r="AQ43" s="404">
        <v>45.9</v>
      </c>
      <c r="AR43" s="406">
        <v>0</v>
      </c>
      <c r="AS43" s="405">
        <v>0</v>
      </c>
      <c r="AT43" s="401">
        <v>57</v>
      </c>
      <c r="AU43" s="404">
        <v>52.3</v>
      </c>
      <c r="AV43" s="402">
        <v>52</v>
      </c>
      <c r="AW43" s="404">
        <v>47.7</v>
      </c>
      <c r="AX43" s="406">
        <v>0</v>
      </c>
      <c r="AY43" s="405">
        <v>0</v>
      </c>
      <c r="AZ43" s="401">
        <v>40</v>
      </c>
      <c r="BA43" s="404">
        <v>36.697200000000002</v>
      </c>
      <c r="BB43" s="402">
        <v>69</v>
      </c>
      <c r="BC43" s="404">
        <v>63.302799999999998</v>
      </c>
      <c r="BD43" s="406">
        <v>0</v>
      </c>
      <c r="BE43" s="405">
        <v>0</v>
      </c>
      <c r="BF43" s="401">
        <v>45</v>
      </c>
      <c r="BG43" s="404">
        <v>41.3</v>
      </c>
      <c r="BH43" s="402">
        <v>64</v>
      </c>
      <c r="BI43" s="404">
        <v>58.7</v>
      </c>
      <c r="BJ43" s="406">
        <v>0</v>
      </c>
      <c r="BK43" s="404">
        <v>0</v>
      </c>
      <c r="BL43" s="406">
        <v>0</v>
      </c>
      <c r="BM43" s="405">
        <v>0</v>
      </c>
      <c r="BN43" s="401">
        <v>38</v>
      </c>
      <c r="BO43" s="404">
        <v>34.9</v>
      </c>
      <c r="BP43" s="402">
        <v>71</v>
      </c>
      <c r="BQ43" s="404">
        <v>65.099999999999994</v>
      </c>
      <c r="BR43" s="406">
        <v>0</v>
      </c>
      <c r="BS43" s="404">
        <v>0</v>
      </c>
      <c r="BT43" s="406">
        <v>0</v>
      </c>
      <c r="BU43" s="405">
        <v>0</v>
      </c>
    </row>
    <row r="44" spans="1:73" ht="20.100000000000001" customHeight="1" x14ac:dyDescent="0.25">
      <c r="A44" s="382" t="s">
        <v>82</v>
      </c>
      <c r="B44" s="383" t="s">
        <v>189</v>
      </c>
      <c r="C44" s="386" t="s">
        <v>59</v>
      </c>
      <c r="D44" s="401">
        <v>57</v>
      </c>
      <c r="E44" s="402">
        <v>67.099999999999994</v>
      </c>
      <c r="F44" s="402">
        <v>28</v>
      </c>
      <c r="G44" s="402">
        <v>32.9</v>
      </c>
      <c r="H44" s="406">
        <v>0</v>
      </c>
      <c r="I44" s="405">
        <v>0</v>
      </c>
      <c r="J44" s="401">
        <v>54</v>
      </c>
      <c r="K44" s="404">
        <v>63.5</v>
      </c>
      <c r="L44" s="402">
        <v>31</v>
      </c>
      <c r="M44" s="404">
        <v>36.5</v>
      </c>
      <c r="N44" s="406">
        <v>0</v>
      </c>
      <c r="O44" s="405">
        <v>0</v>
      </c>
      <c r="P44" s="401">
        <v>57</v>
      </c>
      <c r="Q44" s="404">
        <v>66.3</v>
      </c>
      <c r="R44" s="402">
        <v>29</v>
      </c>
      <c r="S44" s="404">
        <v>33.700000000000003</v>
      </c>
      <c r="T44" s="407">
        <v>0</v>
      </c>
      <c r="U44" s="408">
        <v>0</v>
      </c>
      <c r="V44" s="401">
        <v>71</v>
      </c>
      <c r="W44" s="404">
        <v>61.2</v>
      </c>
      <c r="X44" s="402">
        <v>45</v>
      </c>
      <c r="Y44" s="404">
        <v>38.799999999999997</v>
      </c>
      <c r="Z44" s="406">
        <v>0</v>
      </c>
      <c r="AA44" s="405">
        <v>0</v>
      </c>
      <c r="AB44" s="401">
        <v>72</v>
      </c>
      <c r="AC44" s="404">
        <v>60.5</v>
      </c>
      <c r="AD44" s="402">
        <v>47</v>
      </c>
      <c r="AE44" s="404">
        <v>39.5</v>
      </c>
      <c r="AF44" s="406">
        <v>0</v>
      </c>
      <c r="AG44" s="405">
        <v>0</v>
      </c>
      <c r="AH44" s="401">
        <v>66</v>
      </c>
      <c r="AI44" s="404">
        <v>56.9</v>
      </c>
      <c r="AJ44" s="402">
        <v>50</v>
      </c>
      <c r="AK44" s="404">
        <v>43.1</v>
      </c>
      <c r="AL44" s="406">
        <v>0</v>
      </c>
      <c r="AM44" s="405">
        <v>0</v>
      </c>
      <c r="AN44" s="401">
        <v>73</v>
      </c>
      <c r="AO44" s="404">
        <v>61.9</v>
      </c>
      <c r="AP44" s="402">
        <v>45</v>
      </c>
      <c r="AQ44" s="404">
        <v>38.1</v>
      </c>
      <c r="AR44" s="406">
        <v>0</v>
      </c>
      <c r="AS44" s="405">
        <v>0</v>
      </c>
      <c r="AT44" s="401">
        <v>71</v>
      </c>
      <c r="AU44" s="404">
        <v>60.2</v>
      </c>
      <c r="AV44" s="402">
        <v>47</v>
      </c>
      <c r="AW44" s="404">
        <v>39.799999999999997</v>
      </c>
      <c r="AX44" s="406">
        <v>0</v>
      </c>
      <c r="AY44" s="405">
        <v>0</v>
      </c>
      <c r="AZ44" s="401">
        <v>67</v>
      </c>
      <c r="BA44" s="404">
        <v>57.265000000000001</v>
      </c>
      <c r="BB44" s="402">
        <v>50</v>
      </c>
      <c r="BC44" s="404">
        <v>42.734999999999999</v>
      </c>
      <c r="BD44" s="406">
        <v>0</v>
      </c>
      <c r="BE44" s="405">
        <v>0</v>
      </c>
      <c r="BF44" s="401">
        <v>62</v>
      </c>
      <c r="BG44" s="404">
        <v>53</v>
      </c>
      <c r="BH44" s="402">
        <v>55</v>
      </c>
      <c r="BI44" s="404">
        <v>47</v>
      </c>
      <c r="BJ44" s="406">
        <v>0</v>
      </c>
      <c r="BK44" s="404">
        <v>0</v>
      </c>
      <c r="BL44" s="406">
        <v>0</v>
      </c>
      <c r="BM44" s="405">
        <v>0</v>
      </c>
      <c r="BN44" s="401">
        <v>52</v>
      </c>
      <c r="BO44" s="404">
        <v>44.1</v>
      </c>
      <c r="BP44" s="402">
        <v>66</v>
      </c>
      <c r="BQ44" s="404">
        <v>55.9</v>
      </c>
      <c r="BR44" s="406">
        <v>0</v>
      </c>
      <c r="BS44" s="404">
        <v>0</v>
      </c>
      <c r="BT44" s="406">
        <v>0</v>
      </c>
      <c r="BU44" s="405">
        <v>0</v>
      </c>
    </row>
    <row r="45" spans="1:73" ht="20.100000000000001" customHeight="1" x14ac:dyDescent="0.25">
      <c r="A45" s="382" t="s">
        <v>82</v>
      </c>
      <c r="B45" s="383" t="s">
        <v>190</v>
      </c>
      <c r="C45" s="386" t="s">
        <v>57</v>
      </c>
      <c r="D45" s="401">
        <v>23</v>
      </c>
      <c r="E45" s="402">
        <v>47.9</v>
      </c>
      <c r="F45" s="402">
        <v>25</v>
      </c>
      <c r="G45" s="402">
        <v>52.1</v>
      </c>
      <c r="H45" s="406">
        <v>0</v>
      </c>
      <c r="I45" s="405">
        <v>0</v>
      </c>
      <c r="J45" s="401">
        <v>29</v>
      </c>
      <c r="K45" s="404">
        <v>60.4</v>
      </c>
      <c r="L45" s="402">
        <v>19</v>
      </c>
      <c r="M45" s="404">
        <v>39.6</v>
      </c>
      <c r="N45" s="406">
        <v>0</v>
      </c>
      <c r="O45" s="405">
        <v>0</v>
      </c>
      <c r="P45" s="401">
        <v>18</v>
      </c>
      <c r="Q45" s="404">
        <v>35.299999999999997</v>
      </c>
      <c r="R45" s="402">
        <v>33</v>
      </c>
      <c r="S45" s="404">
        <v>64.7</v>
      </c>
      <c r="T45" s="407">
        <v>0</v>
      </c>
      <c r="U45" s="408">
        <v>0</v>
      </c>
      <c r="V45" s="401">
        <v>27</v>
      </c>
      <c r="W45" s="404">
        <v>52.9</v>
      </c>
      <c r="X45" s="402">
        <v>24</v>
      </c>
      <c r="Y45" s="404">
        <v>47.1</v>
      </c>
      <c r="Z45" s="406">
        <v>0</v>
      </c>
      <c r="AA45" s="405">
        <v>0</v>
      </c>
      <c r="AB45" s="401">
        <v>25</v>
      </c>
      <c r="AC45" s="404">
        <v>48.1</v>
      </c>
      <c r="AD45" s="402">
        <v>27</v>
      </c>
      <c r="AE45" s="404">
        <v>51.9</v>
      </c>
      <c r="AF45" s="406">
        <v>0</v>
      </c>
      <c r="AG45" s="405">
        <v>0</v>
      </c>
      <c r="AH45" s="401">
        <v>23</v>
      </c>
      <c r="AI45" s="404">
        <v>43.4</v>
      </c>
      <c r="AJ45" s="402">
        <v>30</v>
      </c>
      <c r="AK45" s="404">
        <v>56.6</v>
      </c>
      <c r="AL45" s="406">
        <v>0</v>
      </c>
      <c r="AM45" s="405">
        <v>0</v>
      </c>
      <c r="AN45" s="401">
        <v>25</v>
      </c>
      <c r="AO45" s="404">
        <v>45.5</v>
      </c>
      <c r="AP45" s="402">
        <v>30</v>
      </c>
      <c r="AQ45" s="404">
        <v>54.5</v>
      </c>
      <c r="AR45" s="406">
        <v>0</v>
      </c>
      <c r="AS45" s="405">
        <v>0</v>
      </c>
      <c r="AT45" s="401">
        <v>24</v>
      </c>
      <c r="AU45" s="404">
        <v>46.2</v>
      </c>
      <c r="AV45" s="402">
        <v>28</v>
      </c>
      <c r="AW45" s="404">
        <v>53.8</v>
      </c>
      <c r="AX45" s="406">
        <v>0</v>
      </c>
      <c r="AY45" s="405">
        <v>0</v>
      </c>
      <c r="AZ45" s="401">
        <v>24</v>
      </c>
      <c r="BA45" s="404">
        <v>46.153799999999997</v>
      </c>
      <c r="BB45" s="402">
        <v>28</v>
      </c>
      <c r="BC45" s="404">
        <v>53.846200000000003</v>
      </c>
      <c r="BD45" s="406">
        <v>0</v>
      </c>
      <c r="BE45" s="405">
        <v>0</v>
      </c>
      <c r="BF45" s="401">
        <v>21</v>
      </c>
      <c r="BG45" s="404">
        <v>40.4</v>
      </c>
      <c r="BH45" s="402">
        <v>31</v>
      </c>
      <c r="BI45" s="404">
        <v>59.6</v>
      </c>
      <c r="BJ45" s="406">
        <v>0</v>
      </c>
      <c r="BK45" s="404">
        <v>0</v>
      </c>
      <c r="BL45" s="406">
        <v>0</v>
      </c>
      <c r="BM45" s="405">
        <v>0</v>
      </c>
      <c r="BN45" s="401">
        <v>31</v>
      </c>
      <c r="BO45" s="404">
        <v>55.4</v>
      </c>
      <c r="BP45" s="402">
        <v>25</v>
      </c>
      <c r="BQ45" s="404">
        <v>44.6</v>
      </c>
      <c r="BR45" s="406">
        <v>0</v>
      </c>
      <c r="BS45" s="404">
        <v>0</v>
      </c>
      <c r="BT45" s="406">
        <v>0</v>
      </c>
      <c r="BU45" s="405">
        <v>0</v>
      </c>
    </row>
    <row r="46" spans="1:73" ht="20.100000000000001" customHeight="1" x14ac:dyDescent="0.25">
      <c r="A46" s="382" t="s">
        <v>83</v>
      </c>
      <c r="B46" s="383" t="s">
        <v>191</v>
      </c>
      <c r="C46" s="386" t="s">
        <v>57</v>
      </c>
      <c r="D46" s="401">
        <v>46</v>
      </c>
      <c r="E46" s="402">
        <v>56.1</v>
      </c>
      <c r="F46" s="402">
        <v>36</v>
      </c>
      <c r="G46" s="402">
        <v>43.9</v>
      </c>
      <c r="H46" s="406">
        <v>0</v>
      </c>
      <c r="I46" s="405">
        <v>0</v>
      </c>
      <c r="J46" s="401">
        <v>49</v>
      </c>
      <c r="K46" s="404">
        <v>59</v>
      </c>
      <c r="L46" s="402">
        <v>34</v>
      </c>
      <c r="M46" s="404">
        <v>41</v>
      </c>
      <c r="N46" s="406">
        <v>0</v>
      </c>
      <c r="O46" s="405">
        <v>0</v>
      </c>
      <c r="P46" s="401">
        <v>48</v>
      </c>
      <c r="Q46" s="404">
        <v>59.3</v>
      </c>
      <c r="R46" s="402">
        <v>33</v>
      </c>
      <c r="S46" s="404">
        <v>40.700000000000003</v>
      </c>
      <c r="T46" s="407">
        <v>0</v>
      </c>
      <c r="U46" s="408">
        <v>0</v>
      </c>
      <c r="V46" s="401">
        <v>46</v>
      </c>
      <c r="W46" s="404">
        <v>56.1</v>
      </c>
      <c r="X46" s="402">
        <v>36</v>
      </c>
      <c r="Y46" s="404">
        <v>43.9</v>
      </c>
      <c r="Z46" s="406">
        <v>0</v>
      </c>
      <c r="AA46" s="405">
        <v>0</v>
      </c>
      <c r="AB46" s="401">
        <v>52</v>
      </c>
      <c r="AC46" s="404">
        <v>63.4</v>
      </c>
      <c r="AD46" s="402">
        <v>30</v>
      </c>
      <c r="AE46" s="404">
        <v>36.6</v>
      </c>
      <c r="AF46" s="406">
        <v>0</v>
      </c>
      <c r="AG46" s="405">
        <v>0</v>
      </c>
      <c r="AH46" s="401">
        <v>57</v>
      </c>
      <c r="AI46" s="404">
        <v>67.099999999999994</v>
      </c>
      <c r="AJ46" s="402">
        <v>28</v>
      </c>
      <c r="AK46" s="404">
        <v>32.9</v>
      </c>
      <c r="AL46" s="406">
        <v>0</v>
      </c>
      <c r="AM46" s="405">
        <v>0</v>
      </c>
      <c r="AN46" s="401">
        <v>42</v>
      </c>
      <c r="AO46" s="404">
        <v>51.2</v>
      </c>
      <c r="AP46" s="402">
        <v>40</v>
      </c>
      <c r="AQ46" s="404">
        <v>48.8</v>
      </c>
      <c r="AR46" s="406">
        <v>0</v>
      </c>
      <c r="AS46" s="405">
        <v>0</v>
      </c>
      <c r="AT46" s="401">
        <v>43</v>
      </c>
      <c r="AU46" s="404">
        <v>53.8</v>
      </c>
      <c r="AV46" s="402">
        <v>37</v>
      </c>
      <c r="AW46" s="404">
        <v>46.3</v>
      </c>
      <c r="AX46" s="406">
        <v>0</v>
      </c>
      <c r="AY46" s="405">
        <v>0</v>
      </c>
      <c r="AZ46" s="401">
        <v>38</v>
      </c>
      <c r="BA46" s="404">
        <v>47.5</v>
      </c>
      <c r="BB46" s="402">
        <v>42</v>
      </c>
      <c r="BC46" s="404">
        <v>52.5</v>
      </c>
      <c r="BD46" s="406">
        <v>0</v>
      </c>
      <c r="BE46" s="405">
        <v>0</v>
      </c>
      <c r="BF46" s="401">
        <v>49</v>
      </c>
      <c r="BG46" s="404">
        <v>59</v>
      </c>
      <c r="BH46" s="402">
        <v>34</v>
      </c>
      <c r="BI46" s="404">
        <v>41</v>
      </c>
      <c r="BJ46" s="406">
        <v>0</v>
      </c>
      <c r="BK46" s="404">
        <v>0</v>
      </c>
      <c r="BL46" s="406">
        <v>0</v>
      </c>
      <c r="BM46" s="405">
        <v>0</v>
      </c>
      <c r="BN46" s="401">
        <v>39</v>
      </c>
      <c r="BO46" s="404">
        <v>50</v>
      </c>
      <c r="BP46" s="402">
        <v>39</v>
      </c>
      <c r="BQ46" s="404">
        <v>50</v>
      </c>
      <c r="BR46" s="406">
        <v>0</v>
      </c>
      <c r="BS46" s="404">
        <v>0</v>
      </c>
      <c r="BT46" s="406">
        <v>0</v>
      </c>
      <c r="BU46" s="405">
        <v>0</v>
      </c>
    </row>
    <row r="47" spans="1:73" ht="20.100000000000001" customHeight="1" x14ac:dyDescent="0.25">
      <c r="A47" s="382" t="s">
        <v>84</v>
      </c>
      <c r="B47" s="383" t="s">
        <v>85</v>
      </c>
      <c r="C47" s="386" t="s">
        <v>57</v>
      </c>
      <c r="D47" s="401">
        <v>45</v>
      </c>
      <c r="E47" s="402">
        <v>50.6</v>
      </c>
      <c r="F47" s="402">
        <v>44</v>
      </c>
      <c r="G47" s="402">
        <v>49.4</v>
      </c>
      <c r="H47" s="406">
        <v>0</v>
      </c>
      <c r="I47" s="405">
        <v>0</v>
      </c>
      <c r="J47" s="401">
        <v>47</v>
      </c>
      <c r="K47" s="404">
        <v>51.6</v>
      </c>
      <c r="L47" s="402">
        <v>44</v>
      </c>
      <c r="M47" s="404">
        <v>48.4</v>
      </c>
      <c r="N47" s="406">
        <v>0</v>
      </c>
      <c r="O47" s="405">
        <v>0</v>
      </c>
      <c r="P47" s="401">
        <v>41</v>
      </c>
      <c r="Q47" s="404">
        <v>46.6</v>
      </c>
      <c r="R47" s="402">
        <v>47</v>
      </c>
      <c r="S47" s="404">
        <v>53.4</v>
      </c>
      <c r="T47" s="407">
        <v>0</v>
      </c>
      <c r="U47" s="408">
        <v>0</v>
      </c>
      <c r="V47" s="401">
        <v>46</v>
      </c>
      <c r="W47" s="404">
        <v>50</v>
      </c>
      <c r="X47" s="402">
        <v>46</v>
      </c>
      <c r="Y47" s="404">
        <v>50</v>
      </c>
      <c r="Z47" s="406">
        <v>0</v>
      </c>
      <c r="AA47" s="405">
        <v>0</v>
      </c>
      <c r="AB47" s="401">
        <v>49</v>
      </c>
      <c r="AC47" s="404">
        <v>53.3</v>
      </c>
      <c r="AD47" s="402">
        <v>43</v>
      </c>
      <c r="AE47" s="404">
        <v>46.7</v>
      </c>
      <c r="AF47" s="406">
        <v>0</v>
      </c>
      <c r="AG47" s="405">
        <v>0</v>
      </c>
      <c r="AH47" s="401">
        <v>54</v>
      </c>
      <c r="AI47" s="404">
        <v>56.3</v>
      </c>
      <c r="AJ47" s="402">
        <v>42</v>
      </c>
      <c r="AK47" s="404">
        <v>43.8</v>
      </c>
      <c r="AL47" s="406">
        <v>0</v>
      </c>
      <c r="AM47" s="405">
        <v>0</v>
      </c>
      <c r="AN47" s="401">
        <v>46</v>
      </c>
      <c r="AO47" s="404">
        <v>50</v>
      </c>
      <c r="AP47" s="402">
        <v>46</v>
      </c>
      <c r="AQ47" s="404">
        <v>50</v>
      </c>
      <c r="AR47" s="406">
        <v>0</v>
      </c>
      <c r="AS47" s="405">
        <v>0</v>
      </c>
      <c r="AT47" s="401">
        <v>39</v>
      </c>
      <c r="AU47" s="404">
        <v>43.3</v>
      </c>
      <c r="AV47" s="402">
        <v>51</v>
      </c>
      <c r="AW47" s="404">
        <v>56.7</v>
      </c>
      <c r="AX47" s="406">
        <v>0</v>
      </c>
      <c r="AY47" s="405">
        <v>0</v>
      </c>
      <c r="AZ47" s="401">
        <v>40</v>
      </c>
      <c r="BA47" s="404">
        <v>43.478299999999997</v>
      </c>
      <c r="BB47" s="402">
        <v>52</v>
      </c>
      <c r="BC47" s="404">
        <v>56.521700000000003</v>
      </c>
      <c r="BD47" s="406">
        <v>0</v>
      </c>
      <c r="BE47" s="405">
        <v>0</v>
      </c>
      <c r="BF47" s="401">
        <v>38</v>
      </c>
      <c r="BG47" s="404">
        <v>40</v>
      </c>
      <c r="BH47" s="402">
        <v>57</v>
      </c>
      <c r="BI47" s="404">
        <v>60</v>
      </c>
      <c r="BJ47" s="406">
        <v>0</v>
      </c>
      <c r="BK47" s="404">
        <v>0</v>
      </c>
      <c r="BL47" s="406">
        <v>0</v>
      </c>
      <c r="BM47" s="405">
        <v>0</v>
      </c>
      <c r="BN47" s="401">
        <v>45</v>
      </c>
      <c r="BO47" s="404">
        <v>45.5</v>
      </c>
      <c r="BP47" s="402">
        <v>54</v>
      </c>
      <c r="BQ47" s="404">
        <v>54.5</v>
      </c>
      <c r="BR47" s="406">
        <v>0</v>
      </c>
      <c r="BS47" s="404">
        <v>0</v>
      </c>
      <c r="BT47" s="406">
        <v>0</v>
      </c>
      <c r="BU47" s="405">
        <v>0</v>
      </c>
    </row>
    <row r="48" spans="1:73" ht="20.100000000000001" customHeight="1" x14ac:dyDescent="0.25">
      <c r="A48" s="382" t="s">
        <v>86</v>
      </c>
      <c r="B48" s="383" t="s">
        <v>192</v>
      </c>
      <c r="C48" s="386" t="s">
        <v>59</v>
      </c>
      <c r="D48" s="401">
        <v>42</v>
      </c>
      <c r="E48" s="402">
        <v>52.5</v>
      </c>
      <c r="F48" s="402">
        <v>38</v>
      </c>
      <c r="G48" s="402">
        <v>47.5</v>
      </c>
      <c r="H48" s="406">
        <v>0</v>
      </c>
      <c r="I48" s="405">
        <v>0</v>
      </c>
      <c r="J48" s="401">
        <v>36</v>
      </c>
      <c r="K48" s="404">
        <v>45</v>
      </c>
      <c r="L48" s="402">
        <v>42</v>
      </c>
      <c r="M48" s="404">
        <v>52.5</v>
      </c>
      <c r="N48" s="406">
        <v>2</v>
      </c>
      <c r="O48" s="405">
        <v>2.5</v>
      </c>
      <c r="P48" s="401">
        <v>48</v>
      </c>
      <c r="Q48" s="404">
        <v>60</v>
      </c>
      <c r="R48" s="402">
        <v>32</v>
      </c>
      <c r="S48" s="404">
        <v>40</v>
      </c>
      <c r="T48" s="407">
        <v>0</v>
      </c>
      <c r="U48" s="408">
        <v>0</v>
      </c>
      <c r="V48" s="401">
        <v>41</v>
      </c>
      <c r="W48" s="404">
        <v>48.8</v>
      </c>
      <c r="X48" s="402">
        <v>43</v>
      </c>
      <c r="Y48" s="404">
        <v>51.2</v>
      </c>
      <c r="Z48" s="406">
        <v>0</v>
      </c>
      <c r="AA48" s="405">
        <v>0</v>
      </c>
      <c r="AB48" s="401">
        <v>39</v>
      </c>
      <c r="AC48" s="404">
        <v>46.4</v>
      </c>
      <c r="AD48" s="402">
        <v>45</v>
      </c>
      <c r="AE48" s="404">
        <v>53.6</v>
      </c>
      <c r="AF48" s="406">
        <v>0</v>
      </c>
      <c r="AG48" s="405">
        <v>0</v>
      </c>
      <c r="AH48" s="401">
        <v>29</v>
      </c>
      <c r="AI48" s="404">
        <v>33</v>
      </c>
      <c r="AJ48" s="402">
        <v>59</v>
      </c>
      <c r="AK48" s="404">
        <v>67</v>
      </c>
      <c r="AL48" s="406">
        <v>0</v>
      </c>
      <c r="AM48" s="405">
        <v>0</v>
      </c>
      <c r="AN48" s="401">
        <v>38</v>
      </c>
      <c r="AO48" s="404">
        <v>45.2</v>
      </c>
      <c r="AP48" s="402">
        <v>46</v>
      </c>
      <c r="AQ48" s="404">
        <v>54.8</v>
      </c>
      <c r="AR48" s="406">
        <v>0</v>
      </c>
      <c r="AS48" s="405">
        <v>0</v>
      </c>
      <c r="AT48" s="401">
        <v>47</v>
      </c>
      <c r="AU48" s="404">
        <v>56</v>
      </c>
      <c r="AV48" s="402">
        <v>37</v>
      </c>
      <c r="AW48" s="404">
        <v>44</v>
      </c>
      <c r="AX48" s="406">
        <v>0</v>
      </c>
      <c r="AY48" s="405">
        <v>0</v>
      </c>
      <c r="AZ48" s="401">
        <v>42</v>
      </c>
      <c r="BA48" s="404">
        <v>50</v>
      </c>
      <c r="BB48" s="402">
        <v>42</v>
      </c>
      <c r="BC48" s="404">
        <v>50</v>
      </c>
      <c r="BD48" s="406">
        <v>0</v>
      </c>
      <c r="BE48" s="405">
        <v>0</v>
      </c>
      <c r="BF48" s="401">
        <v>39</v>
      </c>
      <c r="BG48" s="404">
        <v>46.4</v>
      </c>
      <c r="BH48" s="402">
        <v>45</v>
      </c>
      <c r="BI48" s="404">
        <v>53.6</v>
      </c>
      <c r="BJ48" s="406">
        <v>0</v>
      </c>
      <c r="BK48" s="404">
        <v>0</v>
      </c>
      <c r="BL48" s="406">
        <v>0</v>
      </c>
      <c r="BM48" s="405">
        <v>0</v>
      </c>
      <c r="BN48" s="401">
        <v>35</v>
      </c>
      <c r="BO48" s="404">
        <v>38</v>
      </c>
      <c r="BP48" s="402">
        <v>57</v>
      </c>
      <c r="BQ48" s="404">
        <v>62</v>
      </c>
      <c r="BR48" s="406">
        <v>0</v>
      </c>
      <c r="BS48" s="404">
        <v>0</v>
      </c>
      <c r="BT48" s="406">
        <v>0</v>
      </c>
      <c r="BU48" s="405">
        <v>0</v>
      </c>
    </row>
    <row r="49" spans="1:73" ht="20.100000000000001" customHeight="1" x14ac:dyDescent="0.25">
      <c r="A49" s="382" t="s">
        <v>86</v>
      </c>
      <c r="B49" s="383" t="s">
        <v>193</v>
      </c>
      <c r="C49" s="386" t="s">
        <v>59</v>
      </c>
      <c r="D49" s="401">
        <v>201</v>
      </c>
      <c r="E49" s="402">
        <v>51.9</v>
      </c>
      <c r="F49" s="402">
        <v>186</v>
      </c>
      <c r="G49" s="402">
        <v>48.1</v>
      </c>
      <c r="H49" s="406">
        <v>0</v>
      </c>
      <c r="I49" s="405">
        <v>0</v>
      </c>
      <c r="J49" s="401">
        <v>200</v>
      </c>
      <c r="K49" s="404">
        <v>52.4</v>
      </c>
      <c r="L49" s="402">
        <v>181</v>
      </c>
      <c r="M49" s="404">
        <v>47.4</v>
      </c>
      <c r="N49" s="406">
        <v>1</v>
      </c>
      <c r="O49" s="405">
        <v>0.3</v>
      </c>
      <c r="P49" s="401">
        <v>178</v>
      </c>
      <c r="Q49" s="404">
        <v>47</v>
      </c>
      <c r="R49" s="402">
        <v>200</v>
      </c>
      <c r="S49" s="404">
        <v>52.8</v>
      </c>
      <c r="T49" s="407">
        <v>1</v>
      </c>
      <c r="U49" s="408">
        <v>0.3</v>
      </c>
      <c r="V49" s="401">
        <v>182</v>
      </c>
      <c r="W49" s="404">
        <v>47.9</v>
      </c>
      <c r="X49" s="402">
        <v>198</v>
      </c>
      <c r="Y49" s="404">
        <v>52.1</v>
      </c>
      <c r="Z49" s="406">
        <v>0</v>
      </c>
      <c r="AA49" s="405">
        <v>0</v>
      </c>
      <c r="AB49" s="401">
        <v>150</v>
      </c>
      <c r="AC49" s="404">
        <v>39.200000000000003</v>
      </c>
      <c r="AD49" s="402">
        <v>231</v>
      </c>
      <c r="AE49" s="404">
        <v>60.3</v>
      </c>
      <c r="AF49" s="406">
        <v>2</v>
      </c>
      <c r="AG49" s="405">
        <v>0.5</v>
      </c>
      <c r="AH49" s="401">
        <v>164</v>
      </c>
      <c r="AI49" s="404">
        <v>44.8</v>
      </c>
      <c r="AJ49" s="402">
        <v>202</v>
      </c>
      <c r="AK49" s="404">
        <v>55.2</v>
      </c>
      <c r="AL49" s="406">
        <v>0</v>
      </c>
      <c r="AM49" s="405">
        <v>0</v>
      </c>
      <c r="AN49" s="401">
        <v>149</v>
      </c>
      <c r="AO49" s="404">
        <v>39.4</v>
      </c>
      <c r="AP49" s="402">
        <v>229</v>
      </c>
      <c r="AQ49" s="404">
        <v>60.6</v>
      </c>
      <c r="AR49" s="406">
        <v>0</v>
      </c>
      <c r="AS49" s="405">
        <v>0</v>
      </c>
      <c r="AT49" s="401">
        <v>144</v>
      </c>
      <c r="AU49" s="404">
        <v>38.1</v>
      </c>
      <c r="AV49" s="402">
        <v>234</v>
      </c>
      <c r="AW49" s="404">
        <v>61.9</v>
      </c>
      <c r="AX49" s="406">
        <v>0</v>
      </c>
      <c r="AY49" s="405">
        <v>0</v>
      </c>
      <c r="AZ49" s="401">
        <v>147</v>
      </c>
      <c r="BA49" s="404">
        <v>39.516100000000002</v>
      </c>
      <c r="BB49" s="402">
        <v>225</v>
      </c>
      <c r="BC49" s="404">
        <v>60.483899999999998</v>
      </c>
      <c r="BD49" s="406">
        <v>0</v>
      </c>
      <c r="BE49" s="405">
        <v>0</v>
      </c>
      <c r="BF49" s="401">
        <v>142</v>
      </c>
      <c r="BG49" s="404">
        <v>35.1</v>
      </c>
      <c r="BH49" s="402">
        <v>263</v>
      </c>
      <c r="BI49" s="404">
        <v>64.900000000000006</v>
      </c>
      <c r="BJ49" s="406">
        <v>0</v>
      </c>
      <c r="BK49" s="404">
        <v>0</v>
      </c>
      <c r="BL49" s="406">
        <v>0</v>
      </c>
      <c r="BM49" s="405">
        <v>0</v>
      </c>
      <c r="BN49" s="401">
        <v>126</v>
      </c>
      <c r="BO49" s="404">
        <v>31.3</v>
      </c>
      <c r="BP49" s="402">
        <v>277</v>
      </c>
      <c r="BQ49" s="404">
        <v>68.7</v>
      </c>
      <c r="BR49" s="406">
        <v>0</v>
      </c>
      <c r="BS49" s="404">
        <v>0</v>
      </c>
      <c r="BT49" s="406">
        <v>0</v>
      </c>
      <c r="BU49" s="405">
        <v>0</v>
      </c>
    </row>
    <row r="50" spans="1:73" ht="20.100000000000001" customHeight="1" x14ac:dyDescent="0.25">
      <c r="A50" s="382" t="s">
        <v>86</v>
      </c>
      <c r="B50" s="383" t="s">
        <v>194</v>
      </c>
      <c r="C50" s="386" t="s">
        <v>57</v>
      </c>
      <c r="D50" s="401">
        <v>20</v>
      </c>
      <c r="E50" s="402">
        <v>45.5</v>
      </c>
      <c r="F50" s="402">
        <v>23</v>
      </c>
      <c r="G50" s="402">
        <v>52.3</v>
      </c>
      <c r="H50" s="406">
        <v>1</v>
      </c>
      <c r="I50" s="405">
        <v>2.2999999999999998</v>
      </c>
      <c r="J50" s="401">
        <v>18</v>
      </c>
      <c r="K50" s="404">
        <v>40.9</v>
      </c>
      <c r="L50" s="402">
        <v>25</v>
      </c>
      <c r="M50" s="404">
        <v>56.8</v>
      </c>
      <c r="N50" s="406">
        <v>1</v>
      </c>
      <c r="O50" s="405">
        <v>2.2999999999999998</v>
      </c>
      <c r="P50" s="401">
        <v>19</v>
      </c>
      <c r="Q50" s="404">
        <v>43.2</v>
      </c>
      <c r="R50" s="402">
        <v>24</v>
      </c>
      <c r="S50" s="404">
        <v>54.5</v>
      </c>
      <c r="T50" s="407">
        <v>1</v>
      </c>
      <c r="U50" s="408">
        <v>2.2999999999999998</v>
      </c>
      <c r="V50" s="401">
        <v>18</v>
      </c>
      <c r="W50" s="404">
        <v>39.1</v>
      </c>
      <c r="X50" s="402">
        <v>28</v>
      </c>
      <c r="Y50" s="404">
        <v>60.9</v>
      </c>
      <c r="Z50" s="406">
        <v>0</v>
      </c>
      <c r="AA50" s="405">
        <v>0</v>
      </c>
      <c r="AB50" s="401">
        <v>24</v>
      </c>
      <c r="AC50" s="404">
        <v>52.2</v>
      </c>
      <c r="AD50" s="402">
        <v>22</v>
      </c>
      <c r="AE50" s="404">
        <v>47.8</v>
      </c>
      <c r="AF50" s="406">
        <v>0</v>
      </c>
      <c r="AG50" s="405">
        <v>0</v>
      </c>
      <c r="AH50" s="401">
        <v>17</v>
      </c>
      <c r="AI50" s="404">
        <v>36.200000000000003</v>
      </c>
      <c r="AJ50" s="402">
        <v>30</v>
      </c>
      <c r="AK50" s="404">
        <v>63.8</v>
      </c>
      <c r="AL50" s="406">
        <v>0</v>
      </c>
      <c r="AM50" s="405">
        <v>0</v>
      </c>
      <c r="AN50" s="401">
        <v>23</v>
      </c>
      <c r="AO50" s="404">
        <v>51.1</v>
      </c>
      <c r="AP50" s="402">
        <v>22</v>
      </c>
      <c r="AQ50" s="404">
        <v>48.9</v>
      </c>
      <c r="AR50" s="406">
        <v>0</v>
      </c>
      <c r="AS50" s="405">
        <v>0</v>
      </c>
      <c r="AT50" s="401">
        <v>17</v>
      </c>
      <c r="AU50" s="404">
        <v>37</v>
      </c>
      <c r="AV50" s="402">
        <v>29</v>
      </c>
      <c r="AW50" s="404">
        <v>63</v>
      </c>
      <c r="AX50" s="406">
        <v>0</v>
      </c>
      <c r="AY50" s="405">
        <v>0</v>
      </c>
      <c r="AZ50" s="401">
        <v>9</v>
      </c>
      <c r="BA50" s="404">
        <v>20</v>
      </c>
      <c r="BB50" s="402">
        <v>36</v>
      </c>
      <c r="BC50" s="404">
        <v>80</v>
      </c>
      <c r="BD50" s="406">
        <v>0</v>
      </c>
      <c r="BE50" s="405">
        <v>0</v>
      </c>
      <c r="BF50" s="401">
        <v>16</v>
      </c>
      <c r="BG50" s="404">
        <v>34</v>
      </c>
      <c r="BH50" s="402">
        <v>31</v>
      </c>
      <c r="BI50" s="404">
        <v>66</v>
      </c>
      <c r="BJ50" s="406">
        <v>0</v>
      </c>
      <c r="BK50" s="404">
        <v>0</v>
      </c>
      <c r="BL50" s="406">
        <v>0</v>
      </c>
      <c r="BM50" s="405">
        <v>0</v>
      </c>
      <c r="BN50" s="401">
        <v>16</v>
      </c>
      <c r="BO50" s="404">
        <v>34.799999999999997</v>
      </c>
      <c r="BP50" s="402">
        <v>30</v>
      </c>
      <c r="BQ50" s="404">
        <v>65.2</v>
      </c>
      <c r="BR50" s="406">
        <v>0</v>
      </c>
      <c r="BS50" s="404">
        <v>0</v>
      </c>
      <c r="BT50" s="406">
        <v>0</v>
      </c>
      <c r="BU50" s="405">
        <v>0</v>
      </c>
    </row>
    <row r="51" spans="1:73" ht="20.100000000000001" customHeight="1" x14ac:dyDescent="0.25">
      <c r="A51" s="382" t="s">
        <v>86</v>
      </c>
      <c r="B51" s="383" t="s">
        <v>332</v>
      </c>
      <c r="C51" s="386" t="s">
        <v>59</v>
      </c>
      <c r="D51" s="401" t="s">
        <v>232</v>
      </c>
      <c r="E51" s="402" t="s">
        <v>232</v>
      </c>
      <c r="F51" s="402" t="s">
        <v>232</v>
      </c>
      <c r="G51" s="402" t="s">
        <v>232</v>
      </c>
      <c r="H51" s="406" t="s">
        <v>232</v>
      </c>
      <c r="I51" s="405" t="s">
        <v>232</v>
      </c>
      <c r="J51" s="401">
        <v>54</v>
      </c>
      <c r="K51" s="404">
        <v>48.2</v>
      </c>
      <c r="L51" s="402">
        <v>56</v>
      </c>
      <c r="M51" s="404">
        <v>50</v>
      </c>
      <c r="N51" s="406">
        <v>2</v>
      </c>
      <c r="O51" s="405">
        <v>1.8</v>
      </c>
      <c r="P51" s="401">
        <v>67</v>
      </c>
      <c r="Q51" s="404">
        <v>60.4</v>
      </c>
      <c r="R51" s="402">
        <v>44</v>
      </c>
      <c r="S51" s="404">
        <v>39.6</v>
      </c>
      <c r="T51" s="407">
        <v>0</v>
      </c>
      <c r="U51" s="408">
        <v>0</v>
      </c>
      <c r="V51" s="401">
        <v>61</v>
      </c>
      <c r="W51" s="404">
        <v>55</v>
      </c>
      <c r="X51" s="402">
        <v>49</v>
      </c>
      <c r="Y51" s="404">
        <v>44.1</v>
      </c>
      <c r="Z51" s="406">
        <v>1</v>
      </c>
      <c r="AA51" s="405">
        <v>0.9</v>
      </c>
      <c r="AB51" s="401">
        <v>63</v>
      </c>
      <c r="AC51" s="404">
        <v>55.3</v>
      </c>
      <c r="AD51" s="402">
        <v>51</v>
      </c>
      <c r="AE51" s="404">
        <v>44.7</v>
      </c>
      <c r="AF51" s="406">
        <v>0</v>
      </c>
      <c r="AG51" s="405">
        <v>0</v>
      </c>
      <c r="AH51" s="401">
        <v>67</v>
      </c>
      <c r="AI51" s="404">
        <v>59.3</v>
      </c>
      <c r="AJ51" s="402">
        <v>46</v>
      </c>
      <c r="AK51" s="404">
        <v>40.700000000000003</v>
      </c>
      <c r="AL51" s="406">
        <v>0</v>
      </c>
      <c r="AM51" s="405">
        <v>0</v>
      </c>
      <c r="AN51" s="401">
        <v>56</v>
      </c>
      <c r="AO51" s="404">
        <v>49.1</v>
      </c>
      <c r="AP51" s="402">
        <v>58</v>
      </c>
      <c r="AQ51" s="404">
        <v>50.9</v>
      </c>
      <c r="AR51" s="406">
        <v>0</v>
      </c>
      <c r="AS51" s="405">
        <v>0</v>
      </c>
      <c r="AT51" s="401">
        <v>51</v>
      </c>
      <c r="AU51" s="404">
        <v>45.1</v>
      </c>
      <c r="AV51" s="402">
        <v>62</v>
      </c>
      <c r="AW51" s="404">
        <v>54.9</v>
      </c>
      <c r="AX51" s="406">
        <v>0</v>
      </c>
      <c r="AY51" s="405">
        <v>0</v>
      </c>
      <c r="AZ51" s="401">
        <v>97</v>
      </c>
      <c r="BA51" s="404">
        <v>51.052599999999998</v>
      </c>
      <c r="BB51" s="402">
        <v>93</v>
      </c>
      <c r="BC51" s="404">
        <v>48.947400000000002</v>
      </c>
      <c r="BD51" s="406">
        <v>0</v>
      </c>
      <c r="BE51" s="405">
        <v>0</v>
      </c>
      <c r="BF51" s="401">
        <v>106</v>
      </c>
      <c r="BG51" s="404">
        <v>49.3</v>
      </c>
      <c r="BH51" s="402">
        <v>109</v>
      </c>
      <c r="BI51" s="404">
        <v>50.7</v>
      </c>
      <c r="BJ51" s="406">
        <v>0</v>
      </c>
      <c r="BK51" s="404">
        <v>0</v>
      </c>
      <c r="BL51" s="406">
        <v>0</v>
      </c>
      <c r="BM51" s="405">
        <v>0</v>
      </c>
      <c r="BN51" s="401">
        <v>95</v>
      </c>
      <c r="BO51" s="404">
        <v>44.4</v>
      </c>
      <c r="BP51" s="402">
        <v>119</v>
      </c>
      <c r="BQ51" s="404">
        <v>55.6</v>
      </c>
      <c r="BR51" s="406">
        <v>0</v>
      </c>
      <c r="BS51" s="404">
        <v>0</v>
      </c>
      <c r="BT51" s="406">
        <v>0</v>
      </c>
      <c r="BU51" s="405">
        <v>0</v>
      </c>
    </row>
    <row r="52" spans="1:73" ht="20.100000000000001" customHeight="1" x14ac:dyDescent="0.25">
      <c r="A52" s="382" t="s">
        <v>86</v>
      </c>
      <c r="B52" s="383" t="s">
        <v>196</v>
      </c>
      <c r="C52" s="386" t="s">
        <v>57</v>
      </c>
      <c r="D52" s="401">
        <v>56</v>
      </c>
      <c r="E52" s="402">
        <v>62.2</v>
      </c>
      <c r="F52" s="402">
        <v>34</v>
      </c>
      <c r="G52" s="402">
        <v>37.799999999999997</v>
      </c>
      <c r="H52" s="406">
        <v>0</v>
      </c>
      <c r="I52" s="405">
        <v>0</v>
      </c>
      <c r="J52" s="401">
        <v>47</v>
      </c>
      <c r="K52" s="404">
        <v>49.5</v>
      </c>
      <c r="L52" s="402">
        <v>48</v>
      </c>
      <c r="M52" s="404">
        <v>50.5</v>
      </c>
      <c r="N52" s="406">
        <v>0</v>
      </c>
      <c r="O52" s="405">
        <v>0</v>
      </c>
      <c r="P52" s="401">
        <v>47</v>
      </c>
      <c r="Q52" s="404">
        <v>52.2</v>
      </c>
      <c r="R52" s="402">
        <v>43</v>
      </c>
      <c r="S52" s="404">
        <v>47.8</v>
      </c>
      <c r="T52" s="407">
        <v>0</v>
      </c>
      <c r="U52" s="408">
        <v>0</v>
      </c>
      <c r="V52" s="401">
        <v>41</v>
      </c>
      <c r="W52" s="404">
        <v>44.1</v>
      </c>
      <c r="X52" s="402">
        <v>52</v>
      </c>
      <c r="Y52" s="404">
        <v>55.9</v>
      </c>
      <c r="Z52" s="406">
        <v>0</v>
      </c>
      <c r="AA52" s="405">
        <v>0</v>
      </c>
      <c r="AB52" s="401">
        <v>43</v>
      </c>
      <c r="AC52" s="404">
        <v>46.2</v>
      </c>
      <c r="AD52" s="402">
        <v>49</v>
      </c>
      <c r="AE52" s="404">
        <v>52.7</v>
      </c>
      <c r="AF52" s="406">
        <v>1</v>
      </c>
      <c r="AG52" s="405">
        <v>1.1000000000000001</v>
      </c>
      <c r="AH52" s="401">
        <v>53</v>
      </c>
      <c r="AI52" s="404">
        <v>55.8</v>
      </c>
      <c r="AJ52" s="402">
        <v>42</v>
      </c>
      <c r="AK52" s="404">
        <v>44.2</v>
      </c>
      <c r="AL52" s="406">
        <v>0</v>
      </c>
      <c r="AM52" s="405">
        <v>0</v>
      </c>
      <c r="AN52" s="401">
        <v>34</v>
      </c>
      <c r="AO52" s="404">
        <v>35.799999999999997</v>
      </c>
      <c r="AP52" s="402">
        <v>61</v>
      </c>
      <c r="AQ52" s="404">
        <v>64.2</v>
      </c>
      <c r="AR52" s="406">
        <v>0</v>
      </c>
      <c r="AS52" s="405">
        <v>0</v>
      </c>
      <c r="AT52" s="401">
        <v>38</v>
      </c>
      <c r="AU52" s="404">
        <v>40.9</v>
      </c>
      <c r="AV52" s="402">
        <v>55</v>
      </c>
      <c r="AW52" s="404">
        <v>59.1</v>
      </c>
      <c r="AX52" s="406">
        <v>0</v>
      </c>
      <c r="AY52" s="405">
        <v>0</v>
      </c>
      <c r="AZ52" s="401">
        <v>36</v>
      </c>
      <c r="BA52" s="404">
        <v>38.297899999999998</v>
      </c>
      <c r="BB52" s="402">
        <v>58</v>
      </c>
      <c r="BC52" s="404">
        <v>61.702100000000002</v>
      </c>
      <c r="BD52" s="406">
        <v>0</v>
      </c>
      <c r="BE52" s="405">
        <v>0</v>
      </c>
      <c r="BF52" s="401">
        <v>40</v>
      </c>
      <c r="BG52" s="404">
        <v>42.1</v>
      </c>
      <c r="BH52" s="402">
        <v>55</v>
      </c>
      <c r="BI52" s="404">
        <v>57.9</v>
      </c>
      <c r="BJ52" s="406">
        <v>0</v>
      </c>
      <c r="BK52" s="404">
        <v>0</v>
      </c>
      <c r="BL52" s="406">
        <v>0</v>
      </c>
      <c r="BM52" s="405">
        <v>0</v>
      </c>
      <c r="BN52" s="401">
        <v>0</v>
      </c>
      <c r="BO52" s="404">
        <v>0</v>
      </c>
      <c r="BP52" s="402">
        <v>0</v>
      </c>
      <c r="BQ52" s="404">
        <v>0</v>
      </c>
      <c r="BR52" s="406">
        <v>0</v>
      </c>
      <c r="BS52" s="404">
        <v>0</v>
      </c>
      <c r="BT52" s="406">
        <v>95</v>
      </c>
      <c r="BU52" s="405">
        <v>100</v>
      </c>
    </row>
    <row r="53" spans="1:73" ht="20.100000000000001" customHeight="1" x14ac:dyDescent="0.25">
      <c r="A53" s="382" t="s">
        <v>87</v>
      </c>
      <c r="B53" s="383" t="s">
        <v>198</v>
      </c>
      <c r="C53" s="386" t="s">
        <v>57</v>
      </c>
      <c r="D53" s="401">
        <v>23</v>
      </c>
      <c r="E53" s="402">
        <v>43.4</v>
      </c>
      <c r="F53" s="402">
        <v>28</v>
      </c>
      <c r="G53" s="402">
        <v>52.8</v>
      </c>
      <c r="H53" s="406">
        <v>2</v>
      </c>
      <c r="I53" s="405">
        <v>3.8</v>
      </c>
      <c r="J53" s="401">
        <v>25</v>
      </c>
      <c r="K53" s="404">
        <v>47.2</v>
      </c>
      <c r="L53" s="402">
        <v>28</v>
      </c>
      <c r="M53" s="404">
        <v>52.8</v>
      </c>
      <c r="N53" s="406">
        <v>0</v>
      </c>
      <c r="O53" s="405">
        <v>0</v>
      </c>
      <c r="P53" s="401">
        <v>23</v>
      </c>
      <c r="Q53" s="404">
        <v>44.2</v>
      </c>
      <c r="R53" s="402">
        <v>29</v>
      </c>
      <c r="S53" s="404">
        <v>55.8</v>
      </c>
      <c r="T53" s="407">
        <v>0</v>
      </c>
      <c r="U53" s="408">
        <v>0</v>
      </c>
      <c r="V53" s="401">
        <v>23</v>
      </c>
      <c r="W53" s="404">
        <v>44.2</v>
      </c>
      <c r="X53" s="402">
        <v>29</v>
      </c>
      <c r="Y53" s="404">
        <v>55.8</v>
      </c>
      <c r="Z53" s="406">
        <v>0</v>
      </c>
      <c r="AA53" s="405">
        <v>0</v>
      </c>
      <c r="AB53" s="401">
        <v>26</v>
      </c>
      <c r="AC53" s="404">
        <v>50</v>
      </c>
      <c r="AD53" s="402">
        <v>26</v>
      </c>
      <c r="AE53" s="404">
        <v>50</v>
      </c>
      <c r="AF53" s="406">
        <v>0</v>
      </c>
      <c r="AG53" s="405">
        <v>0</v>
      </c>
      <c r="AH53" s="401">
        <v>23</v>
      </c>
      <c r="AI53" s="404">
        <v>44.2</v>
      </c>
      <c r="AJ53" s="402">
        <v>29</v>
      </c>
      <c r="AK53" s="404">
        <v>55.8</v>
      </c>
      <c r="AL53" s="406">
        <v>0</v>
      </c>
      <c r="AM53" s="405">
        <v>0</v>
      </c>
      <c r="AN53" s="401">
        <v>23</v>
      </c>
      <c r="AO53" s="404">
        <v>42.6</v>
      </c>
      <c r="AP53" s="402">
        <v>31</v>
      </c>
      <c r="AQ53" s="404">
        <v>57.4</v>
      </c>
      <c r="AR53" s="406">
        <v>0</v>
      </c>
      <c r="AS53" s="405">
        <v>0</v>
      </c>
      <c r="AT53" s="401">
        <v>22</v>
      </c>
      <c r="AU53" s="404">
        <v>42.3</v>
      </c>
      <c r="AV53" s="402">
        <v>30</v>
      </c>
      <c r="AW53" s="404">
        <v>57.7</v>
      </c>
      <c r="AX53" s="406">
        <v>0</v>
      </c>
      <c r="AY53" s="405">
        <v>0</v>
      </c>
      <c r="AZ53" s="401">
        <v>30</v>
      </c>
      <c r="BA53" s="404">
        <v>56.6038</v>
      </c>
      <c r="BB53" s="402">
        <v>23</v>
      </c>
      <c r="BC53" s="404">
        <v>43.3962</v>
      </c>
      <c r="BD53" s="406">
        <v>0</v>
      </c>
      <c r="BE53" s="405">
        <v>0</v>
      </c>
      <c r="BF53" s="401">
        <v>24</v>
      </c>
      <c r="BG53" s="404">
        <v>44.4</v>
      </c>
      <c r="BH53" s="402">
        <v>30</v>
      </c>
      <c r="BI53" s="404">
        <v>55.6</v>
      </c>
      <c r="BJ53" s="406">
        <v>0</v>
      </c>
      <c r="BK53" s="404">
        <v>0</v>
      </c>
      <c r="BL53" s="406">
        <v>0</v>
      </c>
      <c r="BM53" s="405">
        <v>0</v>
      </c>
      <c r="BN53" s="401">
        <v>0</v>
      </c>
      <c r="BO53" s="404">
        <v>0</v>
      </c>
      <c r="BP53" s="402">
        <v>0</v>
      </c>
      <c r="BQ53" s="404">
        <v>0</v>
      </c>
      <c r="BR53" s="406">
        <v>0</v>
      </c>
      <c r="BS53" s="404">
        <v>0</v>
      </c>
      <c r="BT53" s="406">
        <v>54</v>
      </c>
      <c r="BU53" s="405">
        <v>100</v>
      </c>
    </row>
    <row r="54" spans="1:73" ht="20.100000000000001" customHeight="1" x14ac:dyDescent="0.25">
      <c r="A54" s="382" t="s">
        <v>87</v>
      </c>
      <c r="B54" s="714" t="s">
        <v>642</v>
      </c>
      <c r="C54" s="386" t="s">
        <v>59</v>
      </c>
      <c r="D54" s="524">
        <v>0</v>
      </c>
      <c r="E54" s="406">
        <v>0</v>
      </c>
      <c r="F54" s="406">
        <v>0</v>
      </c>
      <c r="G54" s="406">
        <v>0</v>
      </c>
      <c r="H54" s="406">
        <v>0</v>
      </c>
      <c r="I54" s="407">
        <v>0</v>
      </c>
      <c r="J54" s="524">
        <v>0</v>
      </c>
      <c r="K54" s="406">
        <v>0</v>
      </c>
      <c r="L54" s="406">
        <v>0</v>
      </c>
      <c r="M54" s="406">
        <v>0</v>
      </c>
      <c r="N54" s="406">
        <v>0</v>
      </c>
      <c r="O54" s="407">
        <v>0</v>
      </c>
      <c r="P54" s="524">
        <v>0</v>
      </c>
      <c r="Q54" s="406">
        <v>0</v>
      </c>
      <c r="R54" s="406">
        <v>0</v>
      </c>
      <c r="S54" s="406">
        <v>0</v>
      </c>
      <c r="T54" s="407">
        <v>0</v>
      </c>
      <c r="U54" s="525">
        <v>0</v>
      </c>
      <c r="V54" s="524">
        <v>0</v>
      </c>
      <c r="W54" s="406">
        <v>0</v>
      </c>
      <c r="X54" s="406">
        <v>0</v>
      </c>
      <c r="Y54" s="406">
        <v>0</v>
      </c>
      <c r="Z54" s="406">
        <v>0</v>
      </c>
      <c r="AA54" s="407">
        <v>0</v>
      </c>
      <c r="AB54" s="524">
        <v>0</v>
      </c>
      <c r="AC54" s="406">
        <v>0</v>
      </c>
      <c r="AD54" s="406">
        <v>0</v>
      </c>
      <c r="AE54" s="406">
        <v>0</v>
      </c>
      <c r="AF54" s="406">
        <v>0</v>
      </c>
      <c r="AG54" s="407">
        <v>0</v>
      </c>
      <c r="AH54" s="524">
        <v>0</v>
      </c>
      <c r="AI54" s="406">
        <v>0</v>
      </c>
      <c r="AJ54" s="406">
        <v>0</v>
      </c>
      <c r="AK54" s="406">
        <v>0</v>
      </c>
      <c r="AL54" s="406">
        <v>0</v>
      </c>
      <c r="AM54" s="407">
        <v>0</v>
      </c>
      <c r="AN54" s="524">
        <v>0</v>
      </c>
      <c r="AO54" s="406">
        <v>0</v>
      </c>
      <c r="AP54" s="406">
        <v>0</v>
      </c>
      <c r="AQ54" s="406">
        <v>0</v>
      </c>
      <c r="AR54" s="406">
        <v>0</v>
      </c>
      <c r="AS54" s="407">
        <v>0</v>
      </c>
      <c r="AT54" s="524">
        <v>0</v>
      </c>
      <c r="AU54" s="406">
        <v>0</v>
      </c>
      <c r="AV54" s="406">
        <v>0</v>
      </c>
      <c r="AW54" s="406">
        <v>0</v>
      </c>
      <c r="AX54" s="406">
        <v>0</v>
      </c>
      <c r="AY54" s="407">
        <v>0</v>
      </c>
      <c r="AZ54" s="524">
        <v>0</v>
      </c>
      <c r="BA54" s="406">
        <v>0</v>
      </c>
      <c r="BB54" s="406">
        <v>0</v>
      </c>
      <c r="BC54" s="406">
        <v>0</v>
      </c>
      <c r="BD54" s="406">
        <v>0</v>
      </c>
      <c r="BE54" s="405">
        <v>0</v>
      </c>
      <c r="BF54" s="401">
        <v>23</v>
      </c>
      <c r="BG54" s="404">
        <v>38.299999999999997</v>
      </c>
      <c r="BH54" s="402">
        <v>37</v>
      </c>
      <c r="BI54" s="404">
        <v>61.7</v>
      </c>
      <c r="BJ54" s="406">
        <v>0</v>
      </c>
      <c r="BK54" s="404">
        <v>0</v>
      </c>
      <c r="BL54" s="406">
        <v>0</v>
      </c>
      <c r="BM54" s="405">
        <v>0</v>
      </c>
      <c r="BN54" s="401">
        <v>16</v>
      </c>
      <c r="BO54" s="404">
        <v>26.7</v>
      </c>
      <c r="BP54" s="402">
        <v>44</v>
      </c>
      <c r="BQ54" s="404">
        <v>73.3</v>
      </c>
      <c r="BR54" s="406">
        <v>0</v>
      </c>
      <c r="BS54" s="404">
        <v>0</v>
      </c>
      <c r="BT54" s="406">
        <v>0</v>
      </c>
      <c r="BU54" s="405">
        <v>0</v>
      </c>
    </row>
    <row r="55" spans="1:73" ht="20.100000000000001" customHeight="1" x14ac:dyDescent="0.25">
      <c r="A55" s="382" t="s">
        <v>87</v>
      </c>
      <c r="B55" s="383" t="s">
        <v>197</v>
      </c>
      <c r="C55" s="386" t="s">
        <v>57</v>
      </c>
      <c r="D55" s="401">
        <v>42</v>
      </c>
      <c r="E55" s="402">
        <v>49.4</v>
      </c>
      <c r="F55" s="402">
        <v>43</v>
      </c>
      <c r="G55" s="402">
        <v>50.6</v>
      </c>
      <c r="H55" s="406">
        <v>0</v>
      </c>
      <c r="I55" s="405">
        <v>0</v>
      </c>
      <c r="J55" s="401">
        <v>41</v>
      </c>
      <c r="K55" s="404">
        <v>50</v>
      </c>
      <c r="L55" s="402">
        <v>41</v>
      </c>
      <c r="M55" s="404">
        <v>50</v>
      </c>
      <c r="N55" s="406">
        <v>0</v>
      </c>
      <c r="O55" s="405">
        <v>0</v>
      </c>
      <c r="P55" s="401">
        <v>39</v>
      </c>
      <c r="Q55" s="404">
        <v>47.6</v>
      </c>
      <c r="R55" s="402">
        <v>43</v>
      </c>
      <c r="S55" s="404">
        <v>52.4</v>
      </c>
      <c r="T55" s="407">
        <v>0</v>
      </c>
      <c r="U55" s="408">
        <v>0</v>
      </c>
      <c r="V55" s="401">
        <v>42</v>
      </c>
      <c r="W55" s="404">
        <v>50</v>
      </c>
      <c r="X55" s="402">
        <v>42</v>
      </c>
      <c r="Y55" s="404">
        <v>50</v>
      </c>
      <c r="Z55" s="406">
        <v>0</v>
      </c>
      <c r="AA55" s="405">
        <v>0</v>
      </c>
      <c r="AB55" s="401">
        <v>42</v>
      </c>
      <c r="AC55" s="404">
        <v>50.6</v>
      </c>
      <c r="AD55" s="402">
        <v>41</v>
      </c>
      <c r="AE55" s="404">
        <v>49.4</v>
      </c>
      <c r="AF55" s="406">
        <v>0</v>
      </c>
      <c r="AG55" s="405">
        <v>0</v>
      </c>
      <c r="AH55" s="401">
        <v>38</v>
      </c>
      <c r="AI55" s="404">
        <v>45.2</v>
      </c>
      <c r="AJ55" s="402">
        <v>46</v>
      </c>
      <c r="AK55" s="404">
        <v>54.8</v>
      </c>
      <c r="AL55" s="406">
        <v>0</v>
      </c>
      <c r="AM55" s="405">
        <v>0</v>
      </c>
      <c r="AN55" s="401">
        <v>36</v>
      </c>
      <c r="AO55" s="404">
        <v>48</v>
      </c>
      <c r="AP55" s="402">
        <v>39</v>
      </c>
      <c r="AQ55" s="404">
        <v>52</v>
      </c>
      <c r="AR55" s="406">
        <v>0</v>
      </c>
      <c r="AS55" s="405">
        <v>0</v>
      </c>
      <c r="AT55" s="401">
        <v>31</v>
      </c>
      <c r="AU55" s="404">
        <v>37.799999999999997</v>
      </c>
      <c r="AV55" s="402">
        <v>51</v>
      </c>
      <c r="AW55" s="404">
        <v>62.2</v>
      </c>
      <c r="AX55" s="406">
        <v>0</v>
      </c>
      <c r="AY55" s="405">
        <v>0</v>
      </c>
      <c r="AZ55" s="401">
        <v>38</v>
      </c>
      <c r="BA55" s="404">
        <v>46.341500000000003</v>
      </c>
      <c r="BB55" s="402">
        <v>44</v>
      </c>
      <c r="BC55" s="404">
        <v>53.658499999999997</v>
      </c>
      <c r="BD55" s="406">
        <v>0</v>
      </c>
      <c r="BE55" s="405">
        <v>0</v>
      </c>
      <c r="BF55" s="401">
        <v>32</v>
      </c>
      <c r="BG55" s="404">
        <v>39</v>
      </c>
      <c r="BH55" s="402">
        <v>49</v>
      </c>
      <c r="BI55" s="404">
        <v>59.8</v>
      </c>
      <c r="BJ55" s="406">
        <v>0</v>
      </c>
      <c r="BK55" s="404">
        <v>0</v>
      </c>
      <c r="BL55" s="406">
        <v>1</v>
      </c>
      <c r="BM55" s="405">
        <v>1.2</v>
      </c>
      <c r="BN55" s="401">
        <v>32</v>
      </c>
      <c r="BO55" s="404">
        <v>39.5</v>
      </c>
      <c r="BP55" s="402">
        <v>49</v>
      </c>
      <c r="BQ55" s="404">
        <v>60.5</v>
      </c>
      <c r="BR55" s="406">
        <v>0</v>
      </c>
      <c r="BS55" s="404">
        <v>0</v>
      </c>
      <c r="BT55" s="406">
        <v>0</v>
      </c>
      <c r="BU55" s="405">
        <v>0</v>
      </c>
    </row>
    <row r="56" spans="1:73" ht="20.100000000000001" customHeight="1" x14ac:dyDescent="0.25">
      <c r="A56" s="382" t="s">
        <v>88</v>
      </c>
      <c r="B56" s="383" t="s">
        <v>200</v>
      </c>
      <c r="C56" s="386" t="s">
        <v>59</v>
      </c>
      <c r="D56" s="401">
        <v>35</v>
      </c>
      <c r="E56" s="402">
        <v>46.1</v>
      </c>
      <c r="F56" s="402">
        <v>41</v>
      </c>
      <c r="G56" s="402">
        <v>53.9</v>
      </c>
      <c r="H56" s="406">
        <v>0</v>
      </c>
      <c r="I56" s="405">
        <v>0</v>
      </c>
      <c r="J56" s="401">
        <v>35</v>
      </c>
      <c r="K56" s="404">
        <v>46.1</v>
      </c>
      <c r="L56" s="402">
        <v>40</v>
      </c>
      <c r="M56" s="404">
        <v>52.6</v>
      </c>
      <c r="N56" s="406">
        <v>1</v>
      </c>
      <c r="O56" s="405">
        <v>1.3</v>
      </c>
      <c r="P56" s="401">
        <v>43</v>
      </c>
      <c r="Q56" s="404">
        <v>57.3</v>
      </c>
      <c r="R56" s="402">
        <v>32</v>
      </c>
      <c r="S56" s="404">
        <v>42.7</v>
      </c>
      <c r="T56" s="407">
        <v>0</v>
      </c>
      <c r="U56" s="408">
        <v>0</v>
      </c>
      <c r="V56" s="401">
        <v>35</v>
      </c>
      <c r="W56" s="404">
        <v>46.7</v>
      </c>
      <c r="X56" s="402">
        <v>40</v>
      </c>
      <c r="Y56" s="404">
        <v>53.3</v>
      </c>
      <c r="Z56" s="406">
        <v>0</v>
      </c>
      <c r="AA56" s="405">
        <v>0</v>
      </c>
      <c r="AB56" s="401">
        <v>47</v>
      </c>
      <c r="AC56" s="404">
        <v>61</v>
      </c>
      <c r="AD56" s="402">
        <v>30</v>
      </c>
      <c r="AE56" s="404">
        <v>39</v>
      </c>
      <c r="AF56" s="406">
        <v>0</v>
      </c>
      <c r="AG56" s="405">
        <v>0</v>
      </c>
      <c r="AH56" s="401">
        <v>44</v>
      </c>
      <c r="AI56" s="404">
        <v>57.9</v>
      </c>
      <c r="AJ56" s="402">
        <v>32</v>
      </c>
      <c r="AK56" s="404">
        <v>42.1</v>
      </c>
      <c r="AL56" s="406">
        <v>0</v>
      </c>
      <c r="AM56" s="405">
        <v>0</v>
      </c>
      <c r="AN56" s="401">
        <v>35</v>
      </c>
      <c r="AO56" s="404">
        <v>45.5</v>
      </c>
      <c r="AP56" s="402">
        <v>42</v>
      </c>
      <c r="AQ56" s="404">
        <v>54.5</v>
      </c>
      <c r="AR56" s="406">
        <v>0</v>
      </c>
      <c r="AS56" s="405">
        <v>0</v>
      </c>
      <c r="AT56" s="401">
        <v>32</v>
      </c>
      <c r="AU56" s="404">
        <v>43.2</v>
      </c>
      <c r="AV56" s="402">
        <v>42</v>
      </c>
      <c r="AW56" s="404">
        <v>56.8</v>
      </c>
      <c r="AX56" s="406">
        <v>0</v>
      </c>
      <c r="AY56" s="405">
        <v>0</v>
      </c>
      <c r="AZ56" s="401">
        <v>33</v>
      </c>
      <c r="BA56" s="404">
        <v>42.307699999999997</v>
      </c>
      <c r="BB56" s="402">
        <v>45</v>
      </c>
      <c r="BC56" s="404">
        <v>57.692300000000003</v>
      </c>
      <c r="BD56" s="406">
        <v>0</v>
      </c>
      <c r="BE56" s="405">
        <v>0</v>
      </c>
      <c r="BF56" s="401">
        <v>35</v>
      </c>
      <c r="BG56" s="404">
        <v>44.9</v>
      </c>
      <c r="BH56" s="402">
        <v>43</v>
      </c>
      <c r="BI56" s="404">
        <v>55.1</v>
      </c>
      <c r="BJ56" s="406">
        <v>0</v>
      </c>
      <c r="BK56" s="404">
        <v>0</v>
      </c>
      <c r="BL56" s="406">
        <v>0</v>
      </c>
      <c r="BM56" s="405">
        <v>0</v>
      </c>
      <c r="BN56" s="401">
        <v>31</v>
      </c>
      <c r="BO56" s="404">
        <v>38.799999999999997</v>
      </c>
      <c r="BP56" s="402">
        <v>49</v>
      </c>
      <c r="BQ56" s="404">
        <v>61.3</v>
      </c>
      <c r="BR56" s="406">
        <v>0</v>
      </c>
      <c r="BS56" s="404">
        <v>0</v>
      </c>
      <c r="BT56" s="406">
        <v>0</v>
      </c>
      <c r="BU56" s="405">
        <v>0</v>
      </c>
    </row>
    <row r="57" spans="1:73" ht="20.100000000000001" customHeight="1" x14ac:dyDescent="0.25">
      <c r="A57" s="382" t="s">
        <v>88</v>
      </c>
      <c r="B57" s="383" t="s">
        <v>929</v>
      </c>
      <c r="C57" s="386" t="s">
        <v>57</v>
      </c>
      <c r="D57" s="524">
        <v>0</v>
      </c>
      <c r="E57" s="406">
        <v>0</v>
      </c>
      <c r="F57" s="406">
        <v>0</v>
      </c>
      <c r="G57" s="406">
        <v>0</v>
      </c>
      <c r="H57" s="406">
        <v>0</v>
      </c>
      <c r="I57" s="407">
        <v>0</v>
      </c>
      <c r="J57" s="524">
        <v>0</v>
      </c>
      <c r="K57" s="406">
        <v>0</v>
      </c>
      <c r="L57" s="406">
        <v>0</v>
      </c>
      <c r="M57" s="406">
        <v>0</v>
      </c>
      <c r="N57" s="406">
        <v>0</v>
      </c>
      <c r="O57" s="407">
        <v>0</v>
      </c>
      <c r="P57" s="524">
        <v>0</v>
      </c>
      <c r="Q57" s="406">
        <v>0</v>
      </c>
      <c r="R57" s="406">
        <v>0</v>
      </c>
      <c r="S57" s="406">
        <v>0</v>
      </c>
      <c r="T57" s="407">
        <v>0</v>
      </c>
      <c r="U57" s="525">
        <v>0</v>
      </c>
      <c r="V57" s="524">
        <v>0</v>
      </c>
      <c r="W57" s="406">
        <v>0</v>
      </c>
      <c r="X57" s="406">
        <v>0</v>
      </c>
      <c r="Y57" s="406">
        <v>0</v>
      </c>
      <c r="Z57" s="406">
        <v>0</v>
      </c>
      <c r="AA57" s="407">
        <v>0</v>
      </c>
      <c r="AB57" s="524">
        <v>0</v>
      </c>
      <c r="AC57" s="406">
        <v>0</v>
      </c>
      <c r="AD57" s="406">
        <v>0</v>
      </c>
      <c r="AE57" s="406">
        <v>0</v>
      </c>
      <c r="AF57" s="406">
        <v>0</v>
      </c>
      <c r="AG57" s="407">
        <v>0</v>
      </c>
      <c r="AH57" s="524">
        <v>0</v>
      </c>
      <c r="AI57" s="406">
        <v>0</v>
      </c>
      <c r="AJ57" s="406">
        <v>0</v>
      </c>
      <c r="AK57" s="406">
        <v>0</v>
      </c>
      <c r="AL57" s="406">
        <v>0</v>
      </c>
      <c r="AM57" s="407">
        <v>0</v>
      </c>
      <c r="AN57" s="524">
        <v>0</v>
      </c>
      <c r="AO57" s="406">
        <v>0</v>
      </c>
      <c r="AP57" s="406">
        <v>0</v>
      </c>
      <c r="AQ57" s="406">
        <v>0</v>
      </c>
      <c r="AR57" s="406">
        <v>0</v>
      </c>
      <c r="AS57" s="407">
        <v>0</v>
      </c>
      <c r="AT57" s="524">
        <v>0</v>
      </c>
      <c r="AU57" s="406">
        <v>0</v>
      </c>
      <c r="AV57" s="406">
        <v>0</v>
      </c>
      <c r="AW57" s="406">
        <v>0</v>
      </c>
      <c r="AX57" s="406">
        <v>0</v>
      </c>
      <c r="AY57" s="407">
        <v>0</v>
      </c>
      <c r="AZ57" s="524">
        <v>0</v>
      </c>
      <c r="BA57" s="406">
        <v>0</v>
      </c>
      <c r="BB57" s="406">
        <v>0</v>
      </c>
      <c r="BC57" s="406">
        <v>0</v>
      </c>
      <c r="BD57" s="406">
        <v>0</v>
      </c>
      <c r="BE57" s="407">
        <v>0</v>
      </c>
      <c r="BF57" s="524">
        <v>0</v>
      </c>
      <c r="BG57" s="406">
        <v>0</v>
      </c>
      <c r="BH57" s="406">
        <v>0</v>
      </c>
      <c r="BI57" s="406">
        <v>0</v>
      </c>
      <c r="BJ57" s="406">
        <v>0</v>
      </c>
      <c r="BK57" s="406">
        <v>0</v>
      </c>
      <c r="BL57" s="406">
        <v>0</v>
      </c>
      <c r="BM57" s="407">
        <v>0</v>
      </c>
      <c r="BN57" s="401">
        <v>24</v>
      </c>
      <c r="BO57" s="404">
        <v>46.2</v>
      </c>
      <c r="BP57" s="402">
        <v>27</v>
      </c>
      <c r="BQ57" s="404">
        <v>51.9</v>
      </c>
      <c r="BR57" s="406">
        <v>0</v>
      </c>
      <c r="BS57" s="404">
        <v>0</v>
      </c>
      <c r="BT57" s="406">
        <v>1</v>
      </c>
      <c r="BU57" s="405">
        <v>1.9</v>
      </c>
    </row>
    <row r="58" spans="1:73" ht="20.100000000000001" customHeight="1" x14ac:dyDescent="0.25">
      <c r="A58" s="382" t="s">
        <v>88</v>
      </c>
      <c r="B58" s="383" t="s">
        <v>199</v>
      </c>
      <c r="C58" s="386" t="s">
        <v>57</v>
      </c>
      <c r="D58" s="401">
        <v>70</v>
      </c>
      <c r="E58" s="402">
        <v>63.6</v>
      </c>
      <c r="F58" s="402">
        <v>40</v>
      </c>
      <c r="G58" s="402">
        <v>36.4</v>
      </c>
      <c r="H58" s="406">
        <v>0</v>
      </c>
      <c r="I58" s="405">
        <v>0</v>
      </c>
      <c r="J58" s="401">
        <v>70</v>
      </c>
      <c r="K58" s="404">
        <v>63.6</v>
      </c>
      <c r="L58" s="402">
        <v>40</v>
      </c>
      <c r="M58" s="404">
        <v>36.4</v>
      </c>
      <c r="N58" s="406">
        <v>0</v>
      </c>
      <c r="O58" s="405">
        <v>0</v>
      </c>
      <c r="P58" s="401">
        <v>59</v>
      </c>
      <c r="Q58" s="404">
        <v>53.6</v>
      </c>
      <c r="R58" s="402">
        <v>51</v>
      </c>
      <c r="S58" s="404">
        <v>46.4</v>
      </c>
      <c r="T58" s="407">
        <v>0</v>
      </c>
      <c r="U58" s="408">
        <v>0</v>
      </c>
      <c r="V58" s="401">
        <v>53</v>
      </c>
      <c r="W58" s="404">
        <v>44.2</v>
      </c>
      <c r="X58" s="402">
        <v>67</v>
      </c>
      <c r="Y58" s="404">
        <v>55.8</v>
      </c>
      <c r="Z58" s="406">
        <v>0</v>
      </c>
      <c r="AA58" s="405">
        <v>0</v>
      </c>
      <c r="AB58" s="401">
        <v>64</v>
      </c>
      <c r="AC58" s="404">
        <v>53.3</v>
      </c>
      <c r="AD58" s="402">
        <v>55</v>
      </c>
      <c r="AE58" s="404">
        <v>45.8</v>
      </c>
      <c r="AF58" s="406">
        <v>1</v>
      </c>
      <c r="AG58" s="405">
        <v>0.8</v>
      </c>
      <c r="AH58" s="401">
        <v>53</v>
      </c>
      <c r="AI58" s="404">
        <v>44.2</v>
      </c>
      <c r="AJ58" s="402">
        <v>67</v>
      </c>
      <c r="AK58" s="404">
        <v>55.8</v>
      </c>
      <c r="AL58" s="406">
        <v>0</v>
      </c>
      <c r="AM58" s="405">
        <v>0</v>
      </c>
      <c r="AN58" s="401">
        <v>56</v>
      </c>
      <c r="AO58" s="404">
        <v>46.7</v>
      </c>
      <c r="AP58" s="402">
        <v>64</v>
      </c>
      <c r="AQ58" s="404">
        <v>53.3</v>
      </c>
      <c r="AR58" s="406">
        <v>0</v>
      </c>
      <c r="AS58" s="405">
        <v>0</v>
      </c>
      <c r="AT58" s="401">
        <v>55</v>
      </c>
      <c r="AU58" s="404">
        <v>45.8</v>
      </c>
      <c r="AV58" s="402">
        <v>65</v>
      </c>
      <c r="AW58" s="404">
        <v>54.2</v>
      </c>
      <c r="AX58" s="406">
        <v>0</v>
      </c>
      <c r="AY58" s="405">
        <v>0</v>
      </c>
      <c r="AZ58" s="401">
        <v>51</v>
      </c>
      <c r="BA58" s="404">
        <v>42.5</v>
      </c>
      <c r="BB58" s="402">
        <v>69</v>
      </c>
      <c r="BC58" s="404">
        <v>57.5</v>
      </c>
      <c r="BD58" s="406">
        <v>0</v>
      </c>
      <c r="BE58" s="405">
        <v>0</v>
      </c>
      <c r="BF58" s="401">
        <v>46</v>
      </c>
      <c r="BG58" s="404">
        <v>38.299999999999997</v>
      </c>
      <c r="BH58" s="402">
        <v>74</v>
      </c>
      <c r="BI58" s="404">
        <v>61.7</v>
      </c>
      <c r="BJ58" s="406">
        <v>0</v>
      </c>
      <c r="BK58" s="404">
        <v>0</v>
      </c>
      <c r="BL58" s="406">
        <v>0</v>
      </c>
      <c r="BM58" s="405">
        <v>0</v>
      </c>
      <c r="BN58" s="401">
        <v>43</v>
      </c>
      <c r="BO58" s="404">
        <v>35.799999999999997</v>
      </c>
      <c r="BP58" s="402">
        <v>77</v>
      </c>
      <c r="BQ58" s="404">
        <v>64.2</v>
      </c>
      <c r="BR58" s="406">
        <v>0</v>
      </c>
      <c r="BS58" s="404">
        <v>0</v>
      </c>
      <c r="BT58" s="406">
        <v>0</v>
      </c>
      <c r="BU58" s="405">
        <v>0</v>
      </c>
    </row>
    <row r="59" spans="1:73" ht="20.100000000000001" customHeight="1" x14ac:dyDescent="0.25">
      <c r="A59" s="382" t="s">
        <v>89</v>
      </c>
      <c r="B59" s="383" t="s">
        <v>201</v>
      </c>
      <c r="C59" s="386" t="s">
        <v>57</v>
      </c>
      <c r="D59" s="401">
        <v>36</v>
      </c>
      <c r="E59" s="402">
        <v>63.2</v>
      </c>
      <c r="F59" s="402">
        <v>21</v>
      </c>
      <c r="G59" s="402">
        <v>36.799999999999997</v>
      </c>
      <c r="H59" s="406">
        <v>0</v>
      </c>
      <c r="I59" s="405">
        <v>0</v>
      </c>
      <c r="J59" s="401">
        <v>27</v>
      </c>
      <c r="K59" s="404">
        <v>50</v>
      </c>
      <c r="L59" s="402">
        <v>27</v>
      </c>
      <c r="M59" s="404">
        <v>50</v>
      </c>
      <c r="N59" s="406">
        <v>0</v>
      </c>
      <c r="O59" s="405">
        <v>0</v>
      </c>
      <c r="P59" s="401">
        <v>26</v>
      </c>
      <c r="Q59" s="404">
        <v>48.1</v>
      </c>
      <c r="R59" s="402">
        <v>28</v>
      </c>
      <c r="S59" s="404">
        <v>51.9</v>
      </c>
      <c r="T59" s="407">
        <v>0</v>
      </c>
      <c r="U59" s="408">
        <v>0</v>
      </c>
      <c r="V59" s="401">
        <v>35</v>
      </c>
      <c r="W59" s="404">
        <v>64.8</v>
      </c>
      <c r="X59" s="402">
        <v>19</v>
      </c>
      <c r="Y59" s="404">
        <v>35.200000000000003</v>
      </c>
      <c r="Z59" s="406">
        <v>0</v>
      </c>
      <c r="AA59" s="405">
        <v>0</v>
      </c>
      <c r="AB59" s="401">
        <v>27</v>
      </c>
      <c r="AC59" s="404">
        <v>50.9</v>
      </c>
      <c r="AD59" s="402">
        <v>26</v>
      </c>
      <c r="AE59" s="404">
        <v>49.1</v>
      </c>
      <c r="AF59" s="406">
        <v>0</v>
      </c>
      <c r="AG59" s="405">
        <v>0</v>
      </c>
      <c r="AH59" s="401">
        <v>34</v>
      </c>
      <c r="AI59" s="404">
        <v>65.400000000000006</v>
      </c>
      <c r="AJ59" s="402">
        <v>18</v>
      </c>
      <c r="AK59" s="404">
        <v>34.6</v>
      </c>
      <c r="AL59" s="406">
        <v>0</v>
      </c>
      <c r="AM59" s="405">
        <v>0</v>
      </c>
      <c r="AN59" s="401">
        <v>26</v>
      </c>
      <c r="AO59" s="404">
        <v>48.1</v>
      </c>
      <c r="AP59" s="402">
        <v>28</v>
      </c>
      <c r="AQ59" s="404">
        <v>51.9</v>
      </c>
      <c r="AR59" s="406">
        <v>0</v>
      </c>
      <c r="AS59" s="405">
        <v>0</v>
      </c>
      <c r="AT59" s="401">
        <v>28</v>
      </c>
      <c r="AU59" s="404">
        <v>51.9</v>
      </c>
      <c r="AV59" s="402">
        <v>26</v>
      </c>
      <c r="AW59" s="404">
        <v>48.1</v>
      </c>
      <c r="AX59" s="406">
        <v>0</v>
      </c>
      <c r="AY59" s="405">
        <v>0</v>
      </c>
      <c r="AZ59" s="401">
        <v>29</v>
      </c>
      <c r="BA59" s="404">
        <v>54.716999999999999</v>
      </c>
      <c r="BB59" s="402">
        <v>24</v>
      </c>
      <c r="BC59" s="404">
        <v>45.283000000000001</v>
      </c>
      <c r="BD59" s="406">
        <v>0</v>
      </c>
      <c r="BE59" s="405">
        <v>0</v>
      </c>
      <c r="BF59" s="401">
        <v>23</v>
      </c>
      <c r="BG59" s="404">
        <v>43.4</v>
      </c>
      <c r="BH59" s="402">
        <v>30</v>
      </c>
      <c r="BI59" s="404">
        <v>56.6</v>
      </c>
      <c r="BJ59" s="406">
        <v>0</v>
      </c>
      <c r="BK59" s="404">
        <v>0</v>
      </c>
      <c r="BL59" s="406">
        <v>0</v>
      </c>
      <c r="BM59" s="405">
        <v>0</v>
      </c>
      <c r="BN59" s="401">
        <v>29</v>
      </c>
      <c r="BO59" s="404">
        <v>49.2</v>
      </c>
      <c r="BP59" s="402">
        <v>30</v>
      </c>
      <c r="BQ59" s="404">
        <v>50.8</v>
      </c>
      <c r="BR59" s="406">
        <v>0</v>
      </c>
      <c r="BS59" s="404">
        <v>0</v>
      </c>
      <c r="BT59" s="406">
        <v>0</v>
      </c>
      <c r="BU59" s="405">
        <v>0</v>
      </c>
    </row>
    <row r="60" spans="1:73" ht="20.100000000000001" customHeight="1" x14ac:dyDescent="0.25">
      <c r="A60" s="382" t="s">
        <v>90</v>
      </c>
      <c r="B60" s="383" t="s">
        <v>202</v>
      </c>
      <c r="C60" s="386" t="s">
        <v>57</v>
      </c>
      <c r="D60" s="401">
        <v>44</v>
      </c>
      <c r="E60" s="402">
        <v>57.9</v>
      </c>
      <c r="F60" s="402">
        <v>32</v>
      </c>
      <c r="G60" s="402">
        <v>42.1</v>
      </c>
      <c r="H60" s="406">
        <v>0</v>
      </c>
      <c r="I60" s="405">
        <v>0</v>
      </c>
      <c r="J60" s="401">
        <v>40</v>
      </c>
      <c r="K60" s="404">
        <v>52.6</v>
      </c>
      <c r="L60" s="402">
        <v>36</v>
      </c>
      <c r="M60" s="404">
        <v>47.4</v>
      </c>
      <c r="N60" s="406">
        <v>0</v>
      </c>
      <c r="O60" s="405">
        <v>0</v>
      </c>
      <c r="P60" s="401">
        <v>43</v>
      </c>
      <c r="Q60" s="404">
        <v>56.6</v>
      </c>
      <c r="R60" s="402">
        <v>33</v>
      </c>
      <c r="S60" s="404">
        <v>43.4</v>
      </c>
      <c r="T60" s="407">
        <v>0</v>
      </c>
      <c r="U60" s="408">
        <v>0</v>
      </c>
      <c r="V60" s="401">
        <v>40</v>
      </c>
      <c r="W60" s="404">
        <v>52.6</v>
      </c>
      <c r="X60" s="402">
        <v>36</v>
      </c>
      <c r="Y60" s="404">
        <v>47.4</v>
      </c>
      <c r="Z60" s="406">
        <v>0</v>
      </c>
      <c r="AA60" s="405">
        <v>0</v>
      </c>
      <c r="AB60" s="401">
        <v>43</v>
      </c>
      <c r="AC60" s="404">
        <v>55.1</v>
      </c>
      <c r="AD60" s="402">
        <v>35</v>
      </c>
      <c r="AE60" s="404">
        <v>44.9</v>
      </c>
      <c r="AF60" s="406">
        <v>0</v>
      </c>
      <c r="AG60" s="405">
        <v>0</v>
      </c>
      <c r="AH60" s="401">
        <v>39</v>
      </c>
      <c r="AI60" s="404">
        <v>52.7</v>
      </c>
      <c r="AJ60" s="402">
        <v>35</v>
      </c>
      <c r="AK60" s="404">
        <v>47.3</v>
      </c>
      <c r="AL60" s="406">
        <v>0</v>
      </c>
      <c r="AM60" s="405">
        <v>0</v>
      </c>
      <c r="AN60" s="401">
        <v>42</v>
      </c>
      <c r="AO60" s="404">
        <v>56</v>
      </c>
      <c r="AP60" s="402">
        <v>33</v>
      </c>
      <c r="AQ60" s="404">
        <v>44</v>
      </c>
      <c r="AR60" s="406">
        <v>0</v>
      </c>
      <c r="AS60" s="405">
        <v>0</v>
      </c>
      <c r="AT60" s="401">
        <v>38</v>
      </c>
      <c r="AU60" s="404">
        <v>50.7</v>
      </c>
      <c r="AV60" s="402">
        <v>37</v>
      </c>
      <c r="AW60" s="404">
        <v>49.3</v>
      </c>
      <c r="AX60" s="406">
        <v>0</v>
      </c>
      <c r="AY60" s="405">
        <v>0</v>
      </c>
      <c r="AZ60" s="401">
        <v>43</v>
      </c>
      <c r="BA60" s="404">
        <v>58.1081</v>
      </c>
      <c r="BB60" s="402">
        <v>31</v>
      </c>
      <c r="BC60" s="404">
        <v>41.8919</v>
      </c>
      <c r="BD60" s="406">
        <v>0</v>
      </c>
      <c r="BE60" s="405">
        <v>0</v>
      </c>
      <c r="BF60" s="401">
        <v>31</v>
      </c>
      <c r="BG60" s="404">
        <v>40.299999999999997</v>
      </c>
      <c r="BH60" s="402">
        <v>45</v>
      </c>
      <c r="BI60" s="404">
        <v>58.4</v>
      </c>
      <c r="BJ60" s="406">
        <v>0</v>
      </c>
      <c r="BK60" s="404">
        <v>0</v>
      </c>
      <c r="BL60" s="406">
        <v>1</v>
      </c>
      <c r="BM60" s="405">
        <v>1.3</v>
      </c>
      <c r="BN60" s="401">
        <v>32</v>
      </c>
      <c r="BO60" s="404">
        <v>41</v>
      </c>
      <c r="BP60" s="402">
        <v>46</v>
      </c>
      <c r="BQ60" s="404">
        <v>59</v>
      </c>
      <c r="BR60" s="406">
        <v>0</v>
      </c>
      <c r="BS60" s="404">
        <v>0</v>
      </c>
      <c r="BT60" s="406">
        <v>0</v>
      </c>
      <c r="BU60" s="405">
        <v>0</v>
      </c>
    </row>
    <row r="61" spans="1:73" ht="20.100000000000001" customHeight="1" x14ac:dyDescent="0.25">
      <c r="A61" s="382" t="s">
        <v>91</v>
      </c>
      <c r="B61" s="383" t="s">
        <v>203</v>
      </c>
      <c r="C61" s="386" t="s">
        <v>92</v>
      </c>
      <c r="D61" s="401">
        <v>71</v>
      </c>
      <c r="E61" s="402">
        <v>50.7</v>
      </c>
      <c r="F61" s="402">
        <v>69</v>
      </c>
      <c r="G61" s="402">
        <v>49.3</v>
      </c>
      <c r="H61" s="406">
        <v>0</v>
      </c>
      <c r="I61" s="405">
        <v>0</v>
      </c>
      <c r="J61" s="401">
        <v>85</v>
      </c>
      <c r="K61" s="404">
        <v>60.7</v>
      </c>
      <c r="L61" s="402">
        <v>53</v>
      </c>
      <c r="M61" s="404">
        <v>37.9</v>
      </c>
      <c r="N61" s="406">
        <v>2</v>
      </c>
      <c r="O61" s="405">
        <v>1.4</v>
      </c>
      <c r="P61" s="401">
        <v>80</v>
      </c>
      <c r="Q61" s="404">
        <v>57.6</v>
      </c>
      <c r="R61" s="402">
        <v>59</v>
      </c>
      <c r="S61" s="404">
        <v>42.4</v>
      </c>
      <c r="T61" s="407">
        <v>0</v>
      </c>
      <c r="U61" s="408">
        <v>0</v>
      </c>
      <c r="V61" s="401">
        <v>64</v>
      </c>
      <c r="W61" s="404">
        <v>45.7</v>
      </c>
      <c r="X61" s="402">
        <v>66</v>
      </c>
      <c r="Y61" s="404">
        <v>47.1</v>
      </c>
      <c r="Z61" s="406">
        <v>10</v>
      </c>
      <c r="AA61" s="405">
        <v>7.1</v>
      </c>
      <c r="AB61" s="401">
        <v>64</v>
      </c>
      <c r="AC61" s="404">
        <v>45.1</v>
      </c>
      <c r="AD61" s="402">
        <v>74</v>
      </c>
      <c r="AE61" s="404">
        <v>52.1</v>
      </c>
      <c r="AF61" s="406">
        <v>4</v>
      </c>
      <c r="AG61" s="405">
        <v>2.8</v>
      </c>
      <c r="AH61" s="401">
        <v>73</v>
      </c>
      <c r="AI61" s="404">
        <v>51.8</v>
      </c>
      <c r="AJ61" s="402">
        <v>68</v>
      </c>
      <c r="AK61" s="404">
        <v>48.2</v>
      </c>
      <c r="AL61" s="406">
        <v>0</v>
      </c>
      <c r="AM61" s="405">
        <v>0</v>
      </c>
      <c r="AN61" s="401">
        <v>73</v>
      </c>
      <c r="AO61" s="404">
        <v>51.4</v>
      </c>
      <c r="AP61" s="402">
        <v>69</v>
      </c>
      <c r="AQ61" s="404">
        <v>48.6</v>
      </c>
      <c r="AR61" s="406">
        <v>0</v>
      </c>
      <c r="AS61" s="405">
        <v>0</v>
      </c>
      <c r="AT61" s="401">
        <v>73</v>
      </c>
      <c r="AU61" s="404">
        <v>51.4</v>
      </c>
      <c r="AV61" s="402">
        <v>69</v>
      </c>
      <c r="AW61" s="404">
        <v>48.6</v>
      </c>
      <c r="AX61" s="406">
        <v>0</v>
      </c>
      <c r="AY61" s="405">
        <v>0</v>
      </c>
      <c r="AZ61" s="401">
        <v>62</v>
      </c>
      <c r="BA61" s="404">
        <v>44.604300000000002</v>
      </c>
      <c r="BB61" s="402">
        <v>77</v>
      </c>
      <c r="BC61" s="404">
        <v>55.395699999999998</v>
      </c>
      <c r="BD61" s="406">
        <v>0</v>
      </c>
      <c r="BE61" s="405">
        <v>0</v>
      </c>
      <c r="BF61" s="401">
        <v>61</v>
      </c>
      <c r="BG61" s="404">
        <v>42.7</v>
      </c>
      <c r="BH61" s="402">
        <v>82</v>
      </c>
      <c r="BI61" s="404">
        <v>57.3</v>
      </c>
      <c r="BJ61" s="406">
        <v>0</v>
      </c>
      <c r="BK61" s="404">
        <v>0</v>
      </c>
      <c r="BL61" s="406">
        <v>0</v>
      </c>
      <c r="BM61" s="405">
        <v>0</v>
      </c>
      <c r="BN61" s="401">
        <v>61</v>
      </c>
      <c r="BO61" s="404">
        <v>42.1</v>
      </c>
      <c r="BP61" s="402">
        <v>84</v>
      </c>
      <c r="BQ61" s="404">
        <v>57.9</v>
      </c>
      <c r="BR61" s="406">
        <v>0</v>
      </c>
      <c r="BS61" s="404">
        <v>0</v>
      </c>
      <c r="BT61" s="406">
        <v>0</v>
      </c>
      <c r="BU61" s="405">
        <v>0</v>
      </c>
    </row>
    <row r="62" spans="1:73" ht="20.100000000000001" customHeight="1" x14ac:dyDescent="0.25">
      <c r="A62" s="382" t="s">
        <v>91</v>
      </c>
      <c r="B62" s="383" t="s">
        <v>204</v>
      </c>
      <c r="C62" s="386" t="s">
        <v>59</v>
      </c>
      <c r="D62" s="401">
        <v>50</v>
      </c>
      <c r="E62" s="402">
        <v>41.3</v>
      </c>
      <c r="F62" s="402">
        <v>71</v>
      </c>
      <c r="G62" s="402">
        <v>58.7</v>
      </c>
      <c r="H62" s="406">
        <v>0</v>
      </c>
      <c r="I62" s="405">
        <v>0</v>
      </c>
      <c r="J62" s="401">
        <v>50</v>
      </c>
      <c r="K62" s="404">
        <v>40</v>
      </c>
      <c r="L62" s="402">
        <v>72</v>
      </c>
      <c r="M62" s="404">
        <v>57.6</v>
      </c>
      <c r="N62" s="406">
        <v>3</v>
      </c>
      <c r="O62" s="405">
        <v>2.4</v>
      </c>
      <c r="P62" s="401">
        <v>52</v>
      </c>
      <c r="Q62" s="404">
        <v>39.1</v>
      </c>
      <c r="R62" s="402">
        <v>81</v>
      </c>
      <c r="S62" s="404">
        <v>60.9</v>
      </c>
      <c r="T62" s="407">
        <v>0</v>
      </c>
      <c r="U62" s="408">
        <v>0</v>
      </c>
      <c r="V62" s="401">
        <v>50</v>
      </c>
      <c r="W62" s="404">
        <v>37.299999999999997</v>
      </c>
      <c r="X62" s="402">
        <v>84</v>
      </c>
      <c r="Y62" s="404">
        <v>62.7</v>
      </c>
      <c r="Z62" s="406">
        <v>0</v>
      </c>
      <c r="AA62" s="405">
        <v>0</v>
      </c>
      <c r="AB62" s="401">
        <v>50</v>
      </c>
      <c r="AC62" s="404">
        <v>36.799999999999997</v>
      </c>
      <c r="AD62" s="402">
        <v>86</v>
      </c>
      <c r="AE62" s="404">
        <v>63.2</v>
      </c>
      <c r="AF62" s="406">
        <v>0</v>
      </c>
      <c r="AG62" s="405">
        <v>0</v>
      </c>
      <c r="AH62" s="401">
        <v>41</v>
      </c>
      <c r="AI62" s="404">
        <v>30.1</v>
      </c>
      <c r="AJ62" s="402">
        <v>95</v>
      </c>
      <c r="AK62" s="404">
        <v>69.900000000000006</v>
      </c>
      <c r="AL62" s="406">
        <v>0</v>
      </c>
      <c r="AM62" s="405">
        <v>0</v>
      </c>
      <c r="AN62" s="401">
        <v>44</v>
      </c>
      <c r="AO62" s="404">
        <v>29.3</v>
      </c>
      <c r="AP62" s="402">
        <v>106</v>
      </c>
      <c r="AQ62" s="404">
        <v>70.7</v>
      </c>
      <c r="AR62" s="406">
        <v>0</v>
      </c>
      <c r="AS62" s="405">
        <v>0</v>
      </c>
      <c r="AT62" s="401">
        <v>53</v>
      </c>
      <c r="AU62" s="404">
        <v>35.299999999999997</v>
      </c>
      <c r="AV62" s="402">
        <v>97</v>
      </c>
      <c r="AW62" s="404">
        <v>64.7</v>
      </c>
      <c r="AX62" s="406">
        <v>0</v>
      </c>
      <c r="AY62" s="405">
        <v>0</v>
      </c>
      <c r="AZ62" s="401">
        <v>59</v>
      </c>
      <c r="BA62" s="404">
        <v>37.341799999999999</v>
      </c>
      <c r="BB62" s="402">
        <v>99</v>
      </c>
      <c r="BC62" s="404">
        <v>62.658200000000001</v>
      </c>
      <c r="BD62" s="406">
        <v>0</v>
      </c>
      <c r="BE62" s="405">
        <v>0</v>
      </c>
      <c r="BF62" s="401">
        <v>44</v>
      </c>
      <c r="BG62" s="404">
        <v>26.2</v>
      </c>
      <c r="BH62" s="402">
        <v>124</v>
      </c>
      <c r="BI62" s="404">
        <v>73.8</v>
      </c>
      <c r="BJ62" s="406">
        <v>0</v>
      </c>
      <c r="BK62" s="404">
        <v>0</v>
      </c>
      <c r="BL62" s="406">
        <v>0</v>
      </c>
      <c r="BM62" s="405">
        <v>0</v>
      </c>
      <c r="BN62" s="401">
        <v>52</v>
      </c>
      <c r="BO62" s="404">
        <v>29.2</v>
      </c>
      <c r="BP62" s="402">
        <v>126</v>
      </c>
      <c r="BQ62" s="404">
        <v>70.8</v>
      </c>
      <c r="BR62" s="406">
        <v>0</v>
      </c>
      <c r="BS62" s="404">
        <v>0</v>
      </c>
      <c r="BT62" s="406">
        <v>0</v>
      </c>
      <c r="BU62" s="405">
        <v>0</v>
      </c>
    </row>
    <row r="63" spans="1:73" ht="20.100000000000001" customHeight="1" x14ac:dyDescent="0.25">
      <c r="A63" s="382" t="s">
        <v>91</v>
      </c>
      <c r="B63" s="383" t="s">
        <v>205</v>
      </c>
      <c r="C63" s="386" t="s">
        <v>92</v>
      </c>
      <c r="D63" s="401">
        <v>38</v>
      </c>
      <c r="E63" s="402">
        <v>48.1</v>
      </c>
      <c r="F63" s="402">
        <v>41</v>
      </c>
      <c r="G63" s="402">
        <v>51.9</v>
      </c>
      <c r="H63" s="406">
        <v>0</v>
      </c>
      <c r="I63" s="405">
        <v>0</v>
      </c>
      <c r="J63" s="401">
        <v>49</v>
      </c>
      <c r="K63" s="404">
        <v>61.3</v>
      </c>
      <c r="L63" s="402">
        <v>30</v>
      </c>
      <c r="M63" s="404">
        <v>37.5</v>
      </c>
      <c r="N63" s="406">
        <v>1</v>
      </c>
      <c r="O63" s="405">
        <v>1.3</v>
      </c>
      <c r="P63" s="401">
        <v>35</v>
      </c>
      <c r="Q63" s="404">
        <v>43.8</v>
      </c>
      <c r="R63" s="402">
        <v>45</v>
      </c>
      <c r="S63" s="404">
        <v>56.3</v>
      </c>
      <c r="T63" s="407">
        <v>0</v>
      </c>
      <c r="U63" s="408">
        <v>0</v>
      </c>
      <c r="V63" s="401">
        <v>38</v>
      </c>
      <c r="W63" s="404">
        <v>49.4</v>
      </c>
      <c r="X63" s="402">
        <v>39</v>
      </c>
      <c r="Y63" s="404">
        <v>50.6</v>
      </c>
      <c r="Z63" s="406">
        <v>0</v>
      </c>
      <c r="AA63" s="405">
        <v>0</v>
      </c>
      <c r="AB63" s="401">
        <v>33</v>
      </c>
      <c r="AC63" s="404">
        <v>41.3</v>
      </c>
      <c r="AD63" s="402">
        <v>47</v>
      </c>
      <c r="AE63" s="404">
        <v>58.8</v>
      </c>
      <c r="AF63" s="406">
        <v>0</v>
      </c>
      <c r="AG63" s="405">
        <v>0</v>
      </c>
      <c r="AH63" s="401">
        <v>31</v>
      </c>
      <c r="AI63" s="404">
        <v>38.799999999999997</v>
      </c>
      <c r="AJ63" s="402">
        <v>49</v>
      </c>
      <c r="AK63" s="404">
        <v>61.3</v>
      </c>
      <c r="AL63" s="406">
        <v>0</v>
      </c>
      <c r="AM63" s="405">
        <v>0</v>
      </c>
      <c r="AN63" s="401">
        <v>35</v>
      </c>
      <c r="AO63" s="404">
        <v>43.8</v>
      </c>
      <c r="AP63" s="402">
        <v>45</v>
      </c>
      <c r="AQ63" s="404">
        <v>56.3</v>
      </c>
      <c r="AR63" s="406">
        <v>0</v>
      </c>
      <c r="AS63" s="405">
        <v>0</v>
      </c>
      <c r="AT63" s="401">
        <v>35</v>
      </c>
      <c r="AU63" s="404">
        <v>43.8</v>
      </c>
      <c r="AV63" s="402">
        <v>45</v>
      </c>
      <c r="AW63" s="404">
        <v>56.3</v>
      </c>
      <c r="AX63" s="406">
        <v>0</v>
      </c>
      <c r="AY63" s="405">
        <v>0</v>
      </c>
      <c r="AZ63" s="401">
        <v>29</v>
      </c>
      <c r="BA63" s="404">
        <v>36.25</v>
      </c>
      <c r="BB63" s="402">
        <v>51</v>
      </c>
      <c r="BC63" s="404">
        <v>63.75</v>
      </c>
      <c r="BD63" s="406">
        <v>0</v>
      </c>
      <c r="BE63" s="405">
        <v>0</v>
      </c>
      <c r="BF63" s="401">
        <v>28</v>
      </c>
      <c r="BG63" s="404">
        <v>35</v>
      </c>
      <c r="BH63" s="402">
        <v>52</v>
      </c>
      <c r="BI63" s="404">
        <v>65</v>
      </c>
      <c r="BJ63" s="406">
        <v>0</v>
      </c>
      <c r="BK63" s="404">
        <v>0</v>
      </c>
      <c r="BL63" s="406">
        <v>0</v>
      </c>
      <c r="BM63" s="405">
        <v>0</v>
      </c>
      <c r="BN63" s="401">
        <v>38</v>
      </c>
      <c r="BO63" s="404">
        <v>47.5</v>
      </c>
      <c r="BP63" s="402">
        <v>42</v>
      </c>
      <c r="BQ63" s="404">
        <v>52.5</v>
      </c>
      <c r="BR63" s="406">
        <v>0</v>
      </c>
      <c r="BS63" s="404">
        <v>0</v>
      </c>
      <c r="BT63" s="406">
        <v>0</v>
      </c>
      <c r="BU63" s="405">
        <v>0</v>
      </c>
    </row>
    <row r="64" spans="1:73" ht="20.100000000000001" customHeight="1" x14ac:dyDescent="0.25">
      <c r="A64" s="382" t="s">
        <v>93</v>
      </c>
      <c r="B64" s="383" t="s">
        <v>206</v>
      </c>
      <c r="C64" s="386" t="s">
        <v>57</v>
      </c>
      <c r="D64" s="401">
        <v>41</v>
      </c>
      <c r="E64" s="402">
        <v>54.7</v>
      </c>
      <c r="F64" s="402">
        <v>34</v>
      </c>
      <c r="G64" s="402">
        <v>45.3</v>
      </c>
      <c r="H64" s="406">
        <v>0</v>
      </c>
      <c r="I64" s="405">
        <v>0</v>
      </c>
      <c r="J64" s="401">
        <v>42</v>
      </c>
      <c r="K64" s="404">
        <v>56</v>
      </c>
      <c r="L64" s="402">
        <v>33</v>
      </c>
      <c r="M64" s="404">
        <v>44</v>
      </c>
      <c r="N64" s="406">
        <v>0</v>
      </c>
      <c r="O64" s="405">
        <v>0</v>
      </c>
      <c r="P64" s="401">
        <v>39</v>
      </c>
      <c r="Q64" s="404">
        <v>52</v>
      </c>
      <c r="R64" s="402">
        <v>36</v>
      </c>
      <c r="S64" s="404">
        <v>48</v>
      </c>
      <c r="T64" s="407">
        <v>0</v>
      </c>
      <c r="U64" s="408">
        <v>0</v>
      </c>
      <c r="V64" s="401">
        <v>39</v>
      </c>
      <c r="W64" s="404">
        <v>52</v>
      </c>
      <c r="X64" s="402">
        <v>36</v>
      </c>
      <c r="Y64" s="404">
        <v>48</v>
      </c>
      <c r="Z64" s="406">
        <v>0</v>
      </c>
      <c r="AA64" s="405">
        <v>0</v>
      </c>
      <c r="AB64" s="401">
        <v>36</v>
      </c>
      <c r="AC64" s="404">
        <v>47.4</v>
      </c>
      <c r="AD64" s="402">
        <v>40</v>
      </c>
      <c r="AE64" s="404">
        <v>52.6</v>
      </c>
      <c r="AF64" s="406">
        <v>0</v>
      </c>
      <c r="AG64" s="405">
        <v>0</v>
      </c>
      <c r="AH64" s="401">
        <v>45</v>
      </c>
      <c r="AI64" s="404">
        <v>57.7</v>
      </c>
      <c r="AJ64" s="402">
        <v>33</v>
      </c>
      <c r="AK64" s="404">
        <v>42.3</v>
      </c>
      <c r="AL64" s="406">
        <v>0</v>
      </c>
      <c r="AM64" s="405">
        <v>0</v>
      </c>
      <c r="AN64" s="401">
        <v>38</v>
      </c>
      <c r="AO64" s="404">
        <v>48.7</v>
      </c>
      <c r="AP64" s="402">
        <v>40</v>
      </c>
      <c r="AQ64" s="404">
        <v>51.3</v>
      </c>
      <c r="AR64" s="406">
        <v>0</v>
      </c>
      <c r="AS64" s="405">
        <v>0</v>
      </c>
      <c r="AT64" s="401">
        <v>41</v>
      </c>
      <c r="AU64" s="404">
        <v>52.6</v>
      </c>
      <c r="AV64" s="402">
        <v>37</v>
      </c>
      <c r="AW64" s="404">
        <v>47.4</v>
      </c>
      <c r="AX64" s="406">
        <v>0</v>
      </c>
      <c r="AY64" s="405">
        <v>0</v>
      </c>
      <c r="AZ64" s="401">
        <v>32</v>
      </c>
      <c r="BA64" s="404">
        <v>41.025599999999997</v>
      </c>
      <c r="BB64" s="402">
        <v>46</v>
      </c>
      <c r="BC64" s="404">
        <v>58.974400000000003</v>
      </c>
      <c r="BD64" s="406">
        <v>0</v>
      </c>
      <c r="BE64" s="405">
        <v>0</v>
      </c>
      <c r="BF64" s="401">
        <v>38</v>
      </c>
      <c r="BG64" s="404">
        <v>48.7</v>
      </c>
      <c r="BH64" s="402">
        <v>39</v>
      </c>
      <c r="BI64" s="404">
        <v>50</v>
      </c>
      <c r="BJ64" s="406">
        <v>0</v>
      </c>
      <c r="BK64" s="404">
        <v>0</v>
      </c>
      <c r="BL64" s="406">
        <v>1</v>
      </c>
      <c r="BM64" s="405">
        <v>1.3</v>
      </c>
      <c r="BN64" s="401">
        <v>35</v>
      </c>
      <c r="BO64" s="404">
        <v>44.9</v>
      </c>
      <c r="BP64" s="402">
        <v>43</v>
      </c>
      <c r="BQ64" s="404">
        <v>55.1</v>
      </c>
      <c r="BR64" s="406">
        <v>0</v>
      </c>
      <c r="BS64" s="404">
        <v>0</v>
      </c>
      <c r="BT64" s="406">
        <v>0</v>
      </c>
      <c r="BU64" s="405">
        <v>0</v>
      </c>
    </row>
    <row r="65" spans="1:73" ht="20.100000000000001" customHeight="1" x14ac:dyDescent="0.25">
      <c r="A65" s="382" t="s">
        <v>94</v>
      </c>
      <c r="B65" s="383" t="s">
        <v>633</v>
      </c>
      <c r="C65" s="386" t="s">
        <v>59</v>
      </c>
      <c r="D65" s="407">
        <v>0</v>
      </c>
      <c r="E65" s="407">
        <v>0</v>
      </c>
      <c r="F65" s="407">
        <v>0</v>
      </c>
      <c r="G65" s="407">
        <v>0</v>
      </c>
      <c r="H65" s="407">
        <v>0</v>
      </c>
      <c r="I65" s="407">
        <v>0</v>
      </c>
      <c r="J65" s="407">
        <v>0</v>
      </c>
      <c r="K65" s="407">
        <v>0</v>
      </c>
      <c r="L65" s="407">
        <v>0</v>
      </c>
      <c r="M65" s="407">
        <v>0</v>
      </c>
      <c r="N65" s="407">
        <v>0</v>
      </c>
      <c r="O65" s="407">
        <v>0</v>
      </c>
      <c r="P65" s="407">
        <v>0</v>
      </c>
      <c r="Q65" s="407">
        <v>0</v>
      </c>
      <c r="R65" s="407">
        <v>0</v>
      </c>
      <c r="S65" s="407">
        <v>0</v>
      </c>
      <c r="T65" s="407">
        <v>0</v>
      </c>
      <c r="U65" s="407">
        <v>0</v>
      </c>
      <c r="V65" s="407">
        <v>0</v>
      </c>
      <c r="W65" s="407">
        <v>0</v>
      </c>
      <c r="X65" s="407">
        <v>0</v>
      </c>
      <c r="Y65" s="407">
        <v>0</v>
      </c>
      <c r="Z65" s="407">
        <v>0</v>
      </c>
      <c r="AA65" s="407">
        <v>0</v>
      </c>
      <c r="AB65" s="407">
        <v>0</v>
      </c>
      <c r="AC65" s="407">
        <v>0</v>
      </c>
      <c r="AD65" s="407">
        <v>0</v>
      </c>
      <c r="AE65" s="407">
        <v>0</v>
      </c>
      <c r="AF65" s="407">
        <v>0</v>
      </c>
      <c r="AG65" s="407">
        <v>0</v>
      </c>
      <c r="AH65" s="407">
        <v>0</v>
      </c>
      <c r="AI65" s="407">
        <v>0</v>
      </c>
      <c r="AJ65" s="407">
        <v>0</v>
      </c>
      <c r="AK65" s="407">
        <v>0</v>
      </c>
      <c r="AL65" s="407">
        <v>0</v>
      </c>
      <c r="AM65" s="407">
        <v>0</v>
      </c>
      <c r="AN65" s="407">
        <v>0</v>
      </c>
      <c r="AO65" s="407">
        <v>0</v>
      </c>
      <c r="AP65" s="407">
        <v>0</v>
      </c>
      <c r="AQ65" s="407">
        <v>0</v>
      </c>
      <c r="AR65" s="407">
        <v>0</v>
      </c>
      <c r="AS65" s="407">
        <v>0</v>
      </c>
      <c r="AT65" s="401">
        <v>37</v>
      </c>
      <c r="AU65" s="404">
        <v>46.3</v>
      </c>
      <c r="AV65" s="402">
        <v>43</v>
      </c>
      <c r="AW65" s="404">
        <v>53.8</v>
      </c>
      <c r="AX65" s="406">
        <v>0</v>
      </c>
      <c r="AY65" s="405">
        <v>0</v>
      </c>
      <c r="AZ65" s="401">
        <v>39</v>
      </c>
      <c r="BA65" s="404">
        <v>49.37</v>
      </c>
      <c r="BB65" s="402">
        <v>40</v>
      </c>
      <c r="BC65" s="404">
        <v>50.63</v>
      </c>
      <c r="BD65" s="406">
        <v>0</v>
      </c>
      <c r="BE65" s="405">
        <v>0</v>
      </c>
      <c r="BF65" s="401">
        <v>47</v>
      </c>
      <c r="BG65" s="404">
        <v>59.5</v>
      </c>
      <c r="BH65" s="402">
        <v>32</v>
      </c>
      <c r="BI65" s="404">
        <v>40.5</v>
      </c>
      <c r="BJ65" s="406">
        <v>0</v>
      </c>
      <c r="BK65" s="404">
        <v>0</v>
      </c>
      <c r="BL65" s="406">
        <v>0</v>
      </c>
      <c r="BM65" s="405">
        <v>0</v>
      </c>
      <c r="BN65" s="401">
        <v>36</v>
      </c>
      <c r="BO65" s="404">
        <v>45</v>
      </c>
      <c r="BP65" s="402">
        <v>44</v>
      </c>
      <c r="BQ65" s="404">
        <v>55</v>
      </c>
      <c r="BR65" s="406">
        <v>0</v>
      </c>
      <c r="BS65" s="404">
        <v>0</v>
      </c>
      <c r="BT65" s="406">
        <v>0</v>
      </c>
      <c r="BU65" s="405">
        <v>0</v>
      </c>
    </row>
    <row r="66" spans="1:73" ht="20.100000000000001" customHeight="1" x14ac:dyDescent="0.25">
      <c r="A66" s="382" t="s">
        <v>94</v>
      </c>
      <c r="B66" s="383" t="s">
        <v>208</v>
      </c>
      <c r="C66" s="386" t="s">
        <v>59</v>
      </c>
      <c r="D66" s="401">
        <v>18</v>
      </c>
      <c r="E66" s="402">
        <v>29.5</v>
      </c>
      <c r="F66" s="402">
        <v>43</v>
      </c>
      <c r="G66" s="402">
        <v>70.5</v>
      </c>
      <c r="H66" s="406">
        <v>0</v>
      </c>
      <c r="I66" s="405">
        <v>0</v>
      </c>
      <c r="J66" s="401">
        <v>27</v>
      </c>
      <c r="K66" s="404">
        <v>44.3</v>
      </c>
      <c r="L66" s="402">
        <v>34</v>
      </c>
      <c r="M66" s="404">
        <v>55.7</v>
      </c>
      <c r="N66" s="406">
        <v>0</v>
      </c>
      <c r="O66" s="405">
        <v>0</v>
      </c>
      <c r="P66" s="401">
        <v>27</v>
      </c>
      <c r="Q66" s="404">
        <v>44.3</v>
      </c>
      <c r="R66" s="402">
        <v>34</v>
      </c>
      <c r="S66" s="404">
        <v>55.7</v>
      </c>
      <c r="T66" s="407">
        <v>0</v>
      </c>
      <c r="U66" s="408">
        <v>0</v>
      </c>
      <c r="V66" s="401">
        <v>24</v>
      </c>
      <c r="W66" s="404">
        <v>39.299999999999997</v>
      </c>
      <c r="X66" s="402">
        <v>37</v>
      </c>
      <c r="Y66" s="404">
        <v>60.7</v>
      </c>
      <c r="Z66" s="406">
        <v>0</v>
      </c>
      <c r="AA66" s="405">
        <v>0</v>
      </c>
      <c r="AB66" s="401">
        <v>25</v>
      </c>
      <c r="AC66" s="404">
        <v>40.299999999999997</v>
      </c>
      <c r="AD66" s="402">
        <v>37</v>
      </c>
      <c r="AE66" s="404">
        <v>59.7</v>
      </c>
      <c r="AF66" s="406">
        <v>0</v>
      </c>
      <c r="AG66" s="405">
        <v>0</v>
      </c>
      <c r="AH66" s="401">
        <v>16</v>
      </c>
      <c r="AI66" s="404">
        <v>26.2</v>
      </c>
      <c r="AJ66" s="402">
        <v>45</v>
      </c>
      <c r="AK66" s="404">
        <v>73.8</v>
      </c>
      <c r="AL66" s="406">
        <v>0</v>
      </c>
      <c r="AM66" s="405">
        <v>0</v>
      </c>
      <c r="AN66" s="401">
        <v>18</v>
      </c>
      <c r="AO66" s="404">
        <v>29</v>
      </c>
      <c r="AP66" s="402">
        <v>44</v>
      </c>
      <c r="AQ66" s="404">
        <v>71</v>
      </c>
      <c r="AR66" s="406">
        <v>0</v>
      </c>
      <c r="AS66" s="405">
        <v>0</v>
      </c>
      <c r="AT66" s="401">
        <v>26</v>
      </c>
      <c r="AU66" s="404">
        <v>34.700000000000003</v>
      </c>
      <c r="AV66" s="402">
        <v>49</v>
      </c>
      <c r="AW66" s="404">
        <v>65.3</v>
      </c>
      <c r="AX66" s="406">
        <v>0</v>
      </c>
      <c r="AY66" s="405">
        <v>0</v>
      </c>
      <c r="AZ66" s="401">
        <v>22</v>
      </c>
      <c r="BA66" s="404">
        <v>29.333300000000001</v>
      </c>
      <c r="BB66" s="402">
        <v>53</v>
      </c>
      <c r="BC66" s="404">
        <v>70.666700000000006</v>
      </c>
      <c r="BD66" s="406">
        <v>0</v>
      </c>
      <c r="BE66" s="405">
        <v>0</v>
      </c>
      <c r="BF66" s="401">
        <v>25</v>
      </c>
      <c r="BG66" s="404">
        <v>33.299999999999997</v>
      </c>
      <c r="BH66" s="402">
        <v>50</v>
      </c>
      <c r="BI66" s="404">
        <v>66.7</v>
      </c>
      <c r="BJ66" s="406">
        <v>0</v>
      </c>
      <c r="BK66" s="404">
        <v>0</v>
      </c>
      <c r="BL66" s="406">
        <v>0</v>
      </c>
      <c r="BM66" s="405">
        <v>0</v>
      </c>
      <c r="BN66" s="401">
        <v>29</v>
      </c>
      <c r="BO66" s="404">
        <v>38.200000000000003</v>
      </c>
      <c r="BP66" s="402">
        <v>47</v>
      </c>
      <c r="BQ66" s="404">
        <v>61.8</v>
      </c>
      <c r="BR66" s="406">
        <v>0</v>
      </c>
      <c r="BS66" s="404">
        <v>0</v>
      </c>
      <c r="BT66" s="406">
        <v>0</v>
      </c>
      <c r="BU66" s="405">
        <v>0</v>
      </c>
    </row>
    <row r="67" spans="1:73" ht="20.100000000000001" customHeight="1" x14ac:dyDescent="0.25">
      <c r="A67" s="382" t="s">
        <v>94</v>
      </c>
      <c r="B67" s="383" t="s">
        <v>209</v>
      </c>
      <c r="C67" s="386" t="s">
        <v>57</v>
      </c>
      <c r="D67" s="401">
        <v>59</v>
      </c>
      <c r="E67" s="402">
        <v>62.8</v>
      </c>
      <c r="F67" s="402">
        <v>35</v>
      </c>
      <c r="G67" s="402">
        <v>37.200000000000003</v>
      </c>
      <c r="H67" s="406">
        <v>0</v>
      </c>
      <c r="I67" s="405">
        <v>0</v>
      </c>
      <c r="J67" s="401">
        <v>55</v>
      </c>
      <c r="K67" s="404">
        <v>55.6</v>
      </c>
      <c r="L67" s="402">
        <v>44</v>
      </c>
      <c r="M67" s="404">
        <v>44.4</v>
      </c>
      <c r="N67" s="406">
        <v>0</v>
      </c>
      <c r="O67" s="405">
        <v>0</v>
      </c>
      <c r="P67" s="401">
        <v>59</v>
      </c>
      <c r="Q67" s="404">
        <v>60.2</v>
      </c>
      <c r="R67" s="402">
        <v>39</v>
      </c>
      <c r="S67" s="404">
        <v>39.799999999999997</v>
      </c>
      <c r="T67" s="407">
        <v>0</v>
      </c>
      <c r="U67" s="408">
        <v>0</v>
      </c>
      <c r="V67" s="401">
        <v>62</v>
      </c>
      <c r="W67" s="404">
        <v>62.6</v>
      </c>
      <c r="X67" s="402">
        <v>37</v>
      </c>
      <c r="Y67" s="404">
        <v>37.4</v>
      </c>
      <c r="Z67" s="406">
        <v>0</v>
      </c>
      <c r="AA67" s="405">
        <v>0</v>
      </c>
      <c r="AB67" s="401">
        <v>61</v>
      </c>
      <c r="AC67" s="404">
        <v>62.9</v>
      </c>
      <c r="AD67" s="402">
        <v>36</v>
      </c>
      <c r="AE67" s="404">
        <v>37.1</v>
      </c>
      <c r="AF67" s="406">
        <v>0</v>
      </c>
      <c r="AG67" s="405">
        <v>0</v>
      </c>
      <c r="AH67" s="401">
        <v>45</v>
      </c>
      <c r="AI67" s="404">
        <v>45.9</v>
      </c>
      <c r="AJ67" s="402">
        <v>53</v>
      </c>
      <c r="AK67" s="404">
        <v>54.1</v>
      </c>
      <c r="AL67" s="406">
        <v>0</v>
      </c>
      <c r="AM67" s="405">
        <v>0</v>
      </c>
      <c r="AN67" s="401">
        <v>61</v>
      </c>
      <c r="AO67" s="404">
        <v>57.5</v>
      </c>
      <c r="AP67" s="402">
        <v>45</v>
      </c>
      <c r="AQ67" s="404">
        <v>42.5</v>
      </c>
      <c r="AR67" s="406">
        <v>0</v>
      </c>
      <c r="AS67" s="405">
        <v>0</v>
      </c>
      <c r="AT67" s="401">
        <v>56</v>
      </c>
      <c r="AU67" s="404">
        <v>50.9</v>
      </c>
      <c r="AV67" s="402">
        <v>54</v>
      </c>
      <c r="AW67" s="404">
        <v>49.1</v>
      </c>
      <c r="AX67" s="406">
        <v>0</v>
      </c>
      <c r="AY67" s="405">
        <v>0</v>
      </c>
      <c r="AZ67" s="401">
        <v>60</v>
      </c>
      <c r="BA67" s="404">
        <v>49.586799999999997</v>
      </c>
      <c r="BB67" s="402">
        <v>61</v>
      </c>
      <c r="BC67" s="404">
        <v>50.413200000000003</v>
      </c>
      <c r="BD67" s="406">
        <v>0</v>
      </c>
      <c r="BE67" s="405">
        <v>0</v>
      </c>
      <c r="BF67" s="401">
        <v>62</v>
      </c>
      <c r="BG67" s="404">
        <v>47.7</v>
      </c>
      <c r="BH67" s="402">
        <v>68</v>
      </c>
      <c r="BI67" s="404">
        <v>52.3</v>
      </c>
      <c r="BJ67" s="406">
        <v>0</v>
      </c>
      <c r="BK67" s="404">
        <v>0</v>
      </c>
      <c r="BL67" s="406">
        <v>0</v>
      </c>
      <c r="BM67" s="405">
        <v>0</v>
      </c>
      <c r="BN67" s="401">
        <v>48</v>
      </c>
      <c r="BO67" s="404">
        <v>37.200000000000003</v>
      </c>
      <c r="BP67" s="402">
        <v>81</v>
      </c>
      <c r="BQ67" s="404">
        <v>62.8</v>
      </c>
      <c r="BR67" s="406">
        <v>0</v>
      </c>
      <c r="BS67" s="404">
        <v>0</v>
      </c>
      <c r="BT67" s="406">
        <v>0</v>
      </c>
      <c r="BU67" s="405">
        <v>0</v>
      </c>
    </row>
    <row r="68" spans="1:73" ht="20.100000000000001" customHeight="1" x14ac:dyDescent="0.25">
      <c r="A68" s="382" t="s">
        <v>95</v>
      </c>
      <c r="B68" s="383" t="s">
        <v>210</v>
      </c>
      <c r="C68" s="386" t="s">
        <v>57</v>
      </c>
      <c r="D68" s="401">
        <v>56</v>
      </c>
      <c r="E68" s="402">
        <v>53.3</v>
      </c>
      <c r="F68" s="402">
        <v>49</v>
      </c>
      <c r="G68" s="402">
        <v>46.7</v>
      </c>
      <c r="H68" s="406">
        <v>0</v>
      </c>
      <c r="I68" s="405">
        <v>0</v>
      </c>
      <c r="J68" s="401">
        <v>49</v>
      </c>
      <c r="K68" s="404">
        <v>47.1</v>
      </c>
      <c r="L68" s="402">
        <v>55</v>
      </c>
      <c r="M68" s="404">
        <v>52.9</v>
      </c>
      <c r="N68" s="406">
        <v>0</v>
      </c>
      <c r="O68" s="405">
        <v>0</v>
      </c>
      <c r="P68" s="401">
        <v>49</v>
      </c>
      <c r="Q68" s="404">
        <v>46.2</v>
      </c>
      <c r="R68" s="402">
        <v>57</v>
      </c>
      <c r="S68" s="404">
        <v>53.8</v>
      </c>
      <c r="T68" s="407">
        <v>0</v>
      </c>
      <c r="U68" s="408">
        <v>0</v>
      </c>
      <c r="V68" s="401">
        <v>47</v>
      </c>
      <c r="W68" s="404">
        <v>44.8</v>
      </c>
      <c r="X68" s="402">
        <v>58</v>
      </c>
      <c r="Y68" s="404">
        <v>55.2</v>
      </c>
      <c r="Z68" s="406">
        <v>0</v>
      </c>
      <c r="AA68" s="405">
        <v>0</v>
      </c>
      <c r="AB68" s="401">
        <v>44</v>
      </c>
      <c r="AC68" s="404">
        <v>41.5</v>
      </c>
      <c r="AD68" s="402">
        <v>62</v>
      </c>
      <c r="AE68" s="404">
        <v>58.5</v>
      </c>
      <c r="AF68" s="406">
        <v>0</v>
      </c>
      <c r="AG68" s="405">
        <v>0</v>
      </c>
      <c r="AH68" s="401">
        <v>53</v>
      </c>
      <c r="AI68" s="404">
        <v>50</v>
      </c>
      <c r="AJ68" s="402">
        <v>53</v>
      </c>
      <c r="AK68" s="404">
        <v>50</v>
      </c>
      <c r="AL68" s="406">
        <v>0</v>
      </c>
      <c r="AM68" s="405">
        <v>0</v>
      </c>
      <c r="AN68" s="401">
        <v>50</v>
      </c>
      <c r="AO68" s="404">
        <v>47.6</v>
      </c>
      <c r="AP68" s="402">
        <v>55</v>
      </c>
      <c r="AQ68" s="404">
        <v>52.4</v>
      </c>
      <c r="AR68" s="406">
        <v>0</v>
      </c>
      <c r="AS68" s="405">
        <v>0</v>
      </c>
      <c r="AT68" s="401">
        <v>47</v>
      </c>
      <c r="AU68" s="404">
        <v>44.3</v>
      </c>
      <c r="AV68" s="402">
        <v>59</v>
      </c>
      <c r="AW68" s="404">
        <v>55.7</v>
      </c>
      <c r="AX68" s="406">
        <v>0</v>
      </c>
      <c r="AY68" s="405">
        <v>0</v>
      </c>
      <c r="AZ68" s="401">
        <v>50</v>
      </c>
      <c r="BA68" s="404">
        <v>47.169800000000002</v>
      </c>
      <c r="BB68" s="402">
        <v>56</v>
      </c>
      <c r="BC68" s="404">
        <v>52.830199999999998</v>
      </c>
      <c r="BD68" s="406">
        <v>0</v>
      </c>
      <c r="BE68" s="405">
        <v>0</v>
      </c>
      <c r="BF68" s="401">
        <v>50</v>
      </c>
      <c r="BG68" s="404">
        <v>47.2</v>
      </c>
      <c r="BH68" s="402">
        <v>56</v>
      </c>
      <c r="BI68" s="404">
        <v>52.8</v>
      </c>
      <c r="BJ68" s="406">
        <v>0</v>
      </c>
      <c r="BK68" s="404">
        <v>0</v>
      </c>
      <c r="BL68" s="406">
        <v>0</v>
      </c>
      <c r="BM68" s="405">
        <v>0</v>
      </c>
      <c r="BN68" s="401">
        <v>42</v>
      </c>
      <c r="BO68" s="404">
        <v>39.6</v>
      </c>
      <c r="BP68" s="402">
        <v>64</v>
      </c>
      <c r="BQ68" s="404">
        <v>60.4</v>
      </c>
      <c r="BR68" s="406">
        <v>0</v>
      </c>
      <c r="BS68" s="404">
        <v>0</v>
      </c>
      <c r="BT68" s="406">
        <v>0</v>
      </c>
      <c r="BU68" s="405">
        <v>0</v>
      </c>
    </row>
    <row r="69" spans="1:73" ht="20.100000000000001" customHeight="1" x14ac:dyDescent="0.25">
      <c r="A69" s="391" t="s">
        <v>95</v>
      </c>
      <c r="B69" s="399" t="s">
        <v>334</v>
      </c>
      <c r="C69" s="466" t="s">
        <v>57</v>
      </c>
      <c r="D69" s="524">
        <v>0</v>
      </c>
      <c r="E69" s="406">
        <v>0</v>
      </c>
      <c r="F69" s="406">
        <v>0</v>
      </c>
      <c r="G69" s="406">
        <v>0</v>
      </c>
      <c r="H69" s="406">
        <v>0</v>
      </c>
      <c r="I69" s="407">
        <v>0</v>
      </c>
      <c r="J69" s="524">
        <v>0</v>
      </c>
      <c r="K69" s="406">
        <v>0</v>
      </c>
      <c r="L69" s="406">
        <v>0</v>
      </c>
      <c r="M69" s="406">
        <v>0</v>
      </c>
      <c r="N69" s="406">
        <v>0</v>
      </c>
      <c r="O69" s="407">
        <v>0</v>
      </c>
      <c r="P69" s="524">
        <v>0</v>
      </c>
      <c r="Q69" s="406">
        <v>0</v>
      </c>
      <c r="R69" s="406">
        <v>0</v>
      </c>
      <c r="S69" s="406">
        <v>0</v>
      </c>
      <c r="T69" s="407">
        <v>0</v>
      </c>
      <c r="U69" s="525">
        <v>0</v>
      </c>
      <c r="V69" s="524">
        <v>0</v>
      </c>
      <c r="W69" s="406">
        <v>0</v>
      </c>
      <c r="X69" s="406">
        <v>0</v>
      </c>
      <c r="Y69" s="406">
        <v>0</v>
      </c>
      <c r="Z69" s="406">
        <v>0</v>
      </c>
      <c r="AA69" s="407">
        <v>0</v>
      </c>
      <c r="AB69" s="524">
        <v>0</v>
      </c>
      <c r="AC69" s="406">
        <v>0</v>
      </c>
      <c r="AD69" s="406">
        <v>0</v>
      </c>
      <c r="AE69" s="406">
        <v>0</v>
      </c>
      <c r="AF69" s="406">
        <v>0</v>
      </c>
      <c r="AG69" s="407">
        <v>0</v>
      </c>
      <c r="AH69" s="524">
        <v>0</v>
      </c>
      <c r="AI69" s="406">
        <v>0</v>
      </c>
      <c r="AJ69" s="406">
        <v>0</v>
      </c>
      <c r="AK69" s="406">
        <v>0</v>
      </c>
      <c r="AL69" s="406">
        <v>0</v>
      </c>
      <c r="AM69" s="407">
        <v>0</v>
      </c>
      <c r="AN69" s="401">
        <v>14</v>
      </c>
      <c r="AO69" s="404">
        <v>35</v>
      </c>
      <c r="AP69" s="402">
        <v>26</v>
      </c>
      <c r="AQ69" s="404">
        <v>65</v>
      </c>
      <c r="AR69" s="406">
        <v>0</v>
      </c>
      <c r="AS69" s="405">
        <v>0</v>
      </c>
      <c r="AT69" s="401">
        <v>23</v>
      </c>
      <c r="AU69" s="404">
        <v>37.700000000000003</v>
      </c>
      <c r="AV69" s="402">
        <v>38</v>
      </c>
      <c r="AW69" s="404">
        <v>62.3</v>
      </c>
      <c r="AX69" s="406">
        <v>0</v>
      </c>
      <c r="AY69" s="405">
        <v>0</v>
      </c>
      <c r="AZ69" s="401">
        <v>29</v>
      </c>
      <c r="BA69" s="404">
        <v>48.333300000000001</v>
      </c>
      <c r="BB69" s="402">
        <v>31</v>
      </c>
      <c r="BC69" s="404">
        <v>51.666699999999999</v>
      </c>
      <c r="BD69" s="406">
        <v>0</v>
      </c>
      <c r="BE69" s="405">
        <v>0</v>
      </c>
      <c r="BF69" s="401">
        <v>17</v>
      </c>
      <c r="BG69" s="404">
        <v>28.3</v>
      </c>
      <c r="BH69" s="402">
        <v>43</v>
      </c>
      <c r="BI69" s="404">
        <v>71.7</v>
      </c>
      <c r="BJ69" s="406">
        <v>0</v>
      </c>
      <c r="BK69" s="404">
        <v>0</v>
      </c>
      <c r="BL69" s="406">
        <v>0</v>
      </c>
      <c r="BM69" s="405">
        <v>0</v>
      </c>
      <c r="BN69" s="401">
        <v>18</v>
      </c>
      <c r="BO69" s="404">
        <v>30.5</v>
      </c>
      <c r="BP69" s="402">
        <v>41</v>
      </c>
      <c r="BQ69" s="404">
        <v>69.5</v>
      </c>
      <c r="BR69" s="406">
        <v>0</v>
      </c>
      <c r="BS69" s="404">
        <v>0</v>
      </c>
      <c r="BT69" s="406">
        <v>0</v>
      </c>
      <c r="BU69" s="405">
        <v>0</v>
      </c>
    </row>
    <row r="70" spans="1:73" ht="20.100000000000001" customHeight="1" x14ac:dyDescent="0.25">
      <c r="A70" s="382" t="s">
        <v>95</v>
      </c>
      <c r="B70" s="383" t="s">
        <v>211</v>
      </c>
      <c r="C70" s="386" t="s">
        <v>57</v>
      </c>
      <c r="D70" s="401">
        <v>38</v>
      </c>
      <c r="E70" s="402">
        <v>37.6</v>
      </c>
      <c r="F70" s="402">
        <v>63</v>
      </c>
      <c r="G70" s="402">
        <v>62.4</v>
      </c>
      <c r="H70" s="406">
        <v>0</v>
      </c>
      <c r="I70" s="405">
        <v>0</v>
      </c>
      <c r="J70" s="401">
        <v>41</v>
      </c>
      <c r="K70" s="404">
        <v>39.799999999999997</v>
      </c>
      <c r="L70" s="402">
        <v>62</v>
      </c>
      <c r="M70" s="404">
        <v>60.2</v>
      </c>
      <c r="N70" s="406">
        <v>0</v>
      </c>
      <c r="O70" s="405">
        <v>0</v>
      </c>
      <c r="P70" s="401">
        <v>38</v>
      </c>
      <c r="Q70" s="404">
        <v>36.5</v>
      </c>
      <c r="R70" s="402">
        <v>66</v>
      </c>
      <c r="S70" s="404">
        <v>63.5</v>
      </c>
      <c r="T70" s="407">
        <v>0</v>
      </c>
      <c r="U70" s="408">
        <v>0</v>
      </c>
      <c r="V70" s="401">
        <v>45</v>
      </c>
      <c r="W70" s="404">
        <v>42.9</v>
      </c>
      <c r="X70" s="402">
        <v>60</v>
      </c>
      <c r="Y70" s="404">
        <v>57.1</v>
      </c>
      <c r="Z70" s="406">
        <v>0</v>
      </c>
      <c r="AA70" s="405">
        <v>0</v>
      </c>
      <c r="AB70" s="401">
        <v>46</v>
      </c>
      <c r="AC70" s="404">
        <v>43.8</v>
      </c>
      <c r="AD70" s="402">
        <v>59</v>
      </c>
      <c r="AE70" s="404">
        <v>56.2</v>
      </c>
      <c r="AF70" s="406">
        <v>0</v>
      </c>
      <c r="AG70" s="405">
        <v>0</v>
      </c>
      <c r="AH70" s="401">
        <v>47</v>
      </c>
      <c r="AI70" s="404">
        <v>44.8</v>
      </c>
      <c r="AJ70" s="402">
        <v>58</v>
      </c>
      <c r="AK70" s="404">
        <v>55.2</v>
      </c>
      <c r="AL70" s="406">
        <v>0</v>
      </c>
      <c r="AM70" s="405">
        <v>0</v>
      </c>
      <c r="AN70" s="401">
        <v>45</v>
      </c>
      <c r="AO70" s="404">
        <v>42.5</v>
      </c>
      <c r="AP70" s="402">
        <v>61</v>
      </c>
      <c r="AQ70" s="404">
        <v>57.5</v>
      </c>
      <c r="AR70" s="406">
        <v>0</v>
      </c>
      <c r="AS70" s="405">
        <v>0</v>
      </c>
      <c r="AT70" s="401">
        <v>38</v>
      </c>
      <c r="AU70" s="404">
        <v>35.799999999999997</v>
      </c>
      <c r="AV70" s="402">
        <v>68</v>
      </c>
      <c r="AW70" s="404">
        <v>64.2</v>
      </c>
      <c r="AX70" s="406">
        <v>0</v>
      </c>
      <c r="AY70" s="405">
        <v>0</v>
      </c>
      <c r="AZ70" s="401">
        <v>38</v>
      </c>
      <c r="BA70" s="404">
        <v>35.8491</v>
      </c>
      <c r="BB70" s="402">
        <v>68</v>
      </c>
      <c r="BC70" s="404">
        <v>64.150899999999993</v>
      </c>
      <c r="BD70" s="406">
        <v>0</v>
      </c>
      <c r="BE70" s="405">
        <v>0</v>
      </c>
      <c r="BF70" s="401">
        <v>37</v>
      </c>
      <c r="BG70" s="404">
        <v>34.9</v>
      </c>
      <c r="BH70" s="402">
        <v>69</v>
      </c>
      <c r="BI70" s="404">
        <v>65.099999999999994</v>
      </c>
      <c r="BJ70" s="406">
        <v>0</v>
      </c>
      <c r="BK70" s="404">
        <v>0</v>
      </c>
      <c r="BL70" s="406">
        <v>0</v>
      </c>
      <c r="BM70" s="405">
        <v>0</v>
      </c>
      <c r="BN70" s="401">
        <v>33</v>
      </c>
      <c r="BO70" s="404">
        <v>31.1</v>
      </c>
      <c r="BP70" s="402">
        <v>73</v>
      </c>
      <c r="BQ70" s="404">
        <v>68.900000000000006</v>
      </c>
      <c r="BR70" s="406">
        <v>0</v>
      </c>
      <c r="BS70" s="404">
        <v>0</v>
      </c>
      <c r="BT70" s="406">
        <v>0</v>
      </c>
      <c r="BU70" s="405">
        <v>0</v>
      </c>
    </row>
    <row r="71" spans="1:73" ht="20.100000000000001" customHeight="1" x14ac:dyDescent="0.25">
      <c r="A71" s="382" t="s">
        <v>95</v>
      </c>
      <c r="B71" s="383" t="s">
        <v>212</v>
      </c>
      <c r="C71" s="386" t="s">
        <v>57</v>
      </c>
      <c r="D71" s="401">
        <v>52</v>
      </c>
      <c r="E71" s="404">
        <v>50</v>
      </c>
      <c r="F71" s="402">
        <v>52</v>
      </c>
      <c r="G71" s="404">
        <v>50</v>
      </c>
      <c r="H71" s="406">
        <v>0</v>
      </c>
      <c r="I71" s="405">
        <v>0</v>
      </c>
      <c r="J71" s="401">
        <v>52</v>
      </c>
      <c r="K71" s="404">
        <v>52</v>
      </c>
      <c r="L71" s="402">
        <v>48</v>
      </c>
      <c r="M71" s="404">
        <v>48</v>
      </c>
      <c r="N71" s="406">
        <v>0</v>
      </c>
      <c r="O71" s="405">
        <v>0</v>
      </c>
      <c r="P71" s="401">
        <v>39</v>
      </c>
      <c r="Q71" s="404">
        <v>38.6</v>
      </c>
      <c r="R71" s="402">
        <v>62</v>
      </c>
      <c r="S71" s="404">
        <v>61.4</v>
      </c>
      <c r="T71" s="407">
        <v>0</v>
      </c>
      <c r="U71" s="408">
        <v>0</v>
      </c>
      <c r="V71" s="401">
        <v>52</v>
      </c>
      <c r="W71" s="404">
        <v>50</v>
      </c>
      <c r="X71" s="402">
        <v>52</v>
      </c>
      <c r="Y71" s="404">
        <v>50</v>
      </c>
      <c r="Z71" s="406">
        <v>0</v>
      </c>
      <c r="AA71" s="405">
        <v>0</v>
      </c>
      <c r="AB71" s="401">
        <v>47</v>
      </c>
      <c r="AC71" s="404">
        <v>44.3</v>
      </c>
      <c r="AD71" s="402">
        <v>59</v>
      </c>
      <c r="AE71" s="404">
        <v>55.7</v>
      </c>
      <c r="AF71" s="406">
        <v>0</v>
      </c>
      <c r="AG71" s="405">
        <v>0</v>
      </c>
      <c r="AH71" s="401">
        <v>40</v>
      </c>
      <c r="AI71" s="404">
        <v>39.6</v>
      </c>
      <c r="AJ71" s="402">
        <v>61</v>
      </c>
      <c r="AK71" s="404">
        <v>60.4</v>
      </c>
      <c r="AL71" s="406">
        <v>0</v>
      </c>
      <c r="AM71" s="405">
        <v>0</v>
      </c>
      <c r="AN71" s="401">
        <v>47</v>
      </c>
      <c r="AO71" s="404">
        <v>45.6</v>
      </c>
      <c r="AP71" s="402">
        <v>56</v>
      </c>
      <c r="AQ71" s="404">
        <v>54.4</v>
      </c>
      <c r="AR71" s="406">
        <v>0</v>
      </c>
      <c r="AS71" s="405">
        <v>0</v>
      </c>
      <c r="AT71" s="401">
        <v>40</v>
      </c>
      <c r="AU71" s="404">
        <v>37.4</v>
      </c>
      <c r="AV71" s="402">
        <v>67</v>
      </c>
      <c r="AW71" s="404">
        <v>62.6</v>
      </c>
      <c r="AX71" s="406">
        <v>0</v>
      </c>
      <c r="AY71" s="405">
        <v>0</v>
      </c>
      <c r="AZ71" s="401">
        <v>41</v>
      </c>
      <c r="BA71" s="404">
        <v>40.196100000000001</v>
      </c>
      <c r="BB71" s="402">
        <v>61</v>
      </c>
      <c r="BC71" s="404">
        <v>59.803899999999999</v>
      </c>
      <c r="BD71" s="406">
        <v>0</v>
      </c>
      <c r="BE71" s="405">
        <v>0</v>
      </c>
      <c r="BF71" s="401">
        <v>42</v>
      </c>
      <c r="BG71" s="404">
        <v>41.6</v>
      </c>
      <c r="BH71" s="402">
        <v>59</v>
      </c>
      <c r="BI71" s="404">
        <v>58.4</v>
      </c>
      <c r="BJ71" s="406">
        <v>0</v>
      </c>
      <c r="BK71" s="404">
        <v>0</v>
      </c>
      <c r="BL71" s="406">
        <v>0</v>
      </c>
      <c r="BM71" s="405">
        <v>0</v>
      </c>
      <c r="BN71" s="401">
        <v>36</v>
      </c>
      <c r="BO71" s="404">
        <v>35.6</v>
      </c>
      <c r="BP71" s="402">
        <v>65</v>
      </c>
      <c r="BQ71" s="404">
        <v>64.400000000000006</v>
      </c>
      <c r="BR71" s="406">
        <v>0</v>
      </c>
      <c r="BS71" s="404">
        <v>0</v>
      </c>
      <c r="BT71" s="406">
        <v>0</v>
      </c>
      <c r="BU71" s="405">
        <v>0</v>
      </c>
    </row>
    <row r="72" spans="1:73" ht="20.100000000000001" customHeight="1" x14ac:dyDescent="0.25">
      <c r="A72" s="382" t="s">
        <v>96</v>
      </c>
      <c r="B72" s="383" t="s">
        <v>213</v>
      </c>
      <c r="C72" s="386" t="s">
        <v>59</v>
      </c>
      <c r="D72" s="401">
        <v>45</v>
      </c>
      <c r="E72" s="402">
        <v>54.9</v>
      </c>
      <c r="F72" s="402">
        <v>37</v>
      </c>
      <c r="G72" s="402">
        <v>45.1</v>
      </c>
      <c r="H72" s="406">
        <v>0</v>
      </c>
      <c r="I72" s="405">
        <v>0</v>
      </c>
      <c r="J72" s="401">
        <v>48</v>
      </c>
      <c r="K72" s="404">
        <v>57.1</v>
      </c>
      <c r="L72" s="402">
        <v>36</v>
      </c>
      <c r="M72" s="404">
        <v>42.9</v>
      </c>
      <c r="N72" s="406">
        <v>0</v>
      </c>
      <c r="O72" s="405">
        <v>0</v>
      </c>
      <c r="P72" s="401">
        <v>48</v>
      </c>
      <c r="Q72" s="404">
        <v>57.1</v>
      </c>
      <c r="R72" s="402">
        <v>36</v>
      </c>
      <c r="S72" s="404">
        <v>42.9</v>
      </c>
      <c r="T72" s="407">
        <v>0</v>
      </c>
      <c r="U72" s="408">
        <v>0</v>
      </c>
      <c r="V72" s="401">
        <v>54</v>
      </c>
      <c r="W72" s="404">
        <v>54</v>
      </c>
      <c r="X72" s="402">
        <v>46</v>
      </c>
      <c r="Y72" s="404">
        <v>46</v>
      </c>
      <c r="Z72" s="406">
        <v>0</v>
      </c>
      <c r="AA72" s="405">
        <v>0</v>
      </c>
      <c r="AB72" s="401">
        <v>53</v>
      </c>
      <c r="AC72" s="404">
        <v>53</v>
      </c>
      <c r="AD72" s="402">
        <v>47</v>
      </c>
      <c r="AE72" s="404">
        <v>47</v>
      </c>
      <c r="AF72" s="406">
        <v>0</v>
      </c>
      <c r="AG72" s="405">
        <v>0</v>
      </c>
      <c r="AH72" s="401">
        <v>50</v>
      </c>
      <c r="AI72" s="404">
        <v>49</v>
      </c>
      <c r="AJ72" s="402">
        <v>52</v>
      </c>
      <c r="AK72" s="404">
        <v>51</v>
      </c>
      <c r="AL72" s="406">
        <v>0</v>
      </c>
      <c r="AM72" s="405">
        <v>0</v>
      </c>
      <c r="AN72" s="401">
        <v>49</v>
      </c>
      <c r="AO72" s="404">
        <v>49</v>
      </c>
      <c r="AP72" s="402">
        <v>51</v>
      </c>
      <c r="AQ72" s="404">
        <v>51</v>
      </c>
      <c r="AR72" s="406">
        <v>0</v>
      </c>
      <c r="AS72" s="405">
        <v>0</v>
      </c>
      <c r="AT72" s="401">
        <v>54</v>
      </c>
      <c r="AU72" s="404">
        <v>53.5</v>
      </c>
      <c r="AV72" s="402">
        <v>47</v>
      </c>
      <c r="AW72" s="404">
        <v>46.5</v>
      </c>
      <c r="AX72" s="406">
        <v>0</v>
      </c>
      <c r="AY72" s="405">
        <v>0</v>
      </c>
      <c r="AZ72" s="401">
        <v>49</v>
      </c>
      <c r="BA72" s="404">
        <v>49</v>
      </c>
      <c r="BB72" s="402">
        <v>51</v>
      </c>
      <c r="BC72" s="404">
        <v>51</v>
      </c>
      <c r="BD72" s="406">
        <v>0</v>
      </c>
      <c r="BE72" s="405">
        <v>0</v>
      </c>
      <c r="BF72" s="401">
        <v>71</v>
      </c>
      <c r="BG72" s="404">
        <v>50.7</v>
      </c>
      <c r="BH72" s="402">
        <v>69</v>
      </c>
      <c r="BI72" s="404">
        <v>49.3</v>
      </c>
      <c r="BJ72" s="406">
        <v>0</v>
      </c>
      <c r="BK72" s="404">
        <v>0</v>
      </c>
      <c r="BL72" s="406">
        <v>0</v>
      </c>
      <c r="BM72" s="405">
        <v>0</v>
      </c>
      <c r="BN72" s="401">
        <v>73</v>
      </c>
      <c r="BO72" s="404">
        <v>50</v>
      </c>
      <c r="BP72" s="402">
        <v>73</v>
      </c>
      <c r="BQ72" s="404">
        <v>50</v>
      </c>
      <c r="BR72" s="406">
        <v>0</v>
      </c>
      <c r="BS72" s="404">
        <v>0</v>
      </c>
      <c r="BT72" s="406">
        <v>0</v>
      </c>
      <c r="BU72" s="405">
        <v>0</v>
      </c>
    </row>
    <row r="73" spans="1:73" ht="20.100000000000001" customHeight="1" x14ac:dyDescent="0.25">
      <c r="A73" s="382" t="s">
        <v>96</v>
      </c>
      <c r="B73" s="383" t="s">
        <v>252</v>
      </c>
      <c r="C73" s="386" t="s">
        <v>57</v>
      </c>
      <c r="D73" s="401">
        <v>17</v>
      </c>
      <c r="E73" s="402">
        <v>60.7</v>
      </c>
      <c r="F73" s="402">
        <v>11</v>
      </c>
      <c r="G73" s="402">
        <v>39.299999999999997</v>
      </c>
      <c r="H73" s="406">
        <v>0</v>
      </c>
      <c r="I73" s="405">
        <v>0</v>
      </c>
      <c r="J73" s="401">
        <v>31</v>
      </c>
      <c r="K73" s="404">
        <v>67.400000000000006</v>
      </c>
      <c r="L73" s="402">
        <v>14</v>
      </c>
      <c r="M73" s="404">
        <v>30.4</v>
      </c>
      <c r="N73" s="406">
        <v>1</v>
      </c>
      <c r="O73" s="405">
        <v>2.2000000000000002</v>
      </c>
      <c r="P73" s="401">
        <v>40</v>
      </c>
      <c r="Q73" s="404">
        <v>80</v>
      </c>
      <c r="R73" s="402">
        <v>10</v>
      </c>
      <c r="S73" s="404">
        <v>20</v>
      </c>
      <c r="T73" s="407">
        <v>0</v>
      </c>
      <c r="U73" s="408">
        <v>0</v>
      </c>
      <c r="V73" s="401">
        <v>27</v>
      </c>
      <c r="W73" s="404">
        <v>55.1</v>
      </c>
      <c r="X73" s="402">
        <v>22</v>
      </c>
      <c r="Y73" s="404">
        <v>44.9</v>
      </c>
      <c r="Z73" s="406">
        <v>0</v>
      </c>
      <c r="AA73" s="405">
        <v>0</v>
      </c>
      <c r="AB73" s="401">
        <v>40</v>
      </c>
      <c r="AC73" s="404">
        <v>80</v>
      </c>
      <c r="AD73" s="402">
        <v>10</v>
      </c>
      <c r="AE73" s="404">
        <v>20</v>
      </c>
      <c r="AF73" s="406">
        <v>0</v>
      </c>
      <c r="AG73" s="405">
        <v>0</v>
      </c>
      <c r="AH73" s="401">
        <v>25</v>
      </c>
      <c r="AI73" s="404">
        <v>49</v>
      </c>
      <c r="AJ73" s="402">
        <v>26</v>
      </c>
      <c r="AK73" s="404">
        <v>51</v>
      </c>
      <c r="AL73" s="406">
        <v>0</v>
      </c>
      <c r="AM73" s="405">
        <v>0</v>
      </c>
      <c r="AN73" s="401">
        <v>38</v>
      </c>
      <c r="AO73" s="404">
        <v>76</v>
      </c>
      <c r="AP73" s="402">
        <v>12</v>
      </c>
      <c r="AQ73" s="404">
        <v>24</v>
      </c>
      <c r="AR73" s="406">
        <v>0</v>
      </c>
      <c r="AS73" s="405">
        <v>0</v>
      </c>
      <c r="AT73" s="401">
        <v>25</v>
      </c>
      <c r="AU73" s="404">
        <v>50</v>
      </c>
      <c r="AV73" s="402">
        <v>25</v>
      </c>
      <c r="AW73" s="404">
        <v>50</v>
      </c>
      <c r="AX73" s="406">
        <v>0</v>
      </c>
      <c r="AY73" s="405">
        <v>0</v>
      </c>
      <c r="AZ73" s="401">
        <v>24</v>
      </c>
      <c r="BA73" s="404">
        <v>47.058799999999998</v>
      </c>
      <c r="BB73" s="402">
        <v>27</v>
      </c>
      <c r="BC73" s="404">
        <v>52.941200000000002</v>
      </c>
      <c r="BD73" s="406">
        <v>0</v>
      </c>
      <c r="BE73" s="405">
        <v>0</v>
      </c>
      <c r="BF73" s="401">
        <v>26</v>
      </c>
      <c r="BG73" s="404">
        <v>50</v>
      </c>
      <c r="BH73" s="402">
        <v>26</v>
      </c>
      <c r="BI73" s="404">
        <v>50</v>
      </c>
      <c r="BJ73" s="406">
        <v>0</v>
      </c>
      <c r="BK73" s="404">
        <v>0</v>
      </c>
      <c r="BL73" s="406">
        <v>0</v>
      </c>
      <c r="BM73" s="405">
        <v>0</v>
      </c>
      <c r="BN73" s="401">
        <v>27</v>
      </c>
      <c r="BO73" s="404">
        <v>54</v>
      </c>
      <c r="BP73" s="402">
        <v>23</v>
      </c>
      <c r="BQ73" s="404">
        <v>46</v>
      </c>
      <c r="BR73" s="406">
        <v>0</v>
      </c>
      <c r="BS73" s="404">
        <v>0</v>
      </c>
      <c r="BT73" s="406">
        <v>0</v>
      </c>
      <c r="BU73" s="405">
        <v>0</v>
      </c>
    </row>
    <row r="74" spans="1:73" ht="20.100000000000001" customHeight="1" x14ac:dyDescent="0.25">
      <c r="A74" s="382" t="s">
        <v>97</v>
      </c>
      <c r="B74" s="383" t="s">
        <v>229</v>
      </c>
      <c r="C74" s="386" t="s">
        <v>57</v>
      </c>
      <c r="D74" s="401">
        <v>59</v>
      </c>
      <c r="E74" s="402">
        <v>62.1</v>
      </c>
      <c r="F74" s="402">
        <v>36</v>
      </c>
      <c r="G74" s="402">
        <v>37.9</v>
      </c>
      <c r="H74" s="406">
        <v>0</v>
      </c>
      <c r="I74" s="405">
        <v>0</v>
      </c>
      <c r="J74" s="401">
        <v>39</v>
      </c>
      <c r="K74" s="404">
        <v>39.799999999999997</v>
      </c>
      <c r="L74" s="402">
        <v>58</v>
      </c>
      <c r="M74" s="404">
        <v>59.2</v>
      </c>
      <c r="N74" s="406">
        <v>1</v>
      </c>
      <c r="O74" s="405">
        <v>1</v>
      </c>
      <c r="P74" s="401">
        <v>46</v>
      </c>
      <c r="Q74" s="404">
        <v>46.9</v>
      </c>
      <c r="R74" s="402">
        <v>52</v>
      </c>
      <c r="S74" s="404">
        <v>53.1</v>
      </c>
      <c r="T74" s="407">
        <v>0</v>
      </c>
      <c r="U74" s="408">
        <v>0</v>
      </c>
      <c r="V74" s="401">
        <v>53</v>
      </c>
      <c r="W74" s="404">
        <v>55.2</v>
      </c>
      <c r="X74" s="402">
        <v>43</v>
      </c>
      <c r="Y74" s="404">
        <v>44.8</v>
      </c>
      <c r="Z74" s="406">
        <v>0</v>
      </c>
      <c r="AA74" s="405">
        <v>0</v>
      </c>
      <c r="AB74" s="401">
        <v>48</v>
      </c>
      <c r="AC74" s="404">
        <v>47.5</v>
      </c>
      <c r="AD74" s="402">
        <v>53</v>
      </c>
      <c r="AE74" s="404">
        <v>52.5</v>
      </c>
      <c r="AF74" s="406">
        <v>0</v>
      </c>
      <c r="AG74" s="405">
        <v>0</v>
      </c>
      <c r="AH74" s="401">
        <v>47</v>
      </c>
      <c r="AI74" s="404">
        <v>49</v>
      </c>
      <c r="AJ74" s="402">
        <v>49</v>
      </c>
      <c r="AK74" s="404">
        <v>51</v>
      </c>
      <c r="AL74" s="406">
        <v>0</v>
      </c>
      <c r="AM74" s="405">
        <v>0</v>
      </c>
      <c r="AN74" s="401">
        <v>46</v>
      </c>
      <c r="AO74" s="404">
        <v>47.9</v>
      </c>
      <c r="AP74" s="402">
        <v>50</v>
      </c>
      <c r="AQ74" s="404">
        <v>52.1</v>
      </c>
      <c r="AR74" s="406">
        <v>0</v>
      </c>
      <c r="AS74" s="405">
        <v>0</v>
      </c>
      <c r="AT74" s="401">
        <v>38</v>
      </c>
      <c r="AU74" s="404">
        <v>39.200000000000003</v>
      </c>
      <c r="AV74" s="402">
        <v>59</v>
      </c>
      <c r="AW74" s="404">
        <v>60.8</v>
      </c>
      <c r="AX74" s="406">
        <v>0</v>
      </c>
      <c r="AY74" s="405">
        <v>0</v>
      </c>
      <c r="AZ74" s="401">
        <v>46</v>
      </c>
      <c r="BA74" s="404">
        <v>46.464599999999997</v>
      </c>
      <c r="BB74" s="402">
        <v>53</v>
      </c>
      <c r="BC74" s="404">
        <v>53.535400000000003</v>
      </c>
      <c r="BD74" s="406">
        <v>0</v>
      </c>
      <c r="BE74" s="405">
        <v>0</v>
      </c>
      <c r="BF74" s="401">
        <v>49</v>
      </c>
      <c r="BG74" s="404">
        <v>50.5</v>
      </c>
      <c r="BH74" s="402">
        <v>48</v>
      </c>
      <c r="BI74" s="404">
        <v>49.5</v>
      </c>
      <c r="BJ74" s="406">
        <v>0</v>
      </c>
      <c r="BK74" s="404">
        <v>0</v>
      </c>
      <c r="BL74" s="406">
        <v>0</v>
      </c>
      <c r="BM74" s="405">
        <v>0</v>
      </c>
      <c r="BN74" s="401">
        <v>44</v>
      </c>
      <c r="BO74" s="404">
        <v>45.4</v>
      </c>
      <c r="BP74" s="402">
        <v>53</v>
      </c>
      <c r="BQ74" s="404">
        <v>54.6</v>
      </c>
      <c r="BR74" s="406">
        <v>0</v>
      </c>
      <c r="BS74" s="404">
        <v>0</v>
      </c>
      <c r="BT74" s="406">
        <v>0</v>
      </c>
      <c r="BU74" s="405">
        <v>0</v>
      </c>
    </row>
    <row r="75" spans="1:73" ht="20.100000000000001" customHeight="1" x14ac:dyDescent="0.25">
      <c r="A75" s="382" t="s">
        <v>98</v>
      </c>
      <c r="B75" s="383" t="s">
        <v>930</v>
      </c>
      <c r="C75" s="386" t="s">
        <v>59</v>
      </c>
      <c r="D75" s="524">
        <v>0</v>
      </c>
      <c r="E75" s="406">
        <v>0</v>
      </c>
      <c r="F75" s="406">
        <v>0</v>
      </c>
      <c r="G75" s="406">
        <v>0</v>
      </c>
      <c r="H75" s="406">
        <v>0</v>
      </c>
      <c r="I75" s="407">
        <v>0</v>
      </c>
      <c r="J75" s="524">
        <v>0</v>
      </c>
      <c r="K75" s="406">
        <v>0</v>
      </c>
      <c r="L75" s="406">
        <v>0</v>
      </c>
      <c r="M75" s="406">
        <v>0</v>
      </c>
      <c r="N75" s="406">
        <v>0</v>
      </c>
      <c r="O75" s="407">
        <v>0</v>
      </c>
      <c r="P75" s="524">
        <v>0</v>
      </c>
      <c r="Q75" s="406">
        <v>0</v>
      </c>
      <c r="R75" s="406">
        <v>0</v>
      </c>
      <c r="S75" s="406">
        <v>0</v>
      </c>
      <c r="T75" s="407">
        <v>0</v>
      </c>
      <c r="U75" s="525">
        <v>0</v>
      </c>
      <c r="V75" s="524">
        <v>0</v>
      </c>
      <c r="W75" s="406">
        <v>0</v>
      </c>
      <c r="X75" s="406">
        <v>0</v>
      </c>
      <c r="Y75" s="406">
        <v>0</v>
      </c>
      <c r="Z75" s="406">
        <v>0</v>
      </c>
      <c r="AA75" s="407">
        <v>0</v>
      </c>
      <c r="AB75" s="524">
        <v>0</v>
      </c>
      <c r="AC75" s="406">
        <v>0</v>
      </c>
      <c r="AD75" s="406">
        <v>0</v>
      </c>
      <c r="AE75" s="406">
        <v>0</v>
      </c>
      <c r="AF75" s="406">
        <v>0</v>
      </c>
      <c r="AG75" s="407">
        <v>0</v>
      </c>
      <c r="AH75" s="524">
        <v>0</v>
      </c>
      <c r="AI75" s="406">
        <v>0</v>
      </c>
      <c r="AJ75" s="406">
        <v>0</v>
      </c>
      <c r="AK75" s="406">
        <v>0</v>
      </c>
      <c r="AL75" s="406">
        <v>0</v>
      </c>
      <c r="AM75" s="407">
        <v>0</v>
      </c>
      <c r="AN75" s="524">
        <v>0</v>
      </c>
      <c r="AO75" s="406">
        <v>0</v>
      </c>
      <c r="AP75" s="406">
        <v>0</v>
      </c>
      <c r="AQ75" s="406">
        <v>0</v>
      </c>
      <c r="AR75" s="406">
        <v>0</v>
      </c>
      <c r="AS75" s="407">
        <v>0</v>
      </c>
      <c r="AT75" s="524">
        <v>0</v>
      </c>
      <c r="AU75" s="406">
        <v>0</v>
      </c>
      <c r="AV75" s="406">
        <v>0</v>
      </c>
      <c r="AW75" s="406">
        <v>0</v>
      </c>
      <c r="AX75" s="406">
        <v>0</v>
      </c>
      <c r="AY75" s="407">
        <v>0</v>
      </c>
      <c r="AZ75" s="524">
        <v>0</v>
      </c>
      <c r="BA75" s="406">
        <v>0</v>
      </c>
      <c r="BB75" s="406">
        <v>0</v>
      </c>
      <c r="BC75" s="406">
        <v>0</v>
      </c>
      <c r="BD75" s="406">
        <v>0</v>
      </c>
      <c r="BE75" s="407">
        <v>0</v>
      </c>
      <c r="BF75" s="524">
        <v>0</v>
      </c>
      <c r="BG75" s="406">
        <v>0</v>
      </c>
      <c r="BH75" s="406">
        <v>0</v>
      </c>
      <c r="BI75" s="406">
        <v>0</v>
      </c>
      <c r="BJ75" s="406">
        <v>0</v>
      </c>
      <c r="BK75" s="406">
        <v>0</v>
      </c>
      <c r="BL75" s="406">
        <v>0</v>
      </c>
      <c r="BM75" s="407">
        <v>0</v>
      </c>
      <c r="BN75" s="401">
        <v>13</v>
      </c>
      <c r="BO75" s="404">
        <v>36.1</v>
      </c>
      <c r="BP75" s="402">
        <v>23</v>
      </c>
      <c r="BQ75" s="404">
        <v>63.9</v>
      </c>
      <c r="BR75" s="406">
        <v>0</v>
      </c>
      <c r="BS75" s="404">
        <v>0</v>
      </c>
      <c r="BT75" s="406">
        <v>0</v>
      </c>
      <c r="BU75" s="405">
        <v>0</v>
      </c>
    </row>
    <row r="76" spans="1:73" ht="20.100000000000001" customHeight="1" x14ac:dyDescent="0.25">
      <c r="A76" s="382" t="s">
        <v>98</v>
      </c>
      <c r="B76" s="383" t="s">
        <v>215</v>
      </c>
      <c r="C76" s="386" t="s">
        <v>57</v>
      </c>
      <c r="D76" s="401">
        <v>29</v>
      </c>
      <c r="E76" s="402">
        <v>46.8</v>
      </c>
      <c r="F76" s="402">
        <v>33</v>
      </c>
      <c r="G76" s="402">
        <v>53.2</v>
      </c>
      <c r="H76" s="406">
        <v>0</v>
      </c>
      <c r="I76" s="405">
        <v>0</v>
      </c>
      <c r="J76" s="401">
        <v>31</v>
      </c>
      <c r="K76" s="404">
        <v>49.2</v>
      </c>
      <c r="L76" s="402">
        <v>32</v>
      </c>
      <c r="M76" s="404">
        <v>50.8</v>
      </c>
      <c r="N76" s="406">
        <v>0</v>
      </c>
      <c r="O76" s="405">
        <v>0</v>
      </c>
      <c r="P76" s="401">
        <v>33</v>
      </c>
      <c r="Q76" s="404">
        <v>52.4</v>
      </c>
      <c r="R76" s="402">
        <v>30</v>
      </c>
      <c r="S76" s="404">
        <v>47.6</v>
      </c>
      <c r="T76" s="407">
        <v>0</v>
      </c>
      <c r="U76" s="408">
        <v>0</v>
      </c>
      <c r="V76" s="401">
        <v>35</v>
      </c>
      <c r="W76" s="404">
        <v>55.6</v>
      </c>
      <c r="X76" s="402">
        <v>28</v>
      </c>
      <c r="Y76" s="404">
        <v>44.4</v>
      </c>
      <c r="Z76" s="406">
        <v>0</v>
      </c>
      <c r="AA76" s="405">
        <v>0</v>
      </c>
      <c r="AB76" s="401">
        <v>30</v>
      </c>
      <c r="AC76" s="404">
        <v>49.2</v>
      </c>
      <c r="AD76" s="402">
        <v>30</v>
      </c>
      <c r="AE76" s="404">
        <v>49.2</v>
      </c>
      <c r="AF76" s="406">
        <v>1</v>
      </c>
      <c r="AG76" s="405">
        <v>1.6</v>
      </c>
      <c r="AH76" s="401">
        <v>27</v>
      </c>
      <c r="AI76" s="404">
        <v>42.9</v>
      </c>
      <c r="AJ76" s="402">
        <v>36</v>
      </c>
      <c r="AK76" s="404">
        <v>57.1</v>
      </c>
      <c r="AL76" s="406">
        <v>0</v>
      </c>
      <c r="AM76" s="405">
        <v>0</v>
      </c>
      <c r="AN76" s="401">
        <v>36</v>
      </c>
      <c r="AO76" s="404">
        <v>57.1</v>
      </c>
      <c r="AP76" s="402">
        <v>27</v>
      </c>
      <c r="AQ76" s="404">
        <v>42.9</v>
      </c>
      <c r="AR76" s="406">
        <v>0</v>
      </c>
      <c r="AS76" s="405">
        <v>0</v>
      </c>
      <c r="AT76" s="401">
        <v>22</v>
      </c>
      <c r="AU76" s="404">
        <v>34.9</v>
      </c>
      <c r="AV76" s="402">
        <v>41</v>
      </c>
      <c r="AW76" s="404">
        <v>65.099999999999994</v>
      </c>
      <c r="AX76" s="406">
        <v>0</v>
      </c>
      <c r="AY76" s="405">
        <v>0</v>
      </c>
      <c r="AZ76" s="401">
        <v>22</v>
      </c>
      <c r="BA76" s="404">
        <v>34.9206</v>
      </c>
      <c r="BB76" s="402">
        <v>41</v>
      </c>
      <c r="BC76" s="404">
        <v>65.079400000000007</v>
      </c>
      <c r="BD76" s="406">
        <v>0</v>
      </c>
      <c r="BE76" s="405">
        <v>0</v>
      </c>
      <c r="BF76" s="401">
        <v>29</v>
      </c>
      <c r="BG76" s="404">
        <v>46</v>
      </c>
      <c r="BH76" s="402">
        <v>34</v>
      </c>
      <c r="BI76" s="404">
        <v>54</v>
      </c>
      <c r="BJ76" s="406">
        <v>0</v>
      </c>
      <c r="BK76" s="404">
        <v>0</v>
      </c>
      <c r="BL76" s="406">
        <v>0</v>
      </c>
      <c r="BM76" s="405">
        <v>0</v>
      </c>
      <c r="BN76" s="401">
        <v>25</v>
      </c>
      <c r="BO76" s="404">
        <v>34.200000000000003</v>
      </c>
      <c r="BP76" s="402">
        <v>48</v>
      </c>
      <c r="BQ76" s="404">
        <v>65.8</v>
      </c>
      <c r="BR76" s="406">
        <v>0</v>
      </c>
      <c r="BS76" s="404">
        <v>0</v>
      </c>
      <c r="BT76" s="406">
        <v>0</v>
      </c>
      <c r="BU76" s="405">
        <v>0</v>
      </c>
    </row>
    <row r="77" spans="1:73" ht="20.100000000000001" customHeight="1" x14ac:dyDescent="0.25">
      <c r="A77" s="382" t="s">
        <v>99</v>
      </c>
      <c r="B77" s="383" t="s">
        <v>216</v>
      </c>
      <c r="C77" s="386" t="s">
        <v>57</v>
      </c>
      <c r="D77" s="401">
        <v>23</v>
      </c>
      <c r="E77" s="402">
        <v>44.2</v>
      </c>
      <c r="F77" s="402">
        <v>29</v>
      </c>
      <c r="G77" s="402">
        <v>55.8</v>
      </c>
      <c r="H77" s="406">
        <v>0</v>
      </c>
      <c r="I77" s="405">
        <v>0</v>
      </c>
      <c r="J77" s="401">
        <v>22</v>
      </c>
      <c r="K77" s="404">
        <v>44</v>
      </c>
      <c r="L77" s="402">
        <v>28</v>
      </c>
      <c r="M77" s="404">
        <v>56</v>
      </c>
      <c r="N77" s="406">
        <v>0</v>
      </c>
      <c r="O77" s="405">
        <v>0</v>
      </c>
      <c r="P77" s="401">
        <v>29</v>
      </c>
      <c r="Q77" s="404">
        <v>58</v>
      </c>
      <c r="R77" s="402">
        <v>21</v>
      </c>
      <c r="S77" s="404">
        <v>42</v>
      </c>
      <c r="T77" s="407">
        <v>0</v>
      </c>
      <c r="U77" s="408">
        <v>0</v>
      </c>
      <c r="V77" s="401">
        <v>24</v>
      </c>
      <c r="W77" s="404">
        <v>50</v>
      </c>
      <c r="X77" s="402">
        <v>24</v>
      </c>
      <c r="Y77" s="404">
        <v>50</v>
      </c>
      <c r="Z77" s="406">
        <v>0</v>
      </c>
      <c r="AA77" s="405">
        <v>0</v>
      </c>
      <c r="AB77" s="401">
        <v>26</v>
      </c>
      <c r="AC77" s="404">
        <v>55.3</v>
      </c>
      <c r="AD77" s="402">
        <v>21</v>
      </c>
      <c r="AE77" s="404">
        <v>44.7</v>
      </c>
      <c r="AF77" s="406">
        <v>0</v>
      </c>
      <c r="AG77" s="405">
        <v>0</v>
      </c>
      <c r="AH77" s="401">
        <v>23</v>
      </c>
      <c r="AI77" s="404">
        <v>47.9</v>
      </c>
      <c r="AJ77" s="402">
        <v>25</v>
      </c>
      <c r="AK77" s="404">
        <v>52.1</v>
      </c>
      <c r="AL77" s="406">
        <v>0</v>
      </c>
      <c r="AM77" s="405">
        <v>0</v>
      </c>
      <c r="AN77" s="401">
        <v>22</v>
      </c>
      <c r="AO77" s="404">
        <v>44.9</v>
      </c>
      <c r="AP77" s="402">
        <v>27</v>
      </c>
      <c r="AQ77" s="404">
        <v>55.1</v>
      </c>
      <c r="AR77" s="406">
        <v>0</v>
      </c>
      <c r="AS77" s="405">
        <v>0</v>
      </c>
      <c r="AT77" s="401">
        <v>27</v>
      </c>
      <c r="AU77" s="404">
        <v>56.3</v>
      </c>
      <c r="AV77" s="402">
        <v>21</v>
      </c>
      <c r="AW77" s="404">
        <v>43.8</v>
      </c>
      <c r="AX77" s="406">
        <v>0</v>
      </c>
      <c r="AY77" s="405">
        <v>0</v>
      </c>
      <c r="AZ77" s="401">
        <v>23</v>
      </c>
      <c r="BA77" s="404">
        <v>47.916699999999999</v>
      </c>
      <c r="BB77" s="402">
        <v>25</v>
      </c>
      <c r="BC77" s="404">
        <v>52.083300000000001</v>
      </c>
      <c r="BD77" s="406">
        <v>0</v>
      </c>
      <c r="BE77" s="405">
        <v>0</v>
      </c>
      <c r="BF77" s="401">
        <v>23</v>
      </c>
      <c r="BG77" s="404">
        <v>47.9</v>
      </c>
      <c r="BH77" s="402">
        <v>25</v>
      </c>
      <c r="BI77" s="404">
        <v>52.1</v>
      </c>
      <c r="BJ77" s="406">
        <v>0</v>
      </c>
      <c r="BK77" s="404">
        <v>0</v>
      </c>
      <c r="BL77" s="406">
        <v>0</v>
      </c>
      <c r="BM77" s="405">
        <v>0</v>
      </c>
      <c r="BN77" s="401">
        <v>23</v>
      </c>
      <c r="BO77" s="404">
        <v>47.9</v>
      </c>
      <c r="BP77" s="402">
        <v>25</v>
      </c>
      <c r="BQ77" s="404">
        <v>52.1</v>
      </c>
      <c r="BR77" s="406">
        <v>0</v>
      </c>
      <c r="BS77" s="404">
        <v>0</v>
      </c>
      <c r="BT77" s="406">
        <v>0</v>
      </c>
      <c r="BU77" s="405">
        <v>0</v>
      </c>
    </row>
    <row r="78" spans="1:73" ht="20.100000000000001" customHeight="1" x14ac:dyDescent="0.25">
      <c r="A78" s="382" t="s">
        <v>100</v>
      </c>
      <c r="B78" s="383" t="s">
        <v>217</v>
      </c>
      <c r="C78" s="386" t="s">
        <v>59</v>
      </c>
      <c r="D78" s="401">
        <v>45</v>
      </c>
      <c r="E78" s="402">
        <v>44.6</v>
      </c>
      <c r="F78" s="402">
        <v>56</v>
      </c>
      <c r="G78" s="402">
        <v>55.4</v>
      </c>
      <c r="H78" s="406">
        <v>0</v>
      </c>
      <c r="I78" s="405">
        <v>0</v>
      </c>
      <c r="J78" s="401">
        <v>50</v>
      </c>
      <c r="K78" s="404">
        <v>49.5</v>
      </c>
      <c r="L78" s="402">
        <v>50</v>
      </c>
      <c r="M78" s="404">
        <v>49.5</v>
      </c>
      <c r="N78" s="406">
        <v>1</v>
      </c>
      <c r="O78" s="405">
        <v>1</v>
      </c>
      <c r="P78" s="401">
        <v>54</v>
      </c>
      <c r="Q78" s="404">
        <v>52.4</v>
      </c>
      <c r="R78" s="402">
        <v>49</v>
      </c>
      <c r="S78" s="404">
        <v>47.6</v>
      </c>
      <c r="T78" s="407">
        <v>0</v>
      </c>
      <c r="U78" s="408">
        <v>0</v>
      </c>
      <c r="V78" s="401">
        <v>45</v>
      </c>
      <c r="W78" s="404">
        <v>45</v>
      </c>
      <c r="X78" s="402">
        <v>55</v>
      </c>
      <c r="Y78" s="404">
        <v>55</v>
      </c>
      <c r="Z78" s="406">
        <v>0</v>
      </c>
      <c r="AA78" s="405">
        <v>0</v>
      </c>
      <c r="AB78" s="401">
        <v>47</v>
      </c>
      <c r="AC78" s="404">
        <v>47</v>
      </c>
      <c r="AD78" s="402">
        <v>53</v>
      </c>
      <c r="AE78" s="404">
        <v>53</v>
      </c>
      <c r="AF78" s="406">
        <v>0</v>
      </c>
      <c r="AG78" s="405">
        <v>0</v>
      </c>
      <c r="AH78" s="401">
        <v>51</v>
      </c>
      <c r="AI78" s="404">
        <v>47.7</v>
      </c>
      <c r="AJ78" s="402">
        <v>56</v>
      </c>
      <c r="AK78" s="404">
        <v>52.3</v>
      </c>
      <c r="AL78" s="406">
        <v>0</v>
      </c>
      <c r="AM78" s="405">
        <v>0</v>
      </c>
      <c r="AN78" s="401">
        <v>46</v>
      </c>
      <c r="AO78" s="404">
        <v>46</v>
      </c>
      <c r="AP78" s="402">
        <v>54</v>
      </c>
      <c r="AQ78" s="404">
        <v>54</v>
      </c>
      <c r="AR78" s="406">
        <v>0</v>
      </c>
      <c r="AS78" s="405">
        <v>0</v>
      </c>
      <c r="AT78" s="401">
        <v>40</v>
      </c>
      <c r="AU78" s="404">
        <v>40</v>
      </c>
      <c r="AV78" s="402">
        <v>60</v>
      </c>
      <c r="AW78" s="404">
        <v>60</v>
      </c>
      <c r="AX78" s="406">
        <v>0</v>
      </c>
      <c r="AY78" s="405">
        <v>0</v>
      </c>
      <c r="AZ78" s="401">
        <v>46</v>
      </c>
      <c r="BA78" s="404">
        <v>45.544600000000003</v>
      </c>
      <c r="BB78" s="402">
        <v>55</v>
      </c>
      <c r="BC78" s="404">
        <v>54.455399999999997</v>
      </c>
      <c r="BD78" s="406">
        <v>0</v>
      </c>
      <c r="BE78" s="405">
        <v>0</v>
      </c>
      <c r="BF78" s="401">
        <v>41</v>
      </c>
      <c r="BG78" s="404">
        <v>41</v>
      </c>
      <c r="BH78" s="402">
        <v>59</v>
      </c>
      <c r="BI78" s="404">
        <v>59</v>
      </c>
      <c r="BJ78" s="406">
        <v>0</v>
      </c>
      <c r="BK78" s="404">
        <v>0</v>
      </c>
      <c r="BL78" s="406">
        <v>0</v>
      </c>
      <c r="BM78" s="405">
        <v>0</v>
      </c>
      <c r="BN78" s="401">
        <v>42</v>
      </c>
      <c r="BO78" s="404">
        <v>41.6</v>
      </c>
      <c r="BP78" s="402">
        <v>59</v>
      </c>
      <c r="BQ78" s="404">
        <v>58.4</v>
      </c>
      <c r="BR78" s="406">
        <v>0</v>
      </c>
      <c r="BS78" s="404">
        <v>0</v>
      </c>
      <c r="BT78" s="406">
        <v>0</v>
      </c>
      <c r="BU78" s="405">
        <v>0</v>
      </c>
    </row>
    <row r="79" spans="1:73" ht="20.100000000000001" customHeight="1" x14ac:dyDescent="0.25">
      <c r="A79" s="382" t="s">
        <v>101</v>
      </c>
      <c r="B79" s="714" t="s">
        <v>640</v>
      </c>
      <c r="C79" s="386" t="s">
        <v>61</v>
      </c>
      <c r="D79" s="524">
        <v>0</v>
      </c>
      <c r="E79" s="406">
        <v>0</v>
      </c>
      <c r="F79" s="406">
        <v>0</v>
      </c>
      <c r="G79" s="406">
        <v>0</v>
      </c>
      <c r="H79" s="406">
        <v>0</v>
      </c>
      <c r="I79" s="407">
        <v>0</v>
      </c>
      <c r="J79" s="524">
        <v>0</v>
      </c>
      <c r="K79" s="406">
        <v>0</v>
      </c>
      <c r="L79" s="406">
        <v>0</v>
      </c>
      <c r="M79" s="406">
        <v>0</v>
      </c>
      <c r="N79" s="406">
        <v>0</v>
      </c>
      <c r="O79" s="407">
        <v>0</v>
      </c>
      <c r="P79" s="524">
        <v>0</v>
      </c>
      <c r="Q79" s="406">
        <v>0</v>
      </c>
      <c r="R79" s="406">
        <v>0</v>
      </c>
      <c r="S79" s="406">
        <v>0</v>
      </c>
      <c r="T79" s="407">
        <v>0</v>
      </c>
      <c r="U79" s="525">
        <v>0</v>
      </c>
      <c r="V79" s="524">
        <v>0</v>
      </c>
      <c r="W79" s="406">
        <v>0</v>
      </c>
      <c r="X79" s="406">
        <v>0</v>
      </c>
      <c r="Y79" s="406">
        <v>0</v>
      </c>
      <c r="Z79" s="406">
        <v>0</v>
      </c>
      <c r="AA79" s="407">
        <v>0</v>
      </c>
      <c r="AB79" s="524">
        <v>0</v>
      </c>
      <c r="AC79" s="406">
        <v>0</v>
      </c>
      <c r="AD79" s="406">
        <v>0</v>
      </c>
      <c r="AE79" s="406">
        <v>0</v>
      </c>
      <c r="AF79" s="406">
        <v>0</v>
      </c>
      <c r="AG79" s="407">
        <v>0</v>
      </c>
      <c r="AH79" s="524">
        <v>0</v>
      </c>
      <c r="AI79" s="406">
        <v>0</v>
      </c>
      <c r="AJ79" s="406">
        <v>0</v>
      </c>
      <c r="AK79" s="406">
        <v>0</v>
      </c>
      <c r="AL79" s="406">
        <v>0</v>
      </c>
      <c r="AM79" s="407">
        <v>0</v>
      </c>
      <c r="AN79" s="524">
        <v>0</v>
      </c>
      <c r="AO79" s="406">
        <v>0</v>
      </c>
      <c r="AP79" s="406">
        <v>0</v>
      </c>
      <c r="AQ79" s="406">
        <v>0</v>
      </c>
      <c r="AR79" s="406">
        <v>0</v>
      </c>
      <c r="AS79" s="407">
        <v>0</v>
      </c>
      <c r="AT79" s="524">
        <v>0</v>
      </c>
      <c r="AU79" s="406">
        <v>0</v>
      </c>
      <c r="AV79" s="406">
        <v>0</v>
      </c>
      <c r="AW79" s="406">
        <v>0</v>
      </c>
      <c r="AX79" s="406">
        <v>0</v>
      </c>
      <c r="AY79" s="407">
        <v>0</v>
      </c>
      <c r="AZ79" s="524">
        <v>0</v>
      </c>
      <c r="BA79" s="406">
        <v>0</v>
      </c>
      <c r="BB79" s="406">
        <v>0</v>
      </c>
      <c r="BC79" s="406">
        <v>0</v>
      </c>
      <c r="BD79" s="406">
        <v>0</v>
      </c>
      <c r="BE79" s="405">
        <v>0</v>
      </c>
      <c r="BF79" s="401">
        <v>17</v>
      </c>
      <c r="BG79" s="404">
        <v>34</v>
      </c>
      <c r="BH79" s="402">
        <v>33</v>
      </c>
      <c r="BI79" s="404">
        <v>66</v>
      </c>
      <c r="BJ79" s="406">
        <v>0</v>
      </c>
      <c r="BK79" s="404">
        <v>0</v>
      </c>
      <c r="BL79" s="406">
        <v>0</v>
      </c>
      <c r="BM79" s="405">
        <v>0</v>
      </c>
      <c r="BN79" s="401">
        <v>15</v>
      </c>
      <c r="BO79" s="404">
        <v>29.4</v>
      </c>
      <c r="BP79" s="402">
        <v>36</v>
      </c>
      <c r="BQ79" s="404">
        <v>70.599999999999994</v>
      </c>
      <c r="BR79" s="406">
        <v>0</v>
      </c>
      <c r="BS79" s="404">
        <v>0</v>
      </c>
      <c r="BT79" s="406">
        <v>0</v>
      </c>
      <c r="BU79" s="405">
        <v>0</v>
      </c>
    </row>
    <row r="80" spans="1:73" ht="20.100000000000001" customHeight="1" x14ac:dyDescent="0.25">
      <c r="A80" s="382" t="s">
        <v>101</v>
      </c>
      <c r="B80" s="714" t="s">
        <v>636</v>
      </c>
      <c r="C80" s="386" t="s">
        <v>59</v>
      </c>
      <c r="D80" s="524">
        <v>0</v>
      </c>
      <c r="E80" s="406">
        <v>0</v>
      </c>
      <c r="F80" s="406">
        <v>0</v>
      </c>
      <c r="G80" s="406">
        <v>0</v>
      </c>
      <c r="H80" s="406">
        <v>0</v>
      </c>
      <c r="I80" s="407">
        <v>0</v>
      </c>
      <c r="J80" s="524">
        <v>0</v>
      </c>
      <c r="K80" s="406">
        <v>0</v>
      </c>
      <c r="L80" s="406">
        <v>0</v>
      </c>
      <c r="M80" s="406">
        <v>0</v>
      </c>
      <c r="N80" s="406">
        <v>0</v>
      </c>
      <c r="O80" s="407">
        <v>0</v>
      </c>
      <c r="P80" s="524">
        <v>0</v>
      </c>
      <c r="Q80" s="406">
        <v>0</v>
      </c>
      <c r="R80" s="406">
        <v>0</v>
      </c>
      <c r="S80" s="406">
        <v>0</v>
      </c>
      <c r="T80" s="407">
        <v>0</v>
      </c>
      <c r="U80" s="525">
        <v>0</v>
      </c>
      <c r="V80" s="524">
        <v>0</v>
      </c>
      <c r="W80" s="406">
        <v>0</v>
      </c>
      <c r="X80" s="406">
        <v>0</v>
      </c>
      <c r="Y80" s="406">
        <v>0</v>
      </c>
      <c r="Z80" s="406">
        <v>0</v>
      </c>
      <c r="AA80" s="407">
        <v>0</v>
      </c>
      <c r="AB80" s="524">
        <v>0</v>
      </c>
      <c r="AC80" s="406">
        <v>0</v>
      </c>
      <c r="AD80" s="406">
        <v>0</v>
      </c>
      <c r="AE80" s="406">
        <v>0</v>
      </c>
      <c r="AF80" s="406">
        <v>0</v>
      </c>
      <c r="AG80" s="407">
        <v>0</v>
      </c>
      <c r="AH80" s="524">
        <v>0</v>
      </c>
      <c r="AI80" s="406">
        <v>0</v>
      </c>
      <c r="AJ80" s="406">
        <v>0</v>
      </c>
      <c r="AK80" s="406">
        <v>0</v>
      </c>
      <c r="AL80" s="406">
        <v>0</v>
      </c>
      <c r="AM80" s="407">
        <v>0</v>
      </c>
      <c r="AN80" s="524">
        <v>0</v>
      </c>
      <c r="AO80" s="406">
        <v>0</v>
      </c>
      <c r="AP80" s="406">
        <v>0</v>
      </c>
      <c r="AQ80" s="406">
        <v>0</v>
      </c>
      <c r="AR80" s="406">
        <v>0</v>
      </c>
      <c r="AS80" s="407">
        <v>0</v>
      </c>
      <c r="AT80" s="524">
        <v>0</v>
      </c>
      <c r="AU80" s="406">
        <v>0</v>
      </c>
      <c r="AV80" s="406">
        <v>0</v>
      </c>
      <c r="AW80" s="406">
        <v>0</v>
      </c>
      <c r="AX80" s="406">
        <v>0</v>
      </c>
      <c r="AY80" s="407">
        <v>0</v>
      </c>
      <c r="AZ80" s="524">
        <v>0</v>
      </c>
      <c r="BA80" s="406">
        <v>0</v>
      </c>
      <c r="BB80" s="406">
        <v>0</v>
      </c>
      <c r="BC80" s="406">
        <v>0</v>
      </c>
      <c r="BD80" s="406">
        <v>0</v>
      </c>
      <c r="BE80" s="405">
        <v>0</v>
      </c>
      <c r="BF80" s="401">
        <v>16</v>
      </c>
      <c r="BG80" s="404">
        <v>35.6</v>
      </c>
      <c r="BH80" s="402">
        <v>29</v>
      </c>
      <c r="BI80" s="404">
        <v>64.400000000000006</v>
      </c>
      <c r="BJ80" s="406">
        <v>0</v>
      </c>
      <c r="BK80" s="404">
        <v>0</v>
      </c>
      <c r="BL80" s="406">
        <v>0</v>
      </c>
      <c r="BM80" s="405">
        <v>0</v>
      </c>
      <c r="BN80" s="401">
        <v>9</v>
      </c>
      <c r="BO80" s="404">
        <v>20</v>
      </c>
      <c r="BP80" s="402">
        <v>36</v>
      </c>
      <c r="BQ80" s="404">
        <v>80</v>
      </c>
      <c r="BR80" s="406">
        <v>0</v>
      </c>
      <c r="BS80" s="404">
        <v>0</v>
      </c>
      <c r="BT80" s="406">
        <v>0</v>
      </c>
      <c r="BU80" s="405">
        <v>0</v>
      </c>
    </row>
    <row r="81" spans="1:73" ht="20.100000000000001" customHeight="1" x14ac:dyDescent="0.25">
      <c r="A81" s="382" t="s">
        <v>101</v>
      </c>
      <c r="B81" s="383" t="s">
        <v>218</v>
      </c>
      <c r="C81" s="386" t="s">
        <v>57</v>
      </c>
      <c r="D81" s="401">
        <v>11</v>
      </c>
      <c r="E81" s="402">
        <v>25.6</v>
      </c>
      <c r="F81" s="402">
        <v>32</v>
      </c>
      <c r="G81" s="402">
        <v>74.400000000000006</v>
      </c>
      <c r="H81" s="406">
        <v>0</v>
      </c>
      <c r="I81" s="405">
        <v>0</v>
      </c>
      <c r="J81" s="401">
        <v>8</v>
      </c>
      <c r="K81" s="404">
        <v>20</v>
      </c>
      <c r="L81" s="402">
        <v>32</v>
      </c>
      <c r="M81" s="404">
        <v>80</v>
      </c>
      <c r="N81" s="406">
        <v>0</v>
      </c>
      <c r="O81" s="405">
        <v>0</v>
      </c>
      <c r="P81" s="401">
        <v>18</v>
      </c>
      <c r="Q81" s="404">
        <v>41.9</v>
      </c>
      <c r="R81" s="402">
        <v>25</v>
      </c>
      <c r="S81" s="404">
        <v>58.1</v>
      </c>
      <c r="T81" s="407">
        <v>0</v>
      </c>
      <c r="U81" s="408">
        <v>0</v>
      </c>
      <c r="V81" s="401">
        <v>16</v>
      </c>
      <c r="W81" s="404">
        <v>39</v>
      </c>
      <c r="X81" s="402">
        <v>25</v>
      </c>
      <c r="Y81" s="404">
        <v>61</v>
      </c>
      <c r="Z81" s="406">
        <v>0</v>
      </c>
      <c r="AA81" s="405">
        <v>0</v>
      </c>
      <c r="AB81" s="401">
        <v>12</v>
      </c>
      <c r="AC81" s="404">
        <v>29.3</v>
      </c>
      <c r="AD81" s="402">
        <v>29</v>
      </c>
      <c r="AE81" s="404">
        <v>70.7</v>
      </c>
      <c r="AF81" s="406">
        <v>0</v>
      </c>
      <c r="AG81" s="405">
        <v>0</v>
      </c>
      <c r="AH81" s="401">
        <v>13</v>
      </c>
      <c r="AI81" s="404">
        <v>32.5</v>
      </c>
      <c r="AJ81" s="402">
        <v>27</v>
      </c>
      <c r="AK81" s="404">
        <v>67.5</v>
      </c>
      <c r="AL81" s="406">
        <v>0</v>
      </c>
      <c r="AM81" s="405">
        <v>0</v>
      </c>
      <c r="AN81" s="401">
        <v>9</v>
      </c>
      <c r="AO81" s="404">
        <v>20.5</v>
      </c>
      <c r="AP81" s="402">
        <v>35</v>
      </c>
      <c r="AQ81" s="404">
        <v>79.5</v>
      </c>
      <c r="AR81" s="406">
        <v>0</v>
      </c>
      <c r="AS81" s="405">
        <v>0</v>
      </c>
      <c r="AT81" s="401">
        <v>10</v>
      </c>
      <c r="AU81" s="404">
        <v>25</v>
      </c>
      <c r="AV81" s="402">
        <v>29</v>
      </c>
      <c r="AW81" s="404">
        <v>72.5</v>
      </c>
      <c r="AX81" s="406">
        <v>1</v>
      </c>
      <c r="AY81" s="405">
        <v>2.5</v>
      </c>
      <c r="AZ81" s="401">
        <v>8</v>
      </c>
      <c r="BA81" s="404">
        <v>20</v>
      </c>
      <c r="BB81" s="402">
        <v>32</v>
      </c>
      <c r="BC81" s="404">
        <v>80</v>
      </c>
      <c r="BD81" s="406">
        <v>0</v>
      </c>
      <c r="BE81" s="405">
        <v>0</v>
      </c>
      <c r="BF81" s="401">
        <v>10</v>
      </c>
      <c r="BG81" s="404">
        <v>24.4</v>
      </c>
      <c r="BH81" s="402">
        <v>31</v>
      </c>
      <c r="BI81" s="404">
        <v>75.599999999999994</v>
      </c>
      <c r="BJ81" s="406">
        <v>0</v>
      </c>
      <c r="BK81" s="404">
        <v>0</v>
      </c>
      <c r="BL81" s="406">
        <v>0</v>
      </c>
      <c r="BM81" s="405">
        <v>0</v>
      </c>
      <c r="BN81" s="401">
        <v>16</v>
      </c>
      <c r="BO81" s="404">
        <v>40</v>
      </c>
      <c r="BP81" s="402">
        <v>24</v>
      </c>
      <c r="BQ81" s="404">
        <v>60</v>
      </c>
      <c r="BR81" s="406">
        <v>0</v>
      </c>
      <c r="BS81" s="404">
        <v>0</v>
      </c>
      <c r="BT81" s="406">
        <v>0</v>
      </c>
      <c r="BU81" s="405">
        <v>0</v>
      </c>
    </row>
    <row r="82" spans="1:73" ht="27.75" customHeight="1" thickBot="1" x14ac:dyDescent="0.3">
      <c r="A82" s="44"/>
      <c r="B82" s="45" t="s">
        <v>230</v>
      </c>
      <c r="C82" s="45"/>
      <c r="D82" s="110">
        <v>3053</v>
      </c>
      <c r="E82" s="115">
        <v>50.9</v>
      </c>
      <c r="F82" s="112">
        <v>2929</v>
      </c>
      <c r="G82" s="115">
        <v>48.8</v>
      </c>
      <c r="H82" s="343">
        <v>18</v>
      </c>
      <c r="I82" s="113">
        <v>0.3</v>
      </c>
      <c r="J82" s="110">
        <v>3119</v>
      </c>
      <c r="K82" s="111">
        <v>50.6</v>
      </c>
      <c r="L82" s="112">
        <v>3021</v>
      </c>
      <c r="M82" s="111">
        <v>49</v>
      </c>
      <c r="N82" s="343">
        <v>25</v>
      </c>
      <c r="O82" s="113">
        <v>0.4</v>
      </c>
      <c r="P82" s="110">
        <v>3112</v>
      </c>
      <c r="Q82" s="111">
        <v>50.3</v>
      </c>
      <c r="R82" s="112">
        <v>3069</v>
      </c>
      <c r="S82" s="111">
        <v>49.6</v>
      </c>
      <c r="T82" s="345">
        <v>3</v>
      </c>
      <c r="U82" s="101">
        <v>0.1</v>
      </c>
      <c r="V82" s="110">
        <v>3061</v>
      </c>
      <c r="W82" s="111">
        <v>49</v>
      </c>
      <c r="X82" s="112">
        <v>3174</v>
      </c>
      <c r="Y82" s="111">
        <v>50.8</v>
      </c>
      <c r="Z82" s="343">
        <v>15</v>
      </c>
      <c r="AA82" s="114">
        <v>0.2</v>
      </c>
      <c r="AB82" s="110">
        <v>2987</v>
      </c>
      <c r="AC82" s="111">
        <v>47.4</v>
      </c>
      <c r="AD82" s="112">
        <v>3312</v>
      </c>
      <c r="AE82" s="111">
        <v>52.5</v>
      </c>
      <c r="AF82" s="343">
        <v>9</v>
      </c>
      <c r="AG82" s="114">
        <v>0.1</v>
      </c>
      <c r="AH82" s="110">
        <v>2909</v>
      </c>
      <c r="AI82" s="111">
        <v>46.1</v>
      </c>
      <c r="AJ82" s="112">
        <v>3402</v>
      </c>
      <c r="AK82" s="111">
        <v>53.9</v>
      </c>
      <c r="AL82" s="343">
        <v>6</v>
      </c>
      <c r="AM82" s="114">
        <v>0.1</v>
      </c>
      <c r="AN82" s="110">
        <v>2817</v>
      </c>
      <c r="AO82" s="111">
        <v>44.29245283018868</v>
      </c>
      <c r="AP82" s="112">
        <v>3541</v>
      </c>
      <c r="AQ82" s="111">
        <v>55.676100628930811</v>
      </c>
      <c r="AR82" s="343">
        <v>2</v>
      </c>
      <c r="AS82" s="114" t="s">
        <v>231</v>
      </c>
      <c r="AT82" s="110">
        <v>2829</v>
      </c>
      <c r="AU82" s="111">
        <v>43.436204514048825</v>
      </c>
      <c r="AV82" s="112">
        <v>3672</v>
      </c>
      <c r="AW82" s="111">
        <v>56.379548595117456</v>
      </c>
      <c r="AX82" s="343">
        <v>12</v>
      </c>
      <c r="AY82" s="114">
        <v>0.18147606533420335</v>
      </c>
      <c r="AZ82" s="110">
        <v>2846</v>
      </c>
      <c r="BA82" s="111">
        <v>42.4</v>
      </c>
      <c r="BB82" s="112">
        <v>3849</v>
      </c>
      <c r="BC82" s="111">
        <v>57.4</v>
      </c>
      <c r="BD82" s="343">
        <v>13</v>
      </c>
      <c r="BE82" s="114">
        <v>0.2</v>
      </c>
      <c r="BF82" s="110">
        <v>2940</v>
      </c>
      <c r="BG82" s="111">
        <v>41.92214458862113</v>
      </c>
      <c r="BH82" s="112">
        <v>4062</v>
      </c>
      <c r="BI82" s="111">
        <v>57.921003849992871</v>
      </c>
      <c r="BJ82" s="720">
        <v>0</v>
      </c>
      <c r="BK82" s="111">
        <v>0</v>
      </c>
      <c r="BL82" s="343">
        <v>11</v>
      </c>
      <c r="BM82" s="114">
        <v>0.15685156138599743</v>
      </c>
      <c r="BN82" s="110">
        <v>2796</v>
      </c>
      <c r="BO82" s="111">
        <v>38.299999999999997</v>
      </c>
      <c r="BP82" s="112">
        <v>4341</v>
      </c>
      <c r="BQ82" s="111">
        <v>59.5</v>
      </c>
      <c r="BR82" s="914">
        <v>1</v>
      </c>
      <c r="BS82" s="913" t="s">
        <v>231</v>
      </c>
      <c r="BT82" s="343">
        <v>158</v>
      </c>
      <c r="BU82" s="114">
        <v>2.2000000000000002</v>
      </c>
    </row>
    <row r="83" spans="1:73" ht="27.75" customHeight="1" x14ac:dyDescent="0.25">
      <c r="A83" s="349"/>
      <c r="B83" s="350" t="s">
        <v>220</v>
      </c>
      <c r="C83" s="350"/>
      <c r="D83" s="349"/>
      <c r="E83" s="350"/>
      <c r="F83" s="349"/>
      <c r="G83" s="350"/>
      <c r="H83" s="349"/>
      <c r="I83" s="350"/>
      <c r="J83" s="349"/>
      <c r="K83" s="350"/>
      <c r="L83" s="349"/>
      <c r="M83" s="350"/>
      <c r="N83" s="349"/>
      <c r="O83" s="350"/>
      <c r="P83" s="349"/>
      <c r="Q83" s="350"/>
      <c r="R83" s="349"/>
      <c r="S83" s="350"/>
      <c r="T83" s="349"/>
      <c r="U83" s="350"/>
      <c r="V83" s="349"/>
      <c r="W83" s="350"/>
      <c r="X83" s="349"/>
      <c r="Y83" s="350"/>
      <c r="Z83" s="349"/>
      <c r="AA83" s="350"/>
      <c r="AB83" s="349"/>
      <c r="AC83" s="350"/>
      <c r="AD83" s="349"/>
      <c r="AE83" s="350"/>
      <c r="AF83" s="349"/>
      <c r="AG83" s="350"/>
      <c r="AH83" s="349"/>
      <c r="AI83" s="350"/>
      <c r="AJ83" s="349"/>
      <c r="AK83" s="350"/>
      <c r="AL83" s="349"/>
      <c r="AM83" s="350"/>
      <c r="AN83" s="349"/>
      <c r="AO83" s="350"/>
      <c r="AP83" s="349"/>
      <c r="AQ83" s="350"/>
      <c r="AR83" s="349"/>
      <c r="AS83" s="350"/>
      <c r="AT83" s="349"/>
      <c r="AU83" s="350"/>
      <c r="AV83" s="349"/>
      <c r="AW83" s="350"/>
      <c r="AX83" s="349"/>
      <c r="AY83" s="350"/>
      <c r="AZ83" s="349"/>
      <c r="BA83" s="350"/>
      <c r="BB83" s="349"/>
      <c r="BC83" s="350"/>
      <c r="BD83" s="349"/>
      <c r="BE83" s="350"/>
      <c r="BF83" s="349"/>
      <c r="BG83" s="350"/>
      <c r="BH83" s="349"/>
      <c r="BI83" s="350"/>
      <c r="BJ83" s="350"/>
      <c r="BK83" s="350"/>
      <c r="BL83" s="349"/>
      <c r="BM83" s="350"/>
      <c r="BN83" s="349"/>
      <c r="BO83" s="350"/>
      <c r="BP83" s="349"/>
      <c r="BQ83" s="350"/>
      <c r="BR83" s="350"/>
      <c r="BS83" s="350"/>
      <c r="BT83" s="349"/>
      <c r="BU83" s="350"/>
    </row>
    <row r="84" spans="1:73" ht="20.100000000000001" customHeight="1" x14ac:dyDescent="0.25">
      <c r="A84" s="382" t="s">
        <v>103</v>
      </c>
      <c r="B84" s="714" t="s">
        <v>104</v>
      </c>
      <c r="C84" s="386" t="s">
        <v>57</v>
      </c>
      <c r="D84" s="524">
        <v>0</v>
      </c>
      <c r="E84" s="406">
        <v>0</v>
      </c>
      <c r="F84" s="406">
        <v>0</v>
      </c>
      <c r="G84" s="406">
        <v>0</v>
      </c>
      <c r="H84" s="406">
        <v>0</v>
      </c>
      <c r="I84" s="407">
        <v>0</v>
      </c>
      <c r="J84" s="524">
        <v>0</v>
      </c>
      <c r="K84" s="406">
        <v>0</v>
      </c>
      <c r="L84" s="406">
        <v>0</v>
      </c>
      <c r="M84" s="406">
        <v>0</v>
      </c>
      <c r="N84" s="406">
        <v>0</v>
      </c>
      <c r="O84" s="407">
        <v>0</v>
      </c>
      <c r="P84" s="524">
        <v>0</v>
      </c>
      <c r="Q84" s="406">
        <v>0</v>
      </c>
      <c r="R84" s="406">
        <v>0</v>
      </c>
      <c r="S84" s="406">
        <v>0</v>
      </c>
      <c r="T84" s="407">
        <v>0</v>
      </c>
      <c r="U84" s="525">
        <v>0</v>
      </c>
      <c r="V84" s="524">
        <v>0</v>
      </c>
      <c r="W84" s="406">
        <v>0</v>
      </c>
      <c r="X84" s="406">
        <v>0</v>
      </c>
      <c r="Y84" s="406">
        <v>0</v>
      </c>
      <c r="Z84" s="406">
        <v>0</v>
      </c>
      <c r="AA84" s="407">
        <v>0</v>
      </c>
      <c r="AB84" s="524">
        <v>90</v>
      </c>
      <c r="AC84" s="406">
        <v>51.4</v>
      </c>
      <c r="AD84" s="406">
        <v>85</v>
      </c>
      <c r="AE84" s="406">
        <v>48.6</v>
      </c>
      <c r="AF84" s="406">
        <v>0</v>
      </c>
      <c r="AG84" s="407">
        <v>0</v>
      </c>
      <c r="AH84" s="524">
        <v>57</v>
      </c>
      <c r="AI84" s="406">
        <v>50</v>
      </c>
      <c r="AJ84" s="406">
        <v>57</v>
      </c>
      <c r="AK84" s="406">
        <v>50</v>
      </c>
      <c r="AL84" s="406">
        <v>0</v>
      </c>
      <c r="AM84" s="407">
        <v>0</v>
      </c>
      <c r="AN84" s="524">
        <v>53</v>
      </c>
      <c r="AO84" s="406">
        <v>48.18181818181818</v>
      </c>
      <c r="AP84" s="406">
        <v>57</v>
      </c>
      <c r="AQ84" s="406">
        <v>51.81818181818182</v>
      </c>
      <c r="AR84" s="406">
        <v>0</v>
      </c>
      <c r="AS84" s="407">
        <v>0</v>
      </c>
      <c r="AT84" s="524">
        <v>57</v>
      </c>
      <c r="AU84" s="719">
        <v>45.6</v>
      </c>
      <c r="AV84" s="406">
        <v>68</v>
      </c>
      <c r="AW84" s="719">
        <v>54.400000000000006</v>
      </c>
      <c r="AX84" s="406">
        <v>0</v>
      </c>
      <c r="AY84" s="405">
        <v>0</v>
      </c>
      <c r="AZ84" s="524">
        <v>53</v>
      </c>
      <c r="BA84" s="719">
        <v>50</v>
      </c>
      <c r="BB84" s="406">
        <v>53</v>
      </c>
      <c r="BC84" s="719">
        <v>50</v>
      </c>
      <c r="BD84" s="406">
        <v>0</v>
      </c>
      <c r="BE84" s="405">
        <v>0</v>
      </c>
      <c r="BF84" s="401">
        <v>33</v>
      </c>
      <c r="BG84" s="404">
        <v>42.3</v>
      </c>
      <c r="BH84" s="402">
        <v>45</v>
      </c>
      <c r="BI84" s="404">
        <v>57.7</v>
      </c>
      <c r="BJ84" s="406">
        <v>0</v>
      </c>
      <c r="BK84" s="404">
        <v>0</v>
      </c>
      <c r="BL84" s="406">
        <v>0</v>
      </c>
      <c r="BM84" s="405">
        <v>0</v>
      </c>
      <c r="BN84" s="401">
        <v>21</v>
      </c>
      <c r="BO84" s="404">
        <v>43.8</v>
      </c>
      <c r="BP84" s="402">
        <v>27</v>
      </c>
      <c r="BQ84" s="404">
        <v>56.3</v>
      </c>
      <c r="BR84" s="406">
        <v>0</v>
      </c>
      <c r="BS84" s="404">
        <v>0</v>
      </c>
      <c r="BT84" s="406">
        <v>0</v>
      </c>
      <c r="BU84" s="405">
        <v>0</v>
      </c>
    </row>
    <row r="85" spans="1:73" ht="20.100000000000001" customHeight="1" thickBot="1" x14ac:dyDescent="0.3">
      <c r="A85" s="900" t="s">
        <v>613</v>
      </c>
      <c r="B85" s="901" t="s">
        <v>622</v>
      </c>
      <c r="C85" s="902" t="s">
        <v>59</v>
      </c>
      <c r="D85" s="903">
        <v>0</v>
      </c>
      <c r="E85" s="904">
        <v>0</v>
      </c>
      <c r="F85" s="904">
        <v>0</v>
      </c>
      <c r="G85" s="904">
        <v>0</v>
      </c>
      <c r="H85" s="904">
        <v>0</v>
      </c>
      <c r="I85" s="905">
        <v>0</v>
      </c>
      <c r="J85" s="903">
        <v>0</v>
      </c>
      <c r="K85" s="904">
        <v>0</v>
      </c>
      <c r="L85" s="904">
        <v>0</v>
      </c>
      <c r="M85" s="904">
        <v>0</v>
      </c>
      <c r="N85" s="904">
        <v>0</v>
      </c>
      <c r="O85" s="905">
        <v>0</v>
      </c>
      <c r="P85" s="903">
        <v>0</v>
      </c>
      <c r="Q85" s="904">
        <v>0</v>
      </c>
      <c r="R85" s="904">
        <v>0</v>
      </c>
      <c r="S85" s="904">
        <v>0</v>
      </c>
      <c r="T85" s="905">
        <v>0</v>
      </c>
      <c r="U85" s="906">
        <v>0</v>
      </c>
      <c r="V85" s="903">
        <v>0</v>
      </c>
      <c r="W85" s="904">
        <v>0</v>
      </c>
      <c r="X85" s="904">
        <v>0</v>
      </c>
      <c r="Y85" s="904">
        <v>0</v>
      </c>
      <c r="Z85" s="904">
        <v>0</v>
      </c>
      <c r="AA85" s="905">
        <v>0</v>
      </c>
      <c r="AB85" s="903">
        <v>0</v>
      </c>
      <c r="AC85" s="904">
        <v>0</v>
      </c>
      <c r="AD85" s="904">
        <v>0</v>
      </c>
      <c r="AE85" s="904">
        <v>0</v>
      </c>
      <c r="AF85" s="904">
        <v>0</v>
      </c>
      <c r="AG85" s="905">
        <v>0</v>
      </c>
      <c r="AH85" s="903">
        <v>0</v>
      </c>
      <c r="AI85" s="904">
        <v>0</v>
      </c>
      <c r="AJ85" s="904">
        <v>0</v>
      </c>
      <c r="AK85" s="904">
        <v>0</v>
      </c>
      <c r="AL85" s="904">
        <v>0</v>
      </c>
      <c r="AM85" s="905">
        <v>0</v>
      </c>
      <c r="AN85" s="903">
        <v>0</v>
      </c>
      <c r="AO85" s="904">
        <v>0</v>
      </c>
      <c r="AP85" s="904">
        <v>0</v>
      </c>
      <c r="AQ85" s="904">
        <v>0</v>
      </c>
      <c r="AR85" s="904">
        <v>0</v>
      </c>
      <c r="AS85" s="905">
        <v>0</v>
      </c>
      <c r="AT85" s="903">
        <v>0</v>
      </c>
      <c r="AU85" s="904">
        <v>0</v>
      </c>
      <c r="AV85" s="904">
        <v>0</v>
      </c>
      <c r="AW85" s="904">
        <v>0</v>
      </c>
      <c r="AX85" s="904">
        <v>0</v>
      </c>
      <c r="AY85" s="905">
        <v>0</v>
      </c>
      <c r="AZ85" s="903">
        <v>0</v>
      </c>
      <c r="BA85" s="904">
        <v>0</v>
      </c>
      <c r="BB85" s="904">
        <v>0</v>
      </c>
      <c r="BC85" s="904">
        <v>0</v>
      </c>
      <c r="BD85" s="904">
        <v>0</v>
      </c>
      <c r="BE85" s="907">
        <v>0</v>
      </c>
      <c r="BF85" s="908">
        <v>35</v>
      </c>
      <c r="BG85" s="909">
        <v>30.2</v>
      </c>
      <c r="BH85" s="910">
        <v>81</v>
      </c>
      <c r="BI85" s="909">
        <v>69.8</v>
      </c>
      <c r="BJ85" s="904">
        <v>0</v>
      </c>
      <c r="BK85" s="909">
        <v>0</v>
      </c>
      <c r="BL85" s="904">
        <v>0</v>
      </c>
      <c r="BM85" s="907">
        <v>0</v>
      </c>
      <c r="BN85" s="908">
        <v>51</v>
      </c>
      <c r="BO85" s="909">
        <v>56.7</v>
      </c>
      <c r="BP85" s="910">
        <v>39</v>
      </c>
      <c r="BQ85" s="909">
        <v>43.3</v>
      </c>
      <c r="BR85" s="904">
        <v>0</v>
      </c>
      <c r="BS85" s="909">
        <v>0</v>
      </c>
      <c r="BT85" s="904">
        <v>0</v>
      </c>
      <c r="BU85" s="907">
        <v>0</v>
      </c>
    </row>
    <row r="86" spans="1:73" ht="12.75" customHeight="1" thickTop="1" x14ac:dyDescent="0.25">
      <c r="A86" s="382"/>
      <c r="B86" s="383"/>
      <c r="C86" s="383"/>
      <c r="D86" s="715"/>
      <c r="E86" s="715"/>
      <c r="F86" s="715"/>
      <c r="G86" s="715"/>
      <c r="H86" s="715"/>
      <c r="I86" s="715"/>
      <c r="J86" s="715"/>
      <c r="K86" s="715"/>
      <c r="L86" s="715"/>
      <c r="M86" s="715"/>
      <c r="N86" s="715"/>
      <c r="O86" s="715"/>
      <c r="P86" s="715"/>
      <c r="Q86" s="715"/>
      <c r="R86" s="715"/>
      <c r="S86" s="715"/>
      <c r="T86" s="715"/>
      <c r="U86" s="715"/>
      <c r="V86" s="715"/>
      <c r="W86" s="715"/>
      <c r="X86" s="715"/>
      <c r="Y86" s="715"/>
      <c r="Z86" s="715"/>
      <c r="AA86" s="715"/>
      <c r="AB86" s="716"/>
      <c r="AC86" s="717"/>
      <c r="AD86" s="716"/>
      <c r="AE86" s="717"/>
      <c r="AF86" s="715"/>
      <c r="AG86" s="717"/>
      <c r="AH86" s="716"/>
      <c r="AI86" s="717"/>
      <c r="AJ86" s="716"/>
      <c r="AK86" s="717"/>
      <c r="AL86" s="715"/>
      <c r="AM86" s="717"/>
      <c r="AN86" s="716"/>
      <c r="AO86" s="717"/>
      <c r="AP86" s="716"/>
      <c r="AQ86" s="717"/>
      <c r="AR86" s="715"/>
      <c r="AS86" s="717"/>
      <c r="AT86" s="716"/>
      <c r="AU86" s="717"/>
      <c r="AV86" s="716"/>
      <c r="AW86" s="717"/>
      <c r="AX86" s="715"/>
      <c r="AY86" s="717"/>
      <c r="AZ86" s="716"/>
      <c r="BA86" s="717"/>
      <c r="BB86" s="716"/>
      <c r="BC86" s="717"/>
      <c r="BD86" s="715"/>
      <c r="BE86" s="717"/>
      <c r="BF86" s="716"/>
      <c r="BG86" s="717"/>
      <c r="BH86" s="716"/>
      <c r="BI86" s="717"/>
      <c r="BJ86" s="717"/>
      <c r="BK86" s="717"/>
      <c r="BL86" s="715"/>
      <c r="BM86" s="717"/>
      <c r="BN86" s="716"/>
      <c r="BO86" s="717"/>
      <c r="BP86" s="716"/>
      <c r="BQ86" s="717"/>
      <c r="BR86" s="717"/>
      <c r="BS86" s="717"/>
      <c r="BT86" s="715"/>
      <c r="BU86" s="717"/>
    </row>
    <row r="87" spans="1:73" ht="36.75" customHeight="1" x14ac:dyDescent="0.25">
      <c r="A87" s="1019" t="s">
        <v>995</v>
      </c>
      <c r="B87" s="1019"/>
      <c r="C87" s="1019"/>
    </row>
    <row r="88" spans="1:73" ht="13.8" x14ac:dyDescent="0.25">
      <c r="A88" s="222" t="s">
        <v>341</v>
      </c>
      <c r="B88" s="228"/>
      <c r="C88" s="228"/>
      <c r="BR88" s="911"/>
      <c r="BT88" s="912"/>
    </row>
    <row r="89" spans="1:73" x14ac:dyDescent="0.25">
      <c r="A89" s="222"/>
      <c r="B89" s="228"/>
      <c r="C89" s="228"/>
      <c r="AU89" s="251"/>
      <c r="AW89" s="251"/>
      <c r="BA89" s="251"/>
      <c r="BC89" s="251"/>
      <c r="BD89" s="598"/>
      <c r="BG89" s="251"/>
      <c r="BI89" s="251"/>
      <c r="BJ89" s="251"/>
      <c r="BK89" s="251"/>
      <c r="BL89" s="598"/>
      <c r="BO89" s="251"/>
      <c r="BQ89" s="251"/>
      <c r="BR89" s="251"/>
      <c r="BS89" s="251"/>
      <c r="BT89" s="598"/>
    </row>
    <row r="90" spans="1:73" ht="27.75" customHeight="1" x14ac:dyDescent="0.25">
      <c r="A90" s="1019" t="s">
        <v>234</v>
      </c>
      <c r="B90" s="1019"/>
      <c r="C90" s="1019"/>
      <c r="AH90" s="39"/>
      <c r="AI90" s="314"/>
    </row>
    <row r="91" spans="1:73" ht="22.5" customHeight="1" x14ac:dyDescent="0.25">
      <c r="A91" s="718" t="s">
        <v>938</v>
      </c>
      <c r="B91" s="228"/>
      <c r="C91" s="228"/>
    </row>
    <row r="94" spans="1:73" x14ac:dyDescent="0.25">
      <c r="AD94" s="39"/>
      <c r="AJ94" s="39"/>
    </row>
  </sheetData>
  <autoFilter ref="A5:C5" xr:uid="{48FCFF6B-4C03-442F-8FC3-D2FDA3426EA5}"/>
  <mergeCells count="52">
    <mergeCell ref="BN3:BU3"/>
    <mergeCell ref="BN4:BO4"/>
    <mergeCell ref="BP4:BQ4"/>
    <mergeCell ref="BR4:BS4"/>
    <mergeCell ref="BT4:BU4"/>
    <mergeCell ref="BF3:BM3"/>
    <mergeCell ref="BF4:BG4"/>
    <mergeCell ref="BH4:BI4"/>
    <mergeCell ref="BL4:BM4"/>
    <mergeCell ref="BJ4:BK4"/>
    <mergeCell ref="AZ3:BE3"/>
    <mergeCell ref="AZ4:BA4"/>
    <mergeCell ref="BB4:BC4"/>
    <mergeCell ref="BD4:BE4"/>
    <mergeCell ref="A1:C1"/>
    <mergeCell ref="A2:B2"/>
    <mergeCell ref="A3:B3"/>
    <mergeCell ref="F4:G4"/>
    <mergeCell ref="D4:E4"/>
    <mergeCell ref="AB3:AG3"/>
    <mergeCell ref="AH3:AM3"/>
    <mergeCell ref="AN3:AS3"/>
    <mergeCell ref="A4:B4"/>
    <mergeCell ref="D3:I3"/>
    <mergeCell ref="J3:O3"/>
    <mergeCell ref="P3:U3"/>
    <mergeCell ref="V3:AA3"/>
    <mergeCell ref="Z4:AA4"/>
    <mergeCell ref="AB4:AC4"/>
    <mergeCell ref="AD4:AE4"/>
    <mergeCell ref="H4:I4"/>
    <mergeCell ref="J4:K4"/>
    <mergeCell ref="L4:M4"/>
    <mergeCell ref="N4:O4"/>
    <mergeCell ref="P4:Q4"/>
    <mergeCell ref="R4:S4"/>
    <mergeCell ref="AR4:AS4"/>
    <mergeCell ref="A87:C87"/>
    <mergeCell ref="A90:C90"/>
    <mergeCell ref="AT3:AY3"/>
    <mergeCell ref="AT4:AU4"/>
    <mergeCell ref="AV4:AW4"/>
    <mergeCell ref="AX4:AY4"/>
    <mergeCell ref="AF4:AG4"/>
    <mergeCell ref="AH4:AI4"/>
    <mergeCell ref="AJ4:AK4"/>
    <mergeCell ref="AL4:AM4"/>
    <mergeCell ref="AN4:AO4"/>
    <mergeCell ref="AP4:AQ4"/>
    <mergeCell ref="T4:U4"/>
    <mergeCell ref="V4:W4"/>
    <mergeCell ref="X4:Y4"/>
  </mergeCells>
  <conditionalFormatting sqref="A6:BU81">
    <cfRule type="expression" dxfId="46" priority="1">
      <formula>MOD(ROW(),2)=0</formula>
    </cfRule>
  </conditionalFormatting>
  <conditionalFormatting sqref="A84:BU85">
    <cfRule type="expression" dxfId="45" priority="4">
      <formula>MOD(ROW(),2)=0</formula>
    </cfRule>
  </conditionalFormatting>
  <hyperlinks>
    <hyperlink ref="A2:B2" location="TOC!A1" display="Return to Table of Contents" xr:uid="{6FF6590E-E80D-45B6-8181-3D445BEE2B25}"/>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60" max="72" man="1"/>
  </rowBreaks>
  <colBreaks count="5" manualBreakCount="5">
    <brk id="15" max="90" man="1"/>
    <brk id="27" max="90" man="1"/>
    <brk id="39" max="90" man="1"/>
    <brk id="51" max="90" man="1"/>
    <brk id="65" max="9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70C0"/>
    <pageSetUpPr fitToPage="1"/>
  </sheetPr>
  <dimension ref="A1:Z21"/>
  <sheetViews>
    <sheetView zoomScaleNormal="100" workbookViewId="0">
      <pane xSplit="8" ySplit="4" topLeftCell="I5" activePane="bottomRight" state="frozen"/>
      <selection activeCell="M10" sqref="M10"/>
      <selection pane="topRight" activeCell="M10" sqref="M10"/>
      <selection pane="bottomLeft" activeCell="M10" sqref="M10"/>
      <selection pane="bottomRight" sqref="A1:H1"/>
    </sheetView>
  </sheetViews>
  <sheetFormatPr defaultColWidth="9.109375" defaultRowHeight="13.2" x14ac:dyDescent="0.25"/>
  <cols>
    <col min="1" max="1" width="11.5546875" style="1" customWidth="1"/>
    <col min="2" max="2" width="8" style="1" customWidth="1"/>
    <col min="3" max="26" width="7.88671875" style="1" customWidth="1"/>
    <col min="27" max="16384" width="9.109375" style="1"/>
  </cols>
  <sheetData>
    <row r="1" spans="1:26" ht="42" customHeight="1" x14ac:dyDescent="0.25">
      <c r="A1" s="1012" t="s">
        <v>1045</v>
      </c>
      <c r="B1" s="1012"/>
      <c r="C1" s="1012"/>
      <c r="D1" s="1012"/>
      <c r="E1" s="1012"/>
      <c r="F1" s="1012"/>
      <c r="G1" s="1012"/>
      <c r="H1" s="1012"/>
    </row>
    <row r="2" spans="1:26" ht="19.5" customHeight="1" x14ac:dyDescent="0.25">
      <c r="A2" s="1040" t="s">
        <v>10</v>
      </c>
      <c r="B2" s="1040"/>
      <c r="C2" s="1040"/>
      <c r="D2" s="1040"/>
      <c r="E2" s="1040"/>
    </row>
    <row r="3" spans="1:26" ht="90" customHeight="1" x14ac:dyDescent="0.25">
      <c r="A3" s="1031"/>
      <c r="B3" s="1031"/>
      <c r="C3" s="1045" t="s">
        <v>145</v>
      </c>
      <c r="D3" s="1031"/>
      <c r="E3" s="1031" t="s">
        <v>144</v>
      </c>
      <c r="F3" s="1031"/>
      <c r="G3" s="1031" t="s">
        <v>691</v>
      </c>
      <c r="H3" s="1046"/>
      <c r="I3" s="1045" t="s">
        <v>343</v>
      </c>
      <c r="J3" s="1046"/>
      <c r="K3" s="1045" t="s">
        <v>344</v>
      </c>
      <c r="L3" s="1046"/>
      <c r="M3" s="1045" t="s">
        <v>345</v>
      </c>
      <c r="N3" s="1046"/>
      <c r="O3" s="1045" t="s">
        <v>346</v>
      </c>
      <c r="P3" s="1046"/>
      <c r="Q3" s="1045" t="s">
        <v>239</v>
      </c>
      <c r="R3" s="1046"/>
      <c r="S3" s="1045" t="s">
        <v>240</v>
      </c>
      <c r="T3" s="1046"/>
      <c r="U3" s="1045" t="s">
        <v>241</v>
      </c>
      <c r="V3" s="1046"/>
      <c r="W3" s="1031" t="s">
        <v>242</v>
      </c>
      <c r="X3" s="1031"/>
      <c r="Y3" s="1045" t="s">
        <v>643</v>
      </c>
      <c r="Z3" s="1046"/>
    </row>
    <row r="4" spans="1:26" ht="23.25" customHeight="1" x14ac:dyDescent="0.25">
      <c r="A4" s="18" t="s">
        <v>126</v>
      </c>
      <c r="B4" s="18" t="s">
        <v>146</v>
      </c>
      <c r="C4" s="52" t="s">
        <v>19</v>
      </c>
      <c r="D4" s="18" t="s">
        <v>224</v>
      </c>
      <c r="E4" s="18" t="s">
        <v>19</v>
      </c>
      <c r="F4" s="18" t="s">
        <v>224</v>
      </c>
      <c r="G4" s="18" t="s">
        <v>19</v>
      </c>
      <c r="H4" s="53" t="s">
        <v>224</v>
      </c>
      <c r="I4" s="52" t="s">
        <v>19</v>
      </c>
      <c r="J4" s="53" t="s">
        <v>224</v>
      </c>
      <c r="K4" s="52" t="s">
        <v>19</v>
      </c>
      <c r="L4" s="53" t="s">
        <v>224</v>
      </c>
      <c r="M4" s="52" t="s">
        <v>19</v>
      </c>
      <c r="N4" s="53" t="s">
        <v>224</v>
      </c>
      <c r="O4" s="52" t="s">
        <v>19</v>
      </c>
      <c r="P4" s="53" t="s">
        <v>224</v>
      </c>
      <c r="Q4" s="52" t="s">
        <v>19</v>
      </c>
      <c r="R4" s="53" t="s">
        <v>224</v>
      </c>
      <c r="S4" s="52" t="s">
        <v>19</v>
      </c>
      <c r="T4" s="53" t="s">
        <v>224</v>
      </c>
      <c r="U4" s="52" t="s">
        <v>19</v>
      </c>
      <c r="V4" s="53" t="s">
        <v>224</v>
      </c>
      <c r="W4" s="18" t="s">
        <v>19</v>
      </c>
      <c r="X4" s="18" t="s">
        <v>224</v>
      </c>
      <c r="Y4" s="754" t="s">
        <v>19</v>
      </c>
      <c r="Z4" s="755" t="s">
        <v>224</v>
      </c>
    </row>
    <row r="5" spans="1:26" ht="20.100000000000001" customHeight="1" x14ac:dyDescent="0.25">
      <c r="A5" s="382" t="s">
        <v>136</v>
      </c>
      <c r="B5" s="265">
        <v>6000</v>
      </c>
      <c r="C5" s="410">
        <v>3053</v>
      </c>
      <c r="D5" s="266">
        <v>50.9</v>
      </c>
      <c r="E5" s="265">
        <v>2929</v>
      </c>
      <c r="F5" s="266">
        <v>48.8</v>
      </c>
      <c r="G5" s="266">
        <v>18</v>
      </c>
      <c r="H5" s="411">
        <v>0.3</v>
      </c>
      <c r="I5" s="410">
        <v>3261</v>
      </c>
      <c r="J5" s="411">
        <v>54.4</v>
      </c>
      <c r="K5" s="413">
        <v>320</v>
      </c>
      <c r="L5" s="411">
        <v>5.3</v>
      </c>
      <c r="M5" s="413">
        <v>532</v>
      </c>
      <c r="N5" s="411">
        <v>8.9</v>
      </c>
      <c r="O5" s="413">
        <v>17</v>
      </c>
      <c r="P5" s="411">
        <v>0.3</v>
      </c>
      <c r="Q5" s="410">
        <v>1397</v>
      </c>
      <c r="R5" s="411">
        <v>23.3</v>
      </c>
      <c r="S5" s="413">
        <v>7</v>
      </c>
      <c r="T5" s="411">
        <v>0.1</v>
      </c>
      <c r="U5" s="413">
        <v>169</v>
      </c>
      <c r="V5" s="411">
        <v>2.8</v>
      </c>
      <c r="W5" s="266">
        <v>104</v>
      </c>
      <c r="X5" s="266">
        <v>1.7</v>
      </c>
      <c r="Y5" s="413">
        <v>193</v>
      </c>
      <c r="Z5" s="411">
        <v>3.2</v>
      </c>
    </row>
    <row r="6" spans="1:26" ht="20.100000000000001" customHeight="1" x14ac:dyDescent="0.25">
      <c r="A6" s="382" t="s">
        <v>137</v>
      </c>
      <c r="B6" s="265">
        <v>6165</v>
      </c>
      <c r="C6" s="410">
        <v>3119</v>
      </c>
      <c r="D6" s="266">
        <v>50.6</v>
      </c>
      <c r="E6" s="265">
        <v>3021</v>
      </c>
      <c r="F6" s="269">
        <v>49</v>
      </c>
      <c r="G6" s="266">
        <v>25</v>
      </c>
      <c r="H6" s="411">
        <v>0.4</v>
      </c>
      <c r="I6" s="410">
        <v>3267</v>
      </c>
      <c r="J6" s="412">
        <v>53</v>
      </c>
      <c r="K6" s="413">
        <v>323</v>
      </c>
      <c r="L6" s="411">
        <v>5.2</v>
      </c>
      <c r="M6" s="413">
        <v>547</v>
      </c>
      <c r="N6" s="411">
        <v>8.9</v>
      </c>
      <c r="O6" s="413">
        <v>18</v>
      </c>
      <c r="P6" s="411">
        <v>0.3</v>
      </c>
      <c r="Q6" s="410">
        <v>1525</v>
      </c>
      <c r="R6" s="411">
        <v>24.7</v>
      </c>
      <c r="S6" s="413">
        <v>14</v>
      </c>
      <c r="T6" s="411">
        <v>0.2</v>
      </c>
      <c r="U6" s="413">
        <v>176</v>
      </c>
      <c r="V6" s="411">
        <v>2.9</v>
      </c>
      <c r="W6" s="266">
        <v>107</v>
      </c>
      <c r="X6" s="266">
        <v>1.7</v>
      </c>
      <c r="Y6" s="413">
        <v>188</v>
      </c>
      <c r="Z6" s="412">
        <v>3</v>
      </c>
    </row>
    <row r="7" spans="1:26" ht="20.100000000000001" customHeight="1" x14ac:dyDescent="0.25">
      <c r="A7" s="382" t="s">
        <v>138</v>
      </c>
      <c r="B7" s="265">
        <v>6184</v>
      </c>
      <c r="C7" s="410">
        <v>3112</v>
      </c>
      <c r="D7" s="266">
        <v>50.3</v>
      </c>
      <c r="E7" s="265">
        <v>3069</v>
      </c>
      <c r="F7" s="269">
        <v>49.6</v>
      </c>
      <c r="G7" s="266">
        <v>3</v>
      </c>
      <c r="H7" s="411" t="s">
        <v>231</v>
      </c>
      <c r="I7" s="410">
        <v>3171</v>
      </c>
      <c r="J7" s="412">
        <v>51.3</v>
      </c>
      <c r="K7" s="413">
        <v>338</v>
      </c>
      <c r="L7" s="411">
        <v>5.5</v>
      </c>
      <c r="M7" s="413">
        <v>580</v>
      </c>
      <c r="N7" s="411">
        <v>9.4</v>
      </c>
      <c r="O7" s="413">
        <v>34</v>
      </c>
      <c r="P7" s="411">
        <v>0.5</v>
      </c>
      <c r="Q7" s="410">
        <v>1505</v>
      </c>
      <c r="R7" s="411">
        <v>24.3</v>
      </c>
      <c r="S7" s="413">
        <v>5</v>
      </c>
      <c r="T7" s="411">
        <v>0.1</v>
      </c>
      <c r="U7" s="413">
        <v>219</v>
      </c>
      <c r="V7" s="411">
        <v>3.5</v>
      </c>
      <c r="W7" s="266">
        <v>155</v>
      </c>
      <c r="X7" s="266">
        <v>2.5</v>
      </c>
      <c r="Y7" s="413">
        <v>177</v>
      </c>
      <c r="Z7" s="412">
        <v>2.9</v>
      </c>
    </row>
    <row r="8" spans="1:26" ht="20.100000000000001" customHeight="1" x14ac:dyDescent="0.25">
      <c r="A8" s="382" t="s">
        <v>139</v>
      </c>
      <c r="B8" s="265">
        <v>6250</v>
      </c>
      <c r="C8" s="410">
        <v>3061</v>
      </c>
      <c r="D8" s="269">
        <v>49</v>
      </c>
      <c r="E8" s="265">
        <v>3174</v>
      </c>
      <c r="F8" s="269">
        <v>50.8</v>
      </c>
      <c r="G8" s="266">
        <v>15</v>
      </c>
      <c r="H8" s="412">
        <v>0.2</v>
      </c>
      <c r="I8" s="410">
        <v>3131</v>
      </c>
      <c r="J8" s="412">
        <v>50.1</v>
      </c>
      <c r="K8" s="413">
        <v>355</v>
      </c>
      <c r="L8" s="411">
        <v>5.7</v>
      </c>
      <c r="M8" s="413">
        <v>594</v>
      </c>
      <c r="N8" s="411">
        <v>9.5</v>
      </c>
      <c r="O8" s="413">
        <v>24</v>
      </c>
      <c r="P8" s="411">
        <v>0.4</v>
      </c>
      <c r="Q8" s="410">
        <v>1472</v>
      </c>
      <c r="R8" s="411">
        <v>23.6</v>
      </c>
      <c r="S8" s="413">
        <v>14</v>
      </c>
      <c r="T8" s="411">
        <v>0.2</v>
      </c>
      <c r="U8" s="413">
        <v>228</v>
      </c>
      <c r="V8" s="411">
        <v>3.6</v>
      </c>
      <c r="W8" s="266">
        <v>216</v>
      </c>
      <c r="X8" s="266">
        <v>3.5</v>
      </c>
      <c r="Y8" s="413">
        <v>216</v>
      </c>
      <c r="Z8" s="412">
        <v>3.5</v>
      </c>
    </row>
    <row r="9" spans="1:26" ht="20.100000000000001" customHeight="1" x14ac:dyDescent="0.25">
      <c r="A9" s="382" t="s">
        <v>140</v>
      </c>
      <c r="B9" s="265">
        <v>6308</v>
      </c>
      <c r="C9" s="410">
        <v>2987</v>
      </c>
      <c r="D9" s="269">
        <v>47.4</v>
      </c>
      <c r="E9" s="265">
        <v>3312</v>
      </c>
      <c r="F9" s="266">
        <v>52.5</v>
      </c>
      <c r="G9" s="266">
        <v>9</v>
      </c>
      <c r="H9" s="412">
        <v>0.1</v>
      </c>
      <c r="I9" s="410">
        <v>3210</v>
      </c>
      <c r="J9" s="411">
        <v>50.9</v>
      </c>
      <c r="K9" s="413">
        <v>382</v>
      </c>
      <c r="L9" s="411">
        <v>6.1</v>
      </c>
      <c r="M9" s="413">
        <v>610</v>
      </c>
      <c r="N9" s="411">
        <v>9.6999999999999993</v>
      </c>
      <c r="O9" s="413">
        <v>14</v>
      </c>
      <c r="P9" s="411">
        <v>0.2</v>
      </c>
      <c r="Q9" s="410">
        <v>1486</v>
      </c>
      <c r="R9" s="411">
        <v>23.6</v>
      </c>
      <c r="S9" s="413">
        <v>11</v>
      </c>
      <c r="T9" s="411">
        <v>0.2</v>
      </c>
      <c r="U9" s="413">
        <v>229</v>
      </c>
      <c r="V9" s="411">
        <v>3.6</v>
      </c>
      <c r="W9" s="266">
        <v>152</v>
      </c>
      <c r="X9" s="266">
        <v>2.4</v>
      </c>
      <c r="Y9" s="413">
        <v>214</v>
      </c>
      <c r="Z9" s="411">
        <v>3.4</v>
      </c>
    </row>
    <row r="10" spans="1:26" ht="20.100000000000001" customHeight="1" x14ac:dyDescent="0.25">
      <c r="A10" s="382" t="s">
        <v>141</v>
      </c>
      <c r="B10" s="265">
        <v>6317</v>
      </c>
      <c r="C10" s="410">
        <v>2909</v>
      </c>
      <c r="D10" s="269">
        <v>46.1</v>
      </c>
      <c r="E10" s="265">
        <v>3402</v>
      </c>
      <c r="F10" s="266">
        <v>53.9</v>
      </c>
      <c r="G10" s="266">
        <v>6</v>
      </c>
      <c r="H10" s="411">
        <v>0.1</v>
      </c>
      <c r="I10" s="410">
        <v>3114</v>
      </c>
      <c r="J10" s="411">
        <v>49.3</v>
      </c>
      <c r="K10" s="413">
        <v>394</v>
      </c>
      <c r="L10" s="411">
        <v>6.2</v>
      </c>
      <c r="M10" s="413">
        <v>661</v>
      </c>
      <c r="N10" s="411">
        <v>10.5</v>
      </c>
      <c r="O10" s="413">
        <v>22</v>
      </c>
      <c r="P10" s="411">
        <v>0.3</v>
      </c>
      <c r="Q10" s="410">
        <v>1481</v>
      </c>
      <c r="R10" s="411">
        <v>23.4</v>
      </c>
      <c r="S10" s="413">
        <v>13</v>
      </c>
      <c r="T10" s="411">
        <v>0.2</v>
      </c>
      <c r="U10" s="413">
        <v>206</v>
      </c>
      <c r="V10" s="411">
        <v>3.3</v>
      </c>
      <c r="W10" s="266">
        <v>209</v>
      </c>
      <c r="X10" s="266">
        <v>3.3</v>
      </c>
      <c r="Y10" s="413">
        <v>217</v>
      </c>
      <c r="Z10" s="411">
        <v>3.4</v>
      </c>
    </row>
    <row r="11" spans="1:26" ht="20.100000000000001" customHeight="1" x14ac:dyDescent="0.25">
      <c r="A11" s="382" t="s">
        <v>142</v>
      </c>
      <c r="B11" s="265">
        <v>6360</v>
      </c>
      <c r="C11" s="410">
        <v>2817</v>
      </c>
      <c r="D11" s="269">
        <v>44.29245283018868</v>
      </c>
      <c r="E11" s="265">
        <v>3541</v>
      </c>
      <c r="F11" s="269">
        <v>55.676100628930811</v>
      </c>
      <c r="G11" s="266">
        <v>2</v>
      </c>
      <c r="H11" s="411" t="s">
        <v>231</v>
      </c>
      <c r="I11" s="410">
        <v>3146</v>
      </c>
      <c r="J11" s="411">
        <v>49.5</v>
      </c>
      <c r="K11" s="413">
        <v>464</v>
      </c>
      <c r="L11" s="411">
        <v>7.3</v>
      </c>
      <c r="M11" s="413">
        <v>680</v>
      </c>
      <c r="N11" s="411">
        <v>10.7</v>
      </c>
      <c r="O11" s="413">
        <v>14</v>
      </c>
      <c r="P11" s="411">
        <v>0.2</v>
      </c>
      <c r="Q11" s="410">
        <v>1424</v>
      </c>
      <c r="R11" s="411">
        <v>22.4</v>
      </c>
      <c r="S11" s="413">
        <v>5</v>
      </c>
      <c r="T11" s="411">
        <v>0.1</v>
      </c>
      <c r="U11" s="413">
        <v>256</v>
      </c>
      <c r="V11" s="412">
        <v>4</v>
      </c>
      <c r="W11" s="266">
        <v>146</v>
      </c>
      <c r="X11" s="266">
        <v>2.2999999999999998</v>
      </c>
      <c r="Y11" s="413">
        <v>225</v>
      </c>
      <c r="Z11" s="411">
        <v>3.5</v>
      </c>
    </row>
    <row r="12" spans="1:26" ht="20.100000000000001" customHeight="1" x14ac:dyDescent="0.25">
      <c r="A12" s="382" t="s">
        <v>143</v>
      </c>
      <c r="B12" s="265">
        <v>6513</v>
      </c>
      <c r="C12" s="410">
        <v>2829</v>
      </c>
      <c r="D12" s="269">
        <v>43.4</v>
      </c>
      <c r="E12" s="265">
        <v>3672</v>
      </c>
      <c r="F12" s="269">
        <v>56.4</v>
      </c>
      <c r="G12" s="266">
        <v>12</v>
      </c>
      <c r="H12" s="411">
        <v>0.2</v>
      </c>
      <c r="I12" s="410">
        <v>3113</v>
      </c>
      <c r="J12" s="411">
        <v>47.8</v>
      </c>
      <c r="K12" s="413">
        <v>460</v>
      </c>
      <c r="L12" s="411">
        <v>7.1</v>
      </c>
      <c r="M12" s="413">
        <v>639</v>
      </c>
      <c r="N12" s="411">
        <v>9.8000000000000007</v>
      </c>
      <c r="O12" s="413">
        <v>22</v>
      </c>
      <c r="P12" s="411">
        <v>0.3</v>
      </c>
      <c r="Q12" s="410">
        <v>1639</v>
      </c>
      <c r="R12" s="411">
        <v>25.2</v>
      </c>
      <c r="S12" s="413">
        <v>14</v>
      </c>
      <c r="T12" s="411">
        <v>0.2</v>
      </c>
      <c r="U12" s="413">
        <v>245</v>
      </c>
      <c r="V12" s="412">
        <v>3.8</v>
      </c>
      <c r="W12" s="266">
        <v>129</v>
      </c>
      <c r="X12" s="269">
        <v>1.98</v>
      </c>
      <c r="Y12" s="413">
        <v>252</v>
      </c>
      <c r="Z12" s="411">
        <v>3.9</v>
      </c>
    </row>
    <row r="13" spans="1:26" ht="20.100000000000001" customHeight="1" x14ac:dyDescent="0.25">
      <c r="A13" s="382" t="s">
        <v>590</v>
      </c>
      <c r="B13" s="265">
        <v>6708</v>
      </c>
      <c r="C13" s="410">
        <v>2846</v>
      </c>
      <c r="D13" s="269">
        <v>42.4</v>
      </c>
      <c r="E13" s="265">
        <v>3849</v>
      </c>
      <c r="F13" s="269">
        <v>57.4</v>
      </c>
      <c r="G13" s="266">
        <v>13</v>
      </c>
      <c r="H13" s="412">
        <v>0.19379844961240311</v>
      </c>
      <c r="I13" s="410">
        <v>3123</v>
      </c>
      <c r="J13" s="411">
        <v>46.6</v>
      </c>
      <c r="K13" s="413">
        <v>450</v>
      </c>
      <c r="L13" s="411">
        <v>6.7</v>
      </c>
      <c r="M13" s="413">
        <v>707</v>
      </c>
      <c r="N13" s="411">
        <v>10.5</v>
      </c>
      <c r="O13" s="413">
        <v>23</v>
      </c>
      <c r="P13" s="411">
        <v>0.3</v>
      </c>
      <c r="Q13" s="410">
        <v>1727</v>
      </c>
      <c r="R13" s="411">
        <v>25.7</v>
      </c>
      <c r="S13" s="413">
        <v>13</v>
      </c>
      <c r="T13" s="411">
        <v>0.2</v>
      </c>
      <c r="U13" s="413">
        <v>254</v>
      </c>
      <c r="V13" s="412">
        <v>3.8</v>
      </c>
      <c r="W13" s="266">
        <v>150</v>
      </c>
      <c r="X13" s="269">
        <v>2.2000000000000002</v>
      </c>
      <c r="Y13" s="413">
        <v>261</v>
      </c>
      <c r="Z13" s="411">
        <v>3.9</v>
      </c>
    </row>
    <row r="14" spans="1:26" ht="20.100000000000001" customHeight="1" x14ac:dyDescent="0.25">
      <c r="A14" s="382" t="s">
        <v>618</v>
      </c>
      <c r="B14" s="265">
        <v>7013</v>
      </c>
      <c r="C14" s="410">
        <v>2940</v>
      </c>
      <c r="D14" s="269">
        <v>41.92214458862113</v>
      </c>
      <c r="E14" s="265">
        <v>4062</v>
      </c>
      <c r="F14" s="269">
        <v>57.921003849992871</v>
      </c>
      <c r="G14" s="266">
        <v>11</v>
      </c>
      <c r="H14" s="412">
        <v>0.15685156138599743</v>
      </c>
      <c r="I14" s="410">
        <v>3279</v>
      </c>
      <c r="J14" s="412">
        <v>46.756024525880505</v>
      </c>
      <c r="K14" s="413">
        <v>430</v>
      </c>
      <c r="L14" s="412">
        <v>6.1314701269071721</v>
      </c>
      <c r="M14" s="413">
        <v>725</v>
      </c>
      <c r="N14" s="412">
        <v>10.337943818622557</v>
      </c>
      <c r="O14" s="413">
        <v>18</v>
      </c>
      <c r="P14" s="412">
        <v>0.25666619135890489</v>
      </c>
      <c r="Q14" s="410">
        <v>1760</v>
      </c>
      <c r="R14" s="412">
        <v>25.096249821759592</v>
      </c>
      <c r="S14" s="413">
        <v>6</v>
      </c>
      <c r="T14" s="412">
        <v>8.5555397119634974E-2</v>
      </c>
      <c r="U14" s="413">
        <v>298</v>
      </c>
      <c r="V14" s="412">
        <v>4.2492513902752025</v>
      </c>
      <c r="W14" s="266">
        <v>227</v>
      </c>
      <c r="X14" s="269">
        <v>3.2368458576928565</v>
      </c>
      <c r="Y14" s="413">
        <v>270</v>
      </c>
      <c r="Z14" s="412">
        <v>3.8499928703835735</v>
      </c>
    </row>
    <row r="15" spans="1:26" ht="20.100000000000001" customHeight="1" thickBot="1" x14ac:dyDescent="0.3">
      <c r="A15" s="414" t="s">
        <v>735</v>
      </c>
      <c r="B15" s="415">
        <v>7296</v>
      </c>
      <c r="C15" s="416">
        <v>2796</v>
      </c>
      <c r="D15" s="417">
        <v>38.299999999999997</v>
      </c>
      <c r="E15" s="415">
        <v>4341</v>
      </c>
      <c r="F15" s="417">
        <v>59.5</v>
      </c>
      <c r="G15" s="418">
        <v>159</v>
      </c>
      <c r="H15" s="420">
        <v>2.2000000000000002</v>
      </c>
      <c r="I15" s="416">
        <v>3244</v>
      </c>
      <c r="J15" s="420">
        <v>44.462719298245609</v>
      </c>
      <c r="K15" s="419">
        <v>407</v>
      </c>
      <c r="L15" s="420">
        <v>5.578399122807018</v>
      </c>
      <c r="M15" s="419">
        <v>752</v>
      </c>
      <c r="N15" s="420">
        <v>10.307017543859649</v>
      </c>
      <c r="O15" s="419">
        <v>22</v>
      </c>
      <c r="P15" s="420">
        <v>0.30153508771929821</v>
      </c>
      <c r="Q15" s="416">
        <v>1893</v>
      </c>
      <c r="R15" s="420">
        <v>25.945723684210524</v>
      </c>
      <c r="S15" s="419">
        <v>4</v>
      </c>
      <c r="T15" s="420">
        <v>5.4824561403508769E-2</v>
      </c>
      <c r="U15" s="419">
        <v>359</v>
      </c>
      <c r="V15" s="420">
        <v>4.9205043859649118</v>
      </c>
      <c r="W15" s="418">
        <v>372</v>
      </c>
      <c r="X15" s="417">
        <v>5.0986842105263159</v>
      </c>
      <c r="Y15" s="419">
        <v>243</v>
      </c>
      <c r="Z15" s="420">
        <v>3.3305921052631584</v>
      </c>
    </row>
    <row r="16" spans="1:26" ht="14.4" thickTop="1" x14ac:dyDescent="0.25">
      <c r="A16" s="979" t="s">
        <v>1003</v>
      </c>
      <c r="B16" s="979"/>
      <c r="C16" s="979"/>
      <c r="D16" s="979"/>
      <c r="E16" s="979"/>
      <c r="F16" s="979"/>
      <c r="G16" s="979"/>
      <c r="H16" s="979"/>
      <c r="I16" s="265"/>
      <c r="J16" s="266"/>
      <c r="K16" s="266"/>
      <c r="L16" s="266"/>
      <c r="M16" s="266"/>
      <c r="N16" s="266"/>
      <c r="O16" s="266"/>
      <c r="P16" s="266"/>
      <c r="Q16" s="265"/>
      <c r="R16" s="266"/>
      <c r="S16" s="266"/>
      <c r="T16" s="266"/>
      <c r="U16" s="266"/>
      <c r="V16" s="266"/>
      <c r="W16" s="266"/>
      <c r="X16" s="266"/>
      <c r="Y16" s="266"/>
      <c r="Z16" s="266"/>
    </row>
    <row r="17" spans="1:26" ht="13.8" x14ac:dyDescent="0.25">
      <c r="A17" s="984"/>
      <c r="B17" s="984"/>
      <c r="C17" s="984"/>
      <c r="D17" s="984"/>
      <c r="E17" s="984"/>
      <c r="F17" s="984"/>
      <c r="G17" s="984"/>
      <c r="H17" s="984"/>
      <c r="I17" s="265"/>
      <c r="J17" s="266"/>
      <c r="K17" s="266"/>
      <c r="L17" s="266"/>
      <c r="M17" s="266"/>
      <c r="N17" s="266"/>
      <c r="O17" s="266"/>
      <c r="P17" s="266"/>
      <c r="Q17" s="265"/>
      <c r="R17" s="266"/>
      <c r="S17" s="266"/>
      <c r="T17" s="266"/>
      <c r="U17" s="266"/>
      <c r="V17" s="266"/>
      <c r="W17" s="266"/>
      <c r="X17" s="266"/>
      <c r="Y17" s="266"/>
      <c r="Z17" s="266"/>
    </row>
    <row r="18" spans="1:26" ht="13.8" x14ac:dyDescent="0.25">
      <c r="A18" s="229" t="s">
        <v>347</v>
      </c>
      <c r="W18" s="39"/>
    </row>
    <row r="19" spans="1:26" ht="32.4" customHeight="1" x14ac:dyDescent="0.25">
      <c r="A19" s="1019" t="s">
        <v>996</v>
      </c>
      <c r="B19" s="1019"/>
      <c r="C19" s="1019"/>
      <c r="D19" s="1019"/>
      <c r="E19" s="1019"/>
      <c r="F19" s="1019"/>
      <c r="G19" s="1019"/>
      <c r="H19" s="1019"/>
      <c r="I19" s="1019"/>
      <c r="J19" s="1019"/>
      <c r="K19" s="1019"/>
      <c r="L19" s="1019"/>
      <c r="M19" s="1019"/>
      <c r="N19" s="1019"/>
      <c r="O19" s="1019"/>
      <c r="P19" s="1019"/>
      <c r="Q19" s="1019"/>
      <c r="R19" s="1019"/>
      <c r="S19" s="1019"/>
      <c r="T19" s="1019"/>
      <c r="U19" s="1019"/>
      <c r="V19" s="1019"/>
      <c r="W19" s="1019"/>
      <c r="X19" s="1019"/>
      <c r="Y19" s="1019"/>
      <c r="Z19" s="1019"/>
    </row>
    <row r="20" spans="1:26" x14ac:dyDescent="0.25">
      <c r="A20" s="663" t="s">
        <v>234</v>
      </c>
    </row>
    <row r="21" spans="1:26" x14ac:dyDescent="0.25">
      <c r="A21" s="224" t="s">
        <v>938</v>
      </c>
      <c r="B21" s="663"/>
      <c r="C21" s="663"/>
      <c r="D21" s="663"/>
      <c r="E21" s="663"/>
      <c r="F21" s="663"/>
      <c r="G21" s="663"/>
      <c r="H21" s="663"/>
    </row>
  </sheetData>
  <mergeCells count="16">
    <mergeCell ref="A1:H1"/>
    <mergeCell ref="A2:E2"/>
    <mergeCell ref="A19:Z19"/>
    <mergeCell ref="Y3:Z3"/>
    <mergeCell ref="W3:X3"/>
    <mergeCell ref="M3:N3"/>
    <mergeCell ref="O3:P3"/>
    <mergeCell ref="Q3:R3"/>
    <mergeCell ref="S3:T3"/>
    <mergeCell ref="U3:V3"/>
    <mergeCell ref="K3:L3"/>
    <mergeCell ref="A3:B3"/>
    <mergeCell ref="C3:D3"/>
    <mergeCell ref="E3:F3"/>
    <mergeCell ref="G3:H3"/>
    <mergeCell ref="I3:J3"/>
  </mergeCells>
  <conditionalFormatting sqref="A5:Z15">
    <cfRule type="expression" dxfId="44" priority="1">
      <formula>MOD(ROW(),2)=0</formula>
    </cfRule>
  </conditionalFormatting>
  <hyperlinks>
    <hyperlink ref="A2:E2" location="TOC!A1" display="Return to Table of Contents" xr:uid="{00000000-0004-0000-1200-000000000000}"/>
  </hyperlinks>
  <pageMargins left="0.25" right="0.25" top="0.75" bottom="0.75" header="0.3" footer="0.3"/>
  <pageSetup scale="49" fitToHeight="0" orientation="portrait" horizontalDpi="1200" verticalDpi="1200" r:id="rId1"/>
  <headerFooter>
    <oddHeader>&amp;L&amp;9 2025-26 &amp;"Arial,Italic"Survey of Dental Education&amp;"Arial,Regular"
Report 1 - Academic Programs, Enrollment, and Graduates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BBDB-A6DE-4318-B758-F32E1E3EC091}">
  <sheetPr>
    <tabColor rgb="FF0070C0"/>
  </sheetPr>
  <dimension ref="A1:BF91"/>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33203125" defaultRowHeight="14.4" x14ac:dyDescent="0.3"/>
  <cols>
    <col min="1" max="1" width="11.44140625" style="116" customWidth="1"/>
    <col min="2" max="2" width="46.6640625" style="116" customWidth="1"/>
    <col min="3" max="3" width="25.6640625" style="116" customWidth="1"/>
    <col min="4" max="12" width="9.44140625" style="116" customWidth="1"/>
    <col min="13" max="13" width="9.44140625" style="503" customWidth="1"/>
    <col min="14" max="17" width="9.44140625" style="116" customWidth="1"/>
    <col min="18" max="18" width="9.44140625" style="503" customWidth="1"/>
    <col min="19" max="22" width="9.44140625" style="116" customWidth="1"/>
    <col min="23" max="23" width="9.44140625" style="503" customWidth="1"/>
    <col min="24" max="27" width="9.44140625" style="116" customWidth="1"/>
    <col min="28" max="28" width="9.44140625" style="503" customWidth="1"/>
    <col min="29" max="32" width="9.44140625" style="116" customWidth="1"/>
    <col min="33" max="33" width="9.44140625" style="503" customWidth="1"/>
    <col min="34" max="37" width="9.44140625" style="116" customWidth="1"/>
    <col min="38" max="38" width="9.44140625" style="503" customWidth="1"/>
    <col min="39" max="42" width="9.44140625" style="116" customWidth="1"/>
    <col min="43" max="43" width="9.44140625" style="503" customWidth="1"/>
    <col min="44" max="47" width="9.44140625" style="116" customWidth="1"/>
    <col min="48" max="48" width="9.44140625" style="503" customWidth="1"/>
    <col min="49" max="52" width="9.44140625" style="116" customWidth="1"/>
    <col min="53" max="53" width="9.44140625" style="503" customWidth="1"/>
    <col min="54" max="16384" width="9.33203125" style="116"/>
  </cols>
  <sheetData>
    <row r="1" spans="1:58" ht="33" customHeight="1" x14ac:dyDescent="0.3">
      <c r="A1" s="1012" t="s">
        <v>1037</v>
      </c>
      <c r="B1" s="1012"/>
      <c r="C1" s="1012"/>
    </row>
    <row r="2" spans="1:58" ht="24.75" customHeight="1" thickBot="1" x14ac:dyDescent="0.35">
      <c r="A2" s="1047" t="s">
        <v>10</v>
      </c>
      <c r="B2" s="1047"/>
    </row>
    <row r="3" spans="1:58" s="129" customFormat="1" ht="33.6" customHeight="1" x14ac:dyDescent="0.25">
      <c r="A3" s="1048"/>
      <c r="B3" s="1024"/>
      <c r="C3" s="710"/>
      <c r="D3" s="1024" t="s">
        <v>644</v>
      </c>
      <c r="E3" s="1024"/>
      <c r="F3" s="1024"/>
      <c r="G3" s="1024"/>
      <c r="H3" s="1024"/>
      <c r="I3" s="1024" t="s">
        <v>645</v>
      </c>
      <c r="J3" s="1024"/>
      <c r="K3" s="1024"/>
      <c r="L3" s="1024"/>
      <c r="M3" s="1024"/>
      <c r="N3" s="1024" t="s">
        <v>646</v>
      </c>
      <c r="O3" s="1024"/>
      <c r="P3" s="1024"/>
      <c r="Q3" s="1024"/>
      <c r="R3" s="1024"/>
      <c r="S3" s="1024" t="s">
        <v>647</v>
      </c>
      <c r="T3" s="1024"/>
      <c r="U3" s="1024"/>
      <c r="V3" s="1024"/>
      <c r="W3" s="1024"/>
      <c r="X3" s="1024" t="s">
        <v>648</v>
      </c>
      <c r="Y3" s="1024"/>
      <c r="Z3" s="1024"/>
      <c r="AA3" s="1024"/>
      <c r="AB3" s="1024"/>
      <c r="AC3" s="1024" t="s">
        <v>649</v>
      </c>
      <c r="AD3" s="1024"/>
      <c r="AE3" s="1024"/>
      <c r="AF3" s="1024"/>
      <c r="AG3" s="1024"/>
      <c r="AH3" s="1024" t="s">
        <v>650</v>
      </c>
      <c r="AI3" s="1024"/>
      <c r="AJ3" s="1024"/>
      <c r="AK3" s="1024"/>
      <c r="AL3" s="1024"/>
      <c r="AM3" s="1024" t="s">
        <v>242</v>
      </c>
      <c r="AN3" s="1024"/>
      <c r="AO3" s="1024"/>
      <c r="AP3" s="1024"/>
      <c r="AQ3" s="1024"/>
      <c r="AR3" s="1024" t="s">
        <v>643</v>
      </c>
      <c r="AS3" s="1024"/>
      <c r="AT3" s="1024"/>
      <c r="AU3" s="1024"/>
      <c r="AV3" s="1024"/>
      <c r="AW3" s="1025" t="s">
        <v>243</v>
      </c>
      <c r="AX3" s="1026"/>
      <c r="AY3" s="1026"/>
      <c r="AZ3" s="1026"/>
      <c r="BA3" s="1027"/>
    </row>
    <row r="4" spans="1:58" ht="30.75" customHeight="1" x14ac:dyDescent="0.25">
      <c r="A4" s="513" t="s">
        <v>223</v>
      </c>
      <c r="B4" s="42" t="s">
        <v>244</v>
      </c>
      <c r="C4" s="492" t="s">
        <v>55</v>
      </c>
      <c r="D4" s="5" t="s">
        <v>145</v>
      </c>
      <c r="E4" s="708" t="s">
        <v>144</v>
      </c>
      <c r="F4" s="709" t="s">
        <v>651</v>
      </c>
      <c r="G4" s="709" t="s">
        <v>242</v>
      </c>
      <c r="H4" s="514" t="s">
        <v>146</v>
      </c>
      <c r="I4" s="5" t="s">
        <v>145</v>
      </c>
      <c r="J4" s="708" t="s">
        <v>144</v>
      </c>
      <c r="K4" s="709" t="s">
        <v>651</v>
      </c>
      <c r="L4" s="859" t="s">
        <v>242</v>
      </c>
      <c r="M4" s="514" t="s">
        <v>146</v>
      </c>
      <c r="N4" s="5" t="s">
        <v>145</v>
      </c>
      <c r="O4" s="708" t="s">
        <v>144</v>
      </c>
      <c r="P4" s="709" t="s">
        <v>651</v>
      </c>
      <c r="Q4" s="859" t="s">
        <v>242</v>
      </c>
      <c r="R4" s="514" t="s">
        <v>146</v>
      </c>
      <c r="S4" s="5" t="s">
        <v>145</v>
      </c>
      <c r="T4" s="708" t="s">
        <v>144</v>
      </c>
      <c r="U4" s="709" t="s">
        <v>651</v>
      </c>
      <c r="V4" s="859" t="s">
        <v>242</v>
      </c>
      <c r="W4" s="514" t="s">
        <v>146</v>
      </c>
      <c r="X4" s="5" t="s">
        <v>145</v>
      </c>
      <c r="Y4" s="708" t="s">
        <v>144</v>
      </c>
      <c r="Z4" s="709" t="s">
        <v>651</v>
      </c>
      <c r="AA4" s="859" t="s">
        <v>242</v>
      </c>
      <c r="AB4" s="514" t="s">
        <v>146</v>
      </c>
      <c r="AC4" s="5" t="s">
        <v>145</v>
      </c>
      <c r="AD4" s="708" t="s">
        <v>144</v>
      </c>
      <c r="AE4" s="709" t="s">
        <v>651</v>
      </c>
      <c r="AF4" s="859" t="s">
        <v>242</v>
      </c>
      <c r="AG4" s="514" t="s">
        <v>146</v>
      </c>
      <c r="AH4" s="5" t="s">
        <v>145</v>
      </c>
      <c r="AI4" s="708" t="s">
        <v>144</v>
      </c>
      <c r="AJ4" s="709" t="s">
        <v>651</v>
      </c>
      <c r="AK4" s="859" t="s">
        <v>242</v>
      </c>
      <c r="AL4" s="514" t="s">
        <v>146</v>
      </c>
      <c r="AM4" s="5" t="s">
        <v>145</v>
      </c>
      <c r="AN4" s="708" t="s">
        <v>144</v>
      </c>
      <c r="AO4" s="709" t="s">
        <v>651</v>
      </c>
      <c r="AP4" s="859" t="s">
        <v>242</v>
      </c>
      <c r="AQ4" s="514" t="s">
        <v>146</v>
      </c>
      <c r="AR4" s="5" t="s">
        <v>145</v>
      </c>
      <c r="AS4" s="708" t="s">
        <v>144</v>
      </c>
      <c r="AT4" s="709" t="s">
        <v>651</v>
      </c>
      <c r="AU4" s="859" t="s">
        <v>242</v>
      </c>
      <c r="AV4" s="514" t="s">
        <v>146</v>
      </c>
      <c r="AW4" s="5" t="s">
        <v>145</v>
      </c>
      <c r="AX4" s="708" t="s">
        <v>144</v>
      </c>
      <c r="AY4" s="709" t="s">
        <v>651</v>
      </c>
      <c r="AZ4" s="859" t="s">
        <v>242</v>
      </c>
      <c r="BA4" s="515" t="s">
        <v>146</v>
      </c>
    </row>
    <row r="5" spans="1:58" ht="20.100000000000001" customHeight="1" x14ac:dyDescent="0.25">
      <c r="A5" s="409" t="s">
        <v>56</v>
      </c>
      <c r="B5" s="386" t="s">
        <v>154</v>
      </c>
      <c r="C5" s="386" t="s">
        <v>57</v>
      </c>
      <c r="D5" s="393">
        <v>19</v>
      </c>
      <c r="E5" s="393">
        <v>35</v>
      </c>
      <c r="F5" s="393">
        <v>0</v>
      </c>
      <c r="G5" s="393">
        <v>0</v>
      </c>
      <c r="H5" s="504">
        <v>54</v>
      </c>
      <c r="I5" s="393">
        <v>1</v>
      </c>
      <c r="J5" s="393">
        <v>2</v>
      </c>
      <c r="K5" s="393">
        <v>0</v>
      </c>
      <c r="L5" s="393">
        <v>0</v>
      </c>
      <c r="M5" s="504">
        <v>3</v>
      </c>
      <c r="N5" s="393">
        <v>1</v>
      </c>
      <c r="O5" s="393">
        <v>6</v>
      </c>
      <c r="P5" s="393">
        <v>0</v>
      </c>
      <c r="Q5" s="393">
        <v>0</v>
      </c>
      <c r="R5" s="504">
        <v>7</v>
      </c>
      <c r="S5" s="393">
        <v>0</v>
      </c>
      <c r="T5" s="393">
        <v>1</v>
      </c>
      <c r="U5" s="393">
        <v>0</v>
      </c>
      <c r="V5" s="393">
        <v>0</v>
      </c>
      <c r="W5" s="504">
        <v>1</v>
      </c>
      <c r="X5" s="393">
        <v>9</v>
      </c>
      <c r="Y5" s="393">
        <v>9</v>
      </c>
      <c r="Z5" s="393">
        <v>0</v>
      </c>
      <c r="AA5" s="393">
        <v>0</v>
      </c>
      <c r="AB5" s="504">
        <v>18</v>
      </c>
      <c r="AC5" s="393">
        <v>0</v>
      </c>
      <c r="AD5" s="393">
        <v>0</v>
      </c>
      <c r="AE5" s="393">
        <v>0</v>
      </c>
      <c r="AF5" s="393">
        <v>0</v>
      </c>
      <c r="AG5" s="504">
        <v>0</v>
      </c>
      <c r="AH5" s="393">
        <v>0</v>
      </c>
      <c r="AI5" s="393">
        <v>0</v>
      </c>
      <c r="AJ5" s="393">
        <v>0</v>
      </c>
      <c r="AK5" s="393">
        <v>0</v>
      </c>
      <c r="AL5" s="504">
        <v>0</v>
      </c>
      <c r="AM5" s="393">
        <v>0</v>
      </c>
      <c r="AN5" s="393">
        <v>1</v>
      </c>
      <c r="AO5" s="393">
        <v>0</v>
      </c>
      <c r="AP5" s="393">
        <v>0</v>
      </c>
      <c r="AQ5" s="504">
        <v>1</v>
      </c>
      <c r="AR5" s="393">
        <v>0</v>
      </c>
      <c r="AS5" s="393">
        <v>1</v>
      </c>
      <c r="AT5" s="393">
        <v>0</v>
      </c>
      <c r="AU5" s="393">
        <v>0</v>
      </c>
      <c r="AV5" s="504">
        <v>1</v>
      </c>
      <c r="AW5" s="393">
        <v>30</v>
      </c>
      <c r="AX5" s="393">
        <v>55</v>
      </c>
      <c r="AY5" s="393">
        <v>0</v>
      </c>
      <c r="AZ5" s="721">
        <v>0</v>
      </c>
      <c r="BA5" s="505">
        <v>85</v>
      </c>
      <c r="BB5" s="506"/>
      <c r="BC5" s="506"/>
      <c r="BD5" s="506"/>
      <c r="BE5" s="506"/>
      <c r="BF5" s="506"/>
    </row>
    <row r="6" spans="1:58" ht="20.100000000000001" customHeight="1" x14ac:dyDescent="0.25">
      <c r="A6" s="409" t="s">
        <v>361</v>
      </c>
      <c r="B6" s="386" t="s">
        <v>744</v>
      </c>
      <c r="C6" s="386" t="s">
        <v>59</v>
      </c>
      <c r="D6" s="393">
        <v>27</v>
      </c>
      <c r="E6" s="393">
        <v>36</v>
      </c>
      <c r="F6" s="393">
        <v>0</v>
      </c>
      <c r="G6" s="393">
        <v>0</v>
      </c>
      <c r="H6" s="504">
        <v>63</v>
      </c>
      <c r="I6" s="393">
        <v>2</v>
      </c>
      <c r="J6" s="393">
        <v>0</v>
      </c>
      <c r="K6" s="393">
        <v>0</v>
      </c>
      <c r="L6" s="393">
        <v>0</v>
      </c>
      <c r="M6" s="504">
        <v>2</v>
      </c>
      <c r="N6" s="393">
        <v>2</v>
      </c>
      <c r="O6" s="393">
        <v>0</v>
      </c>
      <c r="P6" s="393">
        <v>0</v>
      </c>
      <c r="Q6" s="393">
        <v>0</v>
      </c>
      <c r="R6" s="504">
        <v>2</v>
      </c>
      <c r="S6" s="393">
        <v>0</v>
      </c>
      <c r="T6" s="393">
        <v>0</v>
      </c>
      <c r="U6" s="393">
        <v>0</v>
      </c>
      <c r="V6" s="393">
        <v>0</v>
      </c>
      <c r="W6" s="504">
        <v>0</v>
      </c>
      <c r="X6" s="393">
        <v>7</v>
      </c>
      <c r="Y6" s="393">
        <v>6</v>
      </c>
      <c r="Z6" s="393">
        <v>0</v>
      </c>
      <c r="AA6" s="393">
        <v>0</v>
      </c>
      <c r="AB6" s="504">
        <v>13</v>
      </c>
      <c r="AC6" s="393">
        <v>0</v>
      </c>
      <c r="AD6" s="393">
        <v>0</v>
      </c>
      <c r="AE6" s="393">
        <v>0</v>
      </c>
      <c r="AF6" s="393">
        <v>0</v>
      </c>
      <c r="AG6" s="504">
        <v>0</v>
      </c>
      <c r="AH6" s="393">
        <v>0</v>
      </c>
      <c r="AI6" s="393">
        <v>0</v>
      </c>
      <c r="AJ6" s="393">
        <v>0</v>
      </c>
      <c r="AK6" s="393">
        <v>0</v>
      </c>
      <c r="AL6" s="504">
        <v>0</v>
      </c>
      <c r="AM6" s="393">
        <v>0</v>
      </c>
      <c r="AN6" s="393">
        <v>0</v>
      </c>
      <c r="AO6" s="393">
        <v>0</v>
      </c>
      <c r="AP6" s="393">
        <v>0</v>
      </c>
      <c r="AQ6" s="504">
        <v>0</v>
      </c>
      <c r="AR6" s="393">
        <v>0</v>
      </c>
      <c r="AS6" s="393">
        <v>0</v>
      </c>
      <c r="AT6" s="393">
        <v>0</v>
      </c>
      <c r="AU6" s="393">
        <v>0</v>
      </c>
      <c r="AV6" s="504">
        <v>0</v>
      </c>
      <c r="AW6" s="393">
        <v>38</v>
      </c>
      <c r="AX6" s="393">
        <v>42</v>
      </c>
      <c r="AY6" s="393">
        <v>0</v>
      </c>
      <c r="AZ6" s="721">
        <v>0</v>
      </c>
      <c r="BA6" s="505">
        <v>80</v>
      </c>
      <c r="BB6" s="506"/>
      <c r="BC6" s="506"/>
      <c r="BD6" s="506"/>
      <c r="BE6" s="506"/>
      <c r="BF6" s="506"/>
    </row>
    <row r="7" spans="1:58" ht="20.100000000000001" customHeight="1" x14ac:dyDescent="0.25">
      <c r="A7" s="409" t="s">
        <v>58</v>
      </c>
      <c r="B7" s="386" t="s">
        <v>155</v>
      </c>
      <c r="C7" s="386" t="s">
        <v>59</v>
      </c>
      <c r="D7" s="393">
        <v>18</v>
      </c>
      <c r="E7" s="393">
        <v>21</v>
      </c>
      <c r="F7" s="393">
        <v>0</v>
      </c>
      <c r="G7" s="393">
        <v>0</v>
      </c>
      <c r="H7" s="504">
        <v>39</v>
      </c>
      <c r="I7" s="393">
        <v>0</v>
      </c>
      <c r="J7" s="393">
        <v>1</v>
      </c>
      <c r="K7" s="393">
        <v>0</v>
      </c>
      <c r="L7" s="393">
        <v>0</v>
      </c>
      <c r="M7" s="504">
        <v>1</v>
      </c>
      <c r="N7" s="393">
        <v>4</v>
      </c>
      <c r="O7" s="393">
        <v>7</v>
      </c>
      <c r="P7" s="393">
        <v>0</v>
      </c>
      <c r="Q7" s="393">
        <v>0</v>
      </c>
      <c r="R7" s="504">
        <v>11</v>
      </c>
      <c r="S7" s="393">
        <v>0</v>
      </c>
      <c r="T7" s="393">
        <v>0</v>
      </c>
      <c r="U7" s="393">
        <v>0</v>
      </c>
      <c r="V7" s="393">
        <v>0</v>
      </c>
      <c r="W7" s="504">
        <v>0</v>
      </c>
      <c r="X7" s="393">
        <v>7</v>
      </c>
      <c r="Y7" s="393">
        <v>10</v>
      </c>
      <c r="Z7" s="393">
        <v>0</v>
      </c>
      <c r="AA7" s="393">
        <v>0</v>
      </c>
      <c r="AB7" s="504">
        <v>17</v>
      </c>
      <c r="AC7" s="393">
        <v>0</v>
      </c>
      <c r="AD7" s="393">
        <v>0</v>
      </c>
      <c r="AE7" s="393">
        <v>0</v>
      </c>
      <c r="AF7" s="393">
        <v>0</v>
      </c>
      <c r="AG7" s="504">
        <v>0</v>
      </c>
      <c r="AH7" s="393">
        <v>3</v>
      </c>
      <c r="AI7" s="393">
        <v>4</v>
      </c>
      <c r="AJ7" s="393">
        <v>0</v>
      </c>
      <c r="AK7" s="393">
        <v>0</v>
      </c>
      <c r="AL7" s="504">
        <v>7</v>
      </c>
      <c r="AM7" s="393">
        <v>1</v>
      </c>
      <c r="AN7" s="393">
        <v>2</v>
      </c>
      <c r="AO7" s="393">
        <v>0</v>
      </c>
      <c r="AP7" s="393">
        <v>0</v>
      </c>
      <c r="AQ7" s="504">
        <v>3</v>
      </c>
      <c r="AR7" s="393">
        <v>0</v>
      </c>
      <c r="AS7" s="393">
        <v>0</v>
      </c>
      <c r="AT7" s="393">
        <v>0</v>
      </c>
      <c r="AU7" s="393">
        <v>0</v>
      </c>
      <c r="AV7" s="504">
        <v>0</v>
      </c>
      <c r="AW7" s="393">
        <v>33</v>
      </c>
      <c r="AX7" s="393">
        <v>45</v>
      </c>
      <c r="AY7" s="393">
        <v>0</v>
      </c>
      <c r="AZ7" s="721">
        <v>0</v>
      </c>
      <c r="BA7" s="505">
        <v>78</v>
      </c>
      <c r="BB7" s="506"/>
      <c r="BC7" s="506"/>
    </row>
    <row r="8" spans="1:58" ht="20.100000000000001" customHeight="1" x14ac:dyDescent="0.25">
      <c r="A8" s="409" t="s">
        <v>58</v>
      </c>
      <c r="B8" s="386" t="s">
        <v>156</v>
      </c>
      <c r="C8" s="386" t="s">
        <v>59</v>
      </c>
      <c r="D8" s="393">
        <v>39</v>
      </c>
      <c r="E8" s="393">
        <v>31</v>
      </c>
      <c r="F8" s="393">
        <v>0</v>
      </c>
      <c r="G8" s="393">
        <v>0</v>
      </c>
      <c r="H8" s="504">
        <v>70</v>
      </c>
      <c r="I8" s="393">
        <v>0</v>
      </c>
      <c r="J8" s="393">
        <v>1</v>
      </c>
      <c r="K8" s="393">
        <v>0</v>
      </c>
      <c r="L8" s="393">
        <v>0</v>
      </c>
      <c r="M8" s="504">
        <v>1</v>
      </c>
      <c r="N8" s="393">
        <v>6</v>
      </c>
      <c r="O8" s="393">
        <v>4</v>
      </c>
      <c r="P8" s="393">
        <v>0</v>
      </c>
      <c r="Q8" s="393">
        <v>0</v>
      </c>
      <c r="R8" s="504">
        <v>10</v>
      </c>
      <c r="S8" s="393">
        <v>1</v>
      </c>
      <c r="T8" s="393">
        <v>0</v>
      </c>
      <c r="U8" s="393">
        <v>0</v>
      </c>
      <c r="V8" s="393">
        <v>0</v>
      </c>
      <c r="W8" s="504">
        <v>1</v>
      </c>
      <c r="X8" s="393">
        <v>21</v>
      </c>
      <c r="Y8" s="393">
        <v>26</v>
      </c>
      <c r="Z8" s="393">
        <v>0</v>
      </c>
      <c r="AA8" s="393">
        <v>0</v>
      </c>
      <c r="AB8" s="504">
        <v>47</v>
      </c>
      <c r="AC8" s="393">
        <v>0</v>
      </c>
      <c r="AD8" s="393">
        <v>0</v>
      </c>
      <c r="AE8" s="393">
        <v>0</v>
      </c>
      <c r="AF8" s="393">
        <v>0</v>
      </c>
      <c r="AG8" s="504">
        <v>0</v>
      </c>
      <c r="AH8" s="393">
        <v>2</v>
      </c>
      <c r="AI8" s="393">
        <v>2</v>
      </c>
      <c r="AJ8" s="393">
        <v>0</v>
      </c>
      <c r="AK8" s="393">
        <v>0</v>
      </c>
      <c r="AL8" s="504">
        <v>4</v>
      </c>
      <c r="AM8" s="393">
        <v>5</v>
      </c>
      <c r="AN8" s="393">
        <v>0</v>
      </c>
      <c r="AO8" s="393">
        <v>0</v>
      </c>
      <c r="AP8" s="393">
        <v>0</v>
      </c>
      <c r="AQ8" s="504">
        <v>5</v>
      </c>
      <c r="AR8" s="393">
        <v>3</v>
      </c>
      <c r="AS8" s="393">
        <v>3</v>
      </c>
      <c r="AT8" s="393">
        <v>0</v>
      </c>
      <c r="AU8" s="393">
        <v>0</v>
      </c>
      <c r="AV8" s="504">
        <v>6</v>
      </c>
      <c r="AW8" s="393">
        <v>77</v>
      </c>
      <c r="AX8" s="393">
        <v>67</v>
      </c>
      <c r="AY8" s="393">
        <v>0</v>
      </c>
      <c r="AZ8" s="721">
        <v>0</v>
      </c>
      <c r="BA8" s="505">
        <v>144</v>
      </c>
      <c r="BB8" s="506"/>
      <c r="BC8" s="506"/>
    </row>
    <row r="9" spans="1:58" ht="20.100000000000001" customHeight="1" x14ac:dyDescent="0.25">
      <c r="A9" s="409" t="s">
        <v>60</v>
      </c>
      <c r="B9" s="386" t="s">
        <v>246</v>
      </c>
      <c r="C9" s="386" t="s">
        <v>61</v>
      </c>
      <c r="D9" s="393">
        <v>4</v>
      </c>
      <c r="E9" s="393">
        <v>5</v>
      </c>
      <c r="F9" s="393">
        <v>0</v>
      </c>
      <c r="G9" s="393">
        <v>0</v>
      </c>
      <c r="H9" s="504">
        <v>9</v>
      </c>
      <c r="I9" s="393">
        <v>0</v>
      </c>
      <c r="J9" s="393">
        <v>0</v>
      </c>
      <c r="K9" s="393">
        <v>0</v>
      </c>
      <c r="L9" s="393">
        <v>0</v>
      </c>
      <c r="M9" s="504">
        <v>0</v>
      </c>
      <c r="N9" s="393">
        <v>1</v>
      </c>
      <c r="O9" s="393">
        <v>1</v>
      </c>
      <c r="P9" s="393">
        <v>0</v>
      </c>
      <c r="Q9" s="393">
        <v>0</v>
      </c>
      <c r="R9" s="504">
        <v>2</v>
      </c>
      <c r="S9" s="393">
        <v>0</v>
      </c>
      <c r="T9" s="393">
        <v>0</v>
      </c>
      <c r="U9" s="393">
        <v>0</v>
      </c>
      <c r="V9" s="393">
        <v>0</v>
      </c>
      <c r="W9" s="504">
        <v>0</v>
      </c>
      <c r="X9" s="393">
        <v>12</v>
      </c>
      <c r="Y9" s="393">
        <v>11</v>
      </c>
      <c r="Z9" s="393">
        <v>0</v>
      </c>
      <c r="AA9" s="393">
        <v>0</v>
      </c>
      <c r="AB9" s="504">
        <v>23</v>
      </c>
      <c r="AC9" s="393">
        <v>0</v>
      </c>
      <c r="AD9" s="393">
        <v>0</v>
      </c>
      <c r="AE9" s="393">
        <v>0</v>
      </c>
      <c r="AF9" s="393">
        <v>0</v>
      </c>
      <c r="AG9" s="504">
        <v>0</v>
      </c>
      <c r="AH9" s="393">
        <v>1</v>
      </c>
      <c r="AI9" s="393">
        <v>5</v>
      </c>
      <c r="AJ9" s="393">
        <v>0</v>
      </c>
      <c r="AK9" s="393">
        <v>0</v>
      </c>
      <c r="AL9" s="504">
        <v>6</v>
      </c>
      <c r="AM9" s="393">
        <v>1</v>
      </c>
      <c r="AN9" s="393">
        <v>0</v>
      </c>
      <c r="AO9" s="393">
        <v>0</v>
      </c>
      <c r="AP9" s="393">
        <v>0</v>
      </c>
      <c r="AQ9" s="504">
        <v>1</v>
      </c>
      <c r="AR9" s="393">
        <v>0</v>
      </c>
      <c r="AS9" s="393">
        <v>0</v>
      </c>
      <c r="AT9" s="393">
        <v>0</v>
      </c>
      <c r="AU9" s="393">
        <v>0</v>
      </c>
      <c r="AV9" s="504">
        <v>0</v>
      </c>
      <c r="AW9" s="393">
        <v>19</v>
      </c>
      <c r="AX9" s="393">
        <v>22</v>
      </c>
      <c r="AY9" s="393">
        <v>0</v>
      </c>
      <c r="AZ9" s="721">
        <v>0</v>
      </c>
      <c r="BA9" s="505">
        <v>41</v>
      </c>
      <c r="BB9" s="506"/>
      <c r="BC9" s="506"/>
    </row>
    <row r="10" spans="1:58" ht="20.100000000000001" customHeight="1" x14ac:dyDescent="0.25">
      <c r="A10" s="409" t="s">
        <v>60</v>
      </c>
      <c r="B10" s="386" t="s">
        <v>161</v>
      </c>
      <c r="C10" s="386" t="s">
        <v>59</v>
      </c>
      <c r="D10" s="393">
        <v>24</v>
      </c>
      <c r="E10" s="393">
        <v>26</v>
      </c>
      <c r="F10" s="393">
        <v>0</v>
      </c>
      <c r="G10" s="393">
        <v>0</v>
      </c>
      <c r="H10" s="504">
        <v>50</v>
      </c>
      <c r="I10" s="393">
        <v>0</v>
      </c>
      <c r="J10" s="393">
        <v>1</v>
      </c>
      <c r="K10" s="393">
        <v>0</v>
      </c>
      <c r="L10" s="393">
        <v>0</v>
      </c>
      <c r="M10" s="504">
        <v>1</v>
      </c>
      <c r="N10" s="393">
        <v>2</v>
      </c>
      <c r="O10" s="393">
        <v>6</v>
      </c>
      <c r="P10" s="393">
        <v>0</v>
      </c>
      <c r="Q10" s="393">
        <v>0</v>
      </c>
      <c r="R10" s="504">
        <v>8</v>
      </c>
      <c r="S10" s="393">
        <v>0</v>
      </c>
      <c r="T10" s="393">
        <v>0</v>
      </c>
      <c r="U10" s="393">
        <v>0</v>
      </c>
      <c r="V10" s="393">
        <v>0</v>
      </c>
      <c r="W10" s="504">
        <v>0</v>
      </c>
      <c r="X10" s="393">
        <v>26</v>
      </c>
      <c r="Y10" s="393">
        <v>40</v>
      </c>
      <c r="Z10" s="393">
        <v>0</v>
      </c>
      <c r="AA10" s="393">
        <v>0</v>
      </c>
      <c r="AB10" s="504">
        <v>66</v>
      </c>
      <c r="AC10" s="393">
        <v>0</v>
      </c>
      <c r="AD10" s="393">
        <v>0</v>
      </c>
      <c r="AE10" s="393">
        <v>0</v>
      </c>
      <c r="AF10" s="393">
        <v>0</v>
      </c>
      <c r="AG10" s="504">
        <v>0</v>
      </c>
      <c r="AH10" s="393">
        <v>3</v>
      </c>
      <c r="AI10" s="393">
        <v>5</v>
      </c>
      <c r="AJ10" s="393">
        <v>0</v>
      </c>
      <c r="AK10" s="393">
        <v>0</v>
      </c>
      <c r="AL10" s="504">
        <v>8</v>
      </c>
      <c r="AM10" s="393">
        <v>3</v>
      </c>
      <c r="AN10" s="393">
        <v>8</v>
      </c>
      <c r="AO10" s="393">
        <v>0</v>
      </c>
      <c r="AP10" s="393">
        <v>0</v>
      </c>
      <c r="AQ10" s="504">
        <v>11</v>
      </c>
      <c r="AR10" s="393">
        <v>0</v>
      </c>
      <c r="AS10" s="393">
        <v>0</v>
      </c>
      <c r="AT10" s="393">
        <v>0</v>
      </c>
      <c r="AU10" s="393">
        <v>0</v>
      </c>
      <c r="AV10" s="504">
        <v>0</v>
      </c>
      <c r="AW10" s="393">
        <v>58</v>
      </c>
      <c r="AX10" s="393">
        <v>86</v>
      </c>
      <c r="AY10" s="393">
        <v>0</v>
      </c>
      <c r="AZ10" s="721">
        <v>0</v>
      </c>
      <c r="BA10" s="505">
        <v>144</v>
      </c>
      <c r="BB10" s="506"/>
      <c r="BC10" s="506"/>
    </row>
    <row r="11" spans="1:58" ht="20.100000000000001" customHeight="1" x14ac:dyDescent="0.25">
      <c r="A11" s="409" t="s">
        <v>60</v>
      </c>
      <c r="B11" s="386" t="s">
        <v>162</v>
      </c>
      <c r="C11" s="386" t="s">
        <v>59</v>
      </c>
      <c r="D11" s="393">
        <v>8</v>
      </c>
      <c r="E11" s="393">
        <v>15</v>
      </c>
      <c r="F11" s="393">
        <v>0</v>
      </c>
      <c r="G11" s="393">
        <v>0</v>
      </c>
      <c r="H11" s="504">
        <v>23</v>
      </c>
      <c r="I11" s="393">
        <v>1</v>
      </c>
      <c r="J11" s="393">
        <v>2</v>
      </c>
      <c r="K11" s="393">
        <v>0</v>
      </c>
      <c r="L11" s="393">
        <v>0</v>
      </c>
      <c r="M11" s="504">
        <v>3</v>
      </c>
      <c r="N11" s="393">
        <v>7</v>
      </c>
      <c r="O11" s="393">
        <v>4</v>
      </c>
      <c r="P11" s="393">
        <v>0</v>
      </c>
      <c r="Q11" s="393">
        <v>0</v>
      </c>
      <c r="R11" s="504">
        <v>11</v>
      </c>
      <c r="S11" s="393">
        <v>0</v>
      </c>
      <c r="T11" s="393">
        <v>0</v>
      </c>
      <c r="U11" s="393">
        <v>0</v>
      </c>
      <c r="V11" s="393">
        <v>0</v>
      </c>
      <c r="W11" s="504">
        <v>0</v>
      </c>
      <c r="X11" s="393">
        <v>26</v>
      </c>
      <c r="Y11" s="393">
        <v>30</v>
      </c>
      <c r="Z11" s="393">
        <v>0</v>
      </c>
      <c r="AA11" s="393">
        <v>0</v>
      </c>
      <c r="AB11" s="504">
        <v>56</v>
      </c>
      <c r="AC11" s="393">
        <v>0</v>
      </c>
      <c r="AD11" s="393">
        <v>0</v>
      </c>
      <c r="AE11" s="393">
        <v>0</v>
      </c>
      <c r="AF11" s="393">
        <v>0</v>
      </c>
      <c r="AG11" s="504">
        <v>0</v>
      </c>
      <c r="AH11" s="393">
        <v>6</v>
      </c>
      <c r="AI11" s="393">
        <v>1</v>
      </c>
      <c r="AJ11" s="393">
        <v>0</v>
      </c>
      <c r="AK11" s="393">
        <v>0</v>
      </c>
      <c r="AL11" s="504">
        <v>7</v>
      </c>
      <c r="AM11" s="393">
        <v>5</v>
      </c>
      <c r="AN11" s="393">
        <v>1</v>
      </c>
      <c r="AO11" s="393">
        <v>0</v>
      </c>
      <c r="AP11" s="393">
        <v>0</v>
      </c>
      <c r="AQ11" s="504">
        <v>6</v>
      </c>
      <c r="AR11" s="393">
        <v>0</v>
      </c>
      <c r="AS11" s="393">
        <v>0</v>
      </c>
      <c r="AT11" s="393">
        <v>0</v>
      </c>
      <c r="AU11" s="393">
        <v>0</v>
      </c>
      <c r="AV11" s="504">
        <v>0</v>
      </c>
      <c r="AW11" s="393">
        <v>53</v>
      </c>
      <c r="AX11" s="393">
        <v>53</v>
      </c>
      <c r="AY11" s="393">
        <v>0</v>
      </c>
      <c r="AZ11" s="721">
        <v>0</v>
      </c>
      <c r="BA11" s="505">
        <v>106</v>
      </c>
      <c r="BB11" s="506"/>
      <c r="BC11" s="506"/>
    </row>
    <row r="12" spans="1:58" ht="20.100000000000001" customHeight="1" x14ac:dyDescent="0.25">
      <c r="A12" s="409" t="s">
        <v>60</v>
      </c>
      <c r="B12" s="386" t="s">
        <v>160</v>
      </c>
      <c r="C12" s="386" t="s">
        <v>57</v>
      </c>
      <c r="D12" s="393">
        <v>7</v>
      </c>
      <c r="E12" s="393">
        <v>16</v>
      </c>
      <c r="F12" s="393">
        <v>0</v>
      </c>
      <c r="G12" s="393">
        <v>0</v>
      </c>
      <c r="H12" s="504">
        <v>23</v>
      </c>
      <c r="I12" s="393">
        <v>0</v>
      </c>
      <c r="J12" s="393">
        <v>3</v>
      </c>
      <c r="K12" s="393">
        <v>0</v>
      </c>
      <c r="L12" s="393">
        <v>0</v>
      </c>
      <c r="M12" s="504">
        <v>3</v>
      </c>
      <c r="N12" s="393">
        <v>2</v>
      </c>
      <c r="O12" s="393">
        <v>7</v>
      </c>
      <c r="P12" s="393">
        <v>0</v>
      </c>
      <c r="Q12" s="393">
        <v>0</v>
      </c>
      <c r="R12" s="504">
        <v>9</v>
      </c>
      <c r="S12" s="393">
        <v>0</v>
      </c>
      <c r="T12" s="393">
        <v>0</v>
      </c>
      <c r="U12" s="393">
        <v>0</v>
      </c>
      <c r="V12" s="393">
        <v>0</v>
      </c>
      <c r="W12" s="504">
        <v>0</v>
      </c>
      <c r="X12" s="393">
        <v>10</v>
      </c>
      <c r="Y12" s="393">
        <v>35</v>
      </c>
      <c r="Z12" s="393">
        <v>0</v>
      </c>
      <c r="AA12" s="393">
        <v>0</v>
      </c>
      <c r="AB12" s="504">
        <v>45</v>
      </c>
      <c r="AC12" s="393">
        <v>0</v>
      </c>
      <c r="AD12" s="393">
        <v>0</v>
      </c>
      <c r="AE12" s="393">
        <v>0</v>
      </c>
      <c r="AF12" s="393">
        <v>0</v>
      </c>
      <c r="AG12" s="504">
        <v>0</v>
      </c>
      <c r="AH12" s="393">
        <v>1</v>
      </c>
      <c r="AI12" s="393">
        <v>6</v>
      </c>
      <c r="AJ12" s="393">
        <v>0</v>
      </c>
      <c r="AK12" s="393">
        <v>0</v>
      </c>
      <c r="AL12" s="504">
        <v>7</v>
      </c>
      <c r="AM12" s="393">
        <v>0</v>
      </c>
      <c r="AN12" s="393">
        <v>1</v>
      </c>
      <c r="AO12" s="393">
        <v>0</v>
      </c>
      <c r="AP12" s="393">
        <v>0</v>
      </c>
      <c r="AQ12" s="504">
        <v>1</v>
      </c>
      <c r="AR12" s="393">
        <v>0</v>
      </c>
      <c r="AS12" s="393">
        <v>0</v>
      </c>
      <c r="AT12" s="393">
        <v>0</v>
      </c>
      <c r="AU12" s="393">
        <v>0</v>
      </c>
      <c r="AV12" s="504">
        <v>0</v>
      </c>
      <c r="AW12" s="393">
        <v>20</v>
      </c>
      <c r="AX12" s="393">
        <v>68</v>
      </c>
      <c r="AY12" s="393">
        <v>0</v>
      </c>
      <c r="AZ12" s="721">
        <v>0</v>
      </c>
      <c r="BA12" s="505">
        <v>88</v>
      </c>
      <c r="BB12" s="506"/>
      <c r="BC12" s="506"/>
    </row>
    <row r="13" spans="1:58" ht="20.100000000000001" customHeight="1" x14ac:dyDescent="0.25">
      <c r="A13" s="409" t="s">
        <v>60</v>
      </c>
      <c r="B13" s="386" t="s">
        <v>159</v>
      </c>
      <c r="C13" s="386" t="s">
        <v>57</v>
      </c>
      <c r="D13" s="393">
        <v>6</v>
      </c>
      <c r="E13" s="393">
        <v>4</v>
      </c>
      <c r="F13" s="393">
        <v>0</v>
      </c>
      <c r="G13" s="393">
        <v>0</v>
      </c>
      <c r="H13" s="504">
        <v>10</v>
      </c>
      <c r="I13" s="393">
        <v>2</v>
      </c>
      <c r="J13" s="393">
        <v>5</v>
      </c>
      <c r="K13" s="393">
        <v>0</v>
      </c>
      <c r="L13" s="393">
        <v>0</v>
      </c>
      <c r="M13" s="504">
        <v>7</v>
      </c>
      <c r="N13" s="393">
        <v>1</v>
      </c>
      <c r="O13" s="393">
        <v>9</v>
      </c>
      <c r="P13" s="393">
        <v>0</v>
      </c>
      <c r="Q13" s="393">
        <v>0</v>
      </c>
      <c r="R13" s="504">
        <v>10</v>
      </c>
      <c r="S13" s="393">
        <v>0</v>
      </c>
      <c r="T13" s="393">
        <v>0</v>
      </c>
      <c r="U13" s="393">
        <v>0</v>
      </c>
      <c r="V13" s="393">
        <v>0</v>
      </c>
      <c r="W13" s="504">
        <v>0</v>
      </c>
      <c r="X13" s="393">
        <v>14</v>
      </c>
      <c r="Y13" s="393">
        <v>21</v>
      </c>
      <c r="Z13" s="393">
        <v>0</v>
      </c>
      <c r="AA13" s="393">
        <v>1</v>
      </c>
      <c r="AB13" s="504">
        <v>36</v>
      </c>
      <c r="AC13" s="393">
        <v>1</v>
      </c>
      <c r="AD13" s="393">
        <v>0</v>
      </c>
      <c r="AE13" s="393">
        <v>0</v>
      </c>
      <c r="AF13" s="393">
        <v>0</v>
      </c>
      <c r="AG13" s="504">
        <v>1</v>
      </c>
      <c r="AH13" s="393">
        <v>1</v>
      </c>
      <c r="AI13" s="393">
        <v>2</v>
      </c>
      <c r="AJ13" s="393">
        <v>0</v>
      </c>
      <c r="AK13" s="393">
        <v>0</v>
      </c>
      <c r="AL13" s="504">
        <v>3</v>
      </c>
      <c r="AM13" s="393">
        <v>1</v>
      </c>
      <c r="AN13" s="393">
        <v>0</v>
      </c>
      <c r="AO13" s="393">
        <v>0</v>
      </c>
      <c r="AP13" s="393">
        <v>0</v>
      </c>
      <c r="AQ13" s="504">
        <v>1</v>
      </c>
      <c r="AR13" s="393">
        <v>0</v>
      </c>
      <c r="AS13" s="393">
        <v>2</v>
      </c>
      <c r="AT13" s="393">
        <v>0</v>
      </c>
      <c r="AU13" s="393">
        <v>0</v>
      </c>
      <c r="AV13" s="504">
        <v>2</v>
      </c>
      <c r="AW13" s="393">
        <v>26</v>
      </c>
      <c r="AX13" s="393">
        <v>43</v>
      </c>
      <c r="AY13" s="393">
        <v>0</v>
      </c>
      <c r="AZ13" s="721">
        <v>1</v>
      </c>
      <c r="BA13" s="505">
        <v>70</v>
      </c>
      <c r="BB13" s="506"/>
      <c r="BC13" s="506"/>
    </row>
    <row r="14" spans="1:58" ht="20.100000000000001" customHeight="1" x14ac:dyDescent="0.25">
      <c r="A14" s="409" t="s">
        <v>60</v>
      </c>
      <c r="B14" s="386" t="s">
        <v>158</v>
      </c>
      <c r="C14" s="386" t="s">
        <v>59</v>
      </c>
      <c r="D14" s="393">
        <v>22</v>
      </c>
      <c r="E14" s="393">
        <v>11</v>
      </c>
      <c r="F14" s="393">
        <v>0</v>
      </c>
      <c r="G14" s="393">
        <v>0</v>
      </c>
      <c r="H14" s="504">
        <v>33</v>
      </c>
      <c r="I14" s="393">
        <v>1</v>
      </c>
      <c r="J14" s="393">
        <v>0</v>
      </c>
      <c r="K14" s="393">
        <v>0</v>
      </c>
      <c r="L14" s="393">
        <v>0</v>
      </c>
      <c r="M14" s="504">
        <v>1</v>
      </c>
      <c r="N14" s="393">
        <v>12</v>
      </c>
      <c r="O14" s="393">
        <v>5</v>
      </c>
      <c r="P14" s="393">
        <v>0</v>
      </c>
      <c r="Q14" s="393">
        <v>0</v>
      </c>
      <c r="R14" s="504">
        <v>17</v>
      </c>
      <c r="S14" s="393">
        <v>0</v>
      </c>
      <c r="T14" s="393">
        <v>0</v>
      </c>
      <c r="U14" s="393">
        <v>0</v>
      </c>
      <c r="V14" s="393">
        <v>0</v>
      </c>
      <c r="W14" s="504">
        <v>0</v>
      </c>
      <c r="X14" s="393">
        <v>31</v>
      </c>
      <c r="Y14" s="393">
        <v>39</v>
      </c>
      <c r="Z14" s="393">
        <v>0</v>
      </c>
      <c r="AA14" s="393">
        <v>0</v>
      </c>
      <c r="AB14" s="504">
        <v>70</v>
      </c>
      <c r="AC14" s="393">
        <v>0</v>
      </c>
      <c r="AD14" s="393">
        <v>0</v>
      </c>
      <c r="AE14" s="393">
        <v>0</v>
      </c>
      <c r="AF14" s="393">
        <v>0</v>
      </c>
      <c r="AG14" s="504">
        <v>0</v>
      </c>
      <c r="AH14" s="393">
        <v>10</v>
      </c>
      <c r="AI14" s="393">
        <v>6</v>
      </c>
      <c r="AJ14" s="393">
        <v>0</v>
      </c>
      <c r="AK14" s="393">
        <v>0</v>
      </c>
      <c r="AL14" s="504">
        <v>16</v>
      </c>
      <c r="AM14" s="393">
        <v>3</v>
      </c>
      <c r="AN14" s="393">
        <v>1</v>
      </c>
      <c r="AO14" s="393">
        <v>0</v>
      </c>
      <c r="AP14" s="393">
        <v>0</v>
      </c>
      <c r="AQ14" s="504">
        <v>4</v>
      </c>
      <c r="AR14" s="393">
        <v>1</v>
      </c>
      <c r="AS14" s="393">
        <v>6</v>
      </c>
      <c r="AT14" s="393">
        <v>0</v>
      </c>
      <c r="AU14" s="393">
        <v>0</v>
      </c>
      <c r="AV14" s="504">
        <v>7</v>
      </c>
      <c r="AW14" s="393">
        <v>80</v>
      </c>
      <c r="AX14" s="393">
        <v>68</v>
      </c>
      <c r="AY14" s="393">
        <v>0</v>
      </c>
      <c r="AZ14" s="721">
        <v>0</v>
      </c>
      <c r="BA14" s="505">
        <v>148</v>
      </c>
      <c r="BB14" s="506"/>
      <c r="BC14" s="506"/>
    </row>
    <row r="15" spans="1:58" ht="20.100000000000001" customHeight="1" x14ac:dyDescent="0.25">
      <c r="A15" s="409" t="s">
        <v>60</v>
      </c>
      <c r="B15" s="386" t="s">
        <v>163</v>
      </c>
      <c r="C15" s="386" t="s">
        <v>59</v>
      </c>
      <c r="D15" s="393">
        <v>4</v>
      </c>
      <c r="E15" s="393">
        <v>5</v>
      </c>
      <c r="F15" s="393">
        <v>0</v>
      </c>
      <c r="G15" s="393">
        <v>0</v>
      </c>
      <c r="H15" s="504">
        <v>9</v>
      </c>
      <c r="I15" s="393">
        <v>2</v>
      </c>
      <c r="J15" s="393">
        <v>0</v>
      </c>
      <c r="K15" s="393">
        <v>0</v>
      </c>
      <c r="L15" s="393">
        <v>0</v>
      </c>
      <c r="M15" s="504">
        <v>2</v>
      </c>
      <c r="N15" s="393">
        <v>5</v>
      </c>
      <c r="O15" s="393">
        <v>7</v>
      </c>
      <c r="P15" s="393">
        <v>0</v>
      </c>
      <c r="Q15" s="393">
        <v>0</v>
      </c>
      <c r="R15" s="504">
        <v>12</v>
      </c>
      <c r="S15" s="393">
        <v>0</v>
      </c>
      <c r="T15" s="393">
        <v>0</v>
      </c>
      <c r="U15" s="393">
        <v>0</v>
      </c>
      <c r="V15" s="393">
        <v>0</v>
      </c>
      <c r="W15" s="504">
        <v>0</v>
      </c>
      <c r="X15" s="393">
        <v>14</v>
      </c>
      <c r="Y15" s="393">
        <v>23</v>
      </c>
      <c r="Z15" s="393">
        <v>0</v>
      </c>
      <c r="AA15" s="393">
        <v>0</v>
      </c>
      <c r="AB15" s="504">
        <v>37</v>
      </c>
      <c r="AC15" s="393">
        <v>0</v>
      </c>
      <c r="AD15" s="393">
        <v>0</v>
      </c>
      <c r="AE15" s="393">
        <v>0</v>
      </c>
      <c r="AF15" s="393">
        <v>0</v>
      </c>
      <c r="AG15" s="504">
        <v>0</v>
      </c>
      <c r="AH15" s="393">
        <v>3</v>
      </c>
      <c r="AI15" s="393">
        <v>5</v>
      </c>
      <c r="AJ15" s="393">
        <v>0</v>
      </c>
      <c r="AK15" s="393">
        <v>0</v>
      </c>
      <c r="AL15" s="504">
        <v>8</v>
      </c>
      <c r="AM15" s="393">
        <v>1</v>
      </c>
      <c r="AN15" s="393">
        <v>0</v>
      </c>
      <c r="AO15" s="393">
        <v>0</v>
      </c>
      <c r="AP15" s="393">
        <v>0</v>
      </c>
      <c r="AQ15" s="504">
        <v>1</v>
      </c>
      <c r="AR15" s="393">
        <v>1</v>
      </c>
      <c r="AS15" s="393">
        <v>1</v>
      </c>
      <c r="AT15" s="393">
        <v>0</v>
      </c>
      <c r="AU15" s="393">
        <v>0</v>
      </c>
      <c r="AV15" s="504">
        <v>2</v>
      </c>
      <c r="AW15" s="393">
        <v>30</v>
      </c>
      <c r="AX15" s="393">
        <v>41</v>
      </c>
      <c r="AY15" s="393">
        <v>0</v>
      </c>
      <c r="AZ15" s="721">
        <v>0</v>
      </c>
      <c r="BA15" s="505">
        <v>71</v>
      </c>
      <c r="BB15" s="506"/>
      <c r="BC15" s="506"/>
    </row>
    <row r="16" spans="1:58" ht="20.100000000000001" customHeight="1" x14ac:dyDescent="0.25">
      <c r="A16" s="409" t="s">
        <v>63</v>
      </c>
      <c r="B16" s="386" t="s">
        <v>164</v>
      </c>
      <c r="C16" s="386" t="s">
        <v>57</v>
      </c>
      <c r="D16" s="393">
        <v>16</v>
      </c>
      <c r="E16" s="393">
        <v>25</v>
      </c>
      <c r="F16" s="393">
        <v>0</v>
      </c>
      <c r="G16" s="393">
        <v>0</v>
      </c>
      <c r="H16" s="504">
        <v>41</v>
      </c>
      <c r="I16" s="393">
        <v>1</v>
      </c>
      <c r="J16" s="393">
        <v>4</v>
      </c>
      <c r="K16" s="393">
        <v>0</v>
      </c>
      <c r="L16" s="393">
        <v>0</v>
      </c>
      <c r="M16" s="504">
        <v>5</v>
      </c>
      <c r="N16" s="393">
        <v>6</v>
      </c>
      <c r="O16" s="393">
        <v>6</v>
      </c>
      <c r="P16" s="393">
        <v>0</v>
      </c>
      <c r="Q16" s="393">
        <v>0</v>
      </c>
      <c r="R16" s="504">
        <v>12</v>
      </c>
      <c r="S16" s="393">
        <v>0</v>
      </c>
      <c r="T16" s="393">
        <v>0</v>
      </c>
      <c r="U16" s="393">
        <v>0</v>
      </c>
      <c r="V16" s="393">
        <v>0</v>
      </c>
      <c r="W16" s="504">
        <v>0</v>
      </c>
      <c r="X16" s="393">
        <v>3</v>
      </c>
      <c r="Y16" s="393">
        <v>9</v>
      </c>
      <c r="Z16" s="393">
        <v>0</v>
      </c>
      <c r="AA16" s="393">
        <v>0</v>
      </c>
      <c r="AB16" s="504">
        <v>12</v>
      </c>
      <c r="AC16" s="393">
        <v>0</v>
      </c>
      <c r="AD16" s="393">
        <v>0</v>
      </c>
      <c r="AE16" s="393">
        <v>0</v>
      </c>
      <c r="AF16" s="393">
        <v>0</v>
      </c>
      <c r="AG16" s="504">
        <v>0</v>
      </c>
      <c r="AH16" s="393">
        <v>3</v>
      </c>
      <c r="AI16" s="393">
        <v>3</v>
      </c>
      <c r="AJ16" s="393">
        <v>0</v>
      </c>
      <c r="AK16" s="393">
        <v>0</v>
      </c>
      <c r="AL16" s="504">
        <v>6</v>
      </c>
      <c r="AM16" s="393">
        <v>2</v>
      </c>
      <c r="AN16" s="393">
        <v>0</v>
      </c>
      <c r="AO16" s="393">
        <v>0</v>
      </c>
      <c r="AP16" s="393">
        <v>0</v>
      </c>
      <c r="AQ16" s="504">
        <v>2</v>
      </c>
      <c r="AR16" s="393">
        <v>1</v>
      </c>
      <c r="AS16" s="393">
        <v>1</v>
      </c>
      <c r="AT16" s="393">
        <v>0</v>
      </c>
      <c r="AU16" s="393">
        <v>0</v>
      </c>
      <c r="AV16" s="504">
        <v>2</v>
      </c>
      <c r="AW16" s="393">
        <v>32</v>
      </c>
      <c r="AX16" s="393">
        <v>48</v>
      </c>
      <c r="AY16" s="393">
        <v>0</v>
      </c>
      <c r="AZ16" s="721">
        <v>0</v>
      </c>
      <c r="BA16" s="505">
        <v>80</v>
      </c>
      <c r="BB16" s="506"/>
      <c r="BC16" s="506"/>
    </row>
    <row r="17" spans="1:55" ht="20.100000000000001" customHeight="1" x14ac:dyDescent="0.25">
      <c r="A17" s="409" t="s">
        <v>64</v>
      </c>
      <c r="B17" s="386" t="s">
        <v>165</v>
      </c>
      <c r="C17" s="386" t="s">
        <v>57</v>
      </c>
      <c r="D17" s="393">
        <v>10</v>
      </c>
      <c r="E17" s="393">
        <v>11</v>
      </c>
      <c r="F17" s="393">
        <v>0</v>
      </c>
      <c r="G17" s="393">
        <v>0</v>
      </c>
      <c r="H17" s="504">
        <v>21</v>
      </c>
      <c r="I17" s="393">
        <v>2</v>
      </c>
      <c r="J17" s="393">
        <v>6</v>
      </c>
      <c r="K17" s="393">
        <v>0</v>
      </c>
      <c r="L17" s="393">
        <v>0</v>
      </c>
      <c r="M17" s="504">
        <v>8</v>
      </c>
      <c r="N17" s="393">
        <v>3</v>
      </c>
      <c r="O17" s="393">
        <v>6</v>
      </c>
      <c r="P17" s="393">
        <v>0</v>
      </c>
      <c r="Q17" s="393">
        <v>0</v>
      </c>
      <c r="R17" s="504">
        <v>9</v>
      </c>
      <c r="S17" s="393">
        <v>0</v>
      </c>
      <c r="T17" s="393">
        <v>0</v>
      </c>
      <c r="U17" s="393">
        <v>0</v>
      </c>
      <c r="V17" s="393">
        <v>0</v>
      </c>
      <c r="W17" s="504">
        <v>0</v>
      </c>
      <c r="X17" s="393">
        <v>0</v>
      </c>
      <c r="Y17" s="393">
        <v>6</v>
      </c>
      <c r="Z17" s="393">
        <v>0</v>
      </c>
      <c r="AA17" s="393">
        <v>0</v>
      </c>
      <c r="AB17" s="504">
        <v>6</v>
      </c>
      <c r="AC17" s="393">
        <v>0</v>
      </c>
      <c r="AD17" s="393">
        <v>0</v>
      </c>
      <c r="AE17" s="393">
        <v>0</v>
      </c>
      <c r="AF17" s="393">
        <v>0</v>
      </c>
      <c r="AG17" s="504">
        <v>0</v>
      </c>
      <c r="AH17" s="393">
        <v>5</v>
      </c>
      <c r="AI17" s="393">
        <v>2</v>
      </c>
      <c r="AJ17" s="393">
        <v>0</v>
      </c>
      <c r="AK17" s="393">
        <v>0</v>
      </c>
      <c r="AL17" s="504">
        <v>7</v>
      </c>
      <c r="AM17" s="393">
        <v>0</v>
      </c>
      <c r="AN17" s="393">
        <v>1</v>
      </c>
      <c r="AO17" s="393">
        <v>0</v>
      </c>
      <c r="AP17" s="393">
        <v>0</v>
      </c>
      <c r="AQ17" s="504">
        <v>1</v>
      </c>
      <c r="AR17" s="393">
        <v>0</v>
      </c>
      <c r="AS17" s="393">
        <v>0</v>
      </c>
      <c r="AT17" s="393">
        <v>0</v>
      </c>
      <c r="AU17" s="393">
        <v>0</v>
      </c>
      <c r="AV17" s="504">
        <v>0</v>
      </c>
      <c r="AW17" s="393">
        <v>20</v>
      </c>
      <c r="AX17" s="393">
        <v>32</v>
      </c>
      <c r="AY17" s="393">
        <v>0</v>
      </c>
      <c r="AZ17" s="721">
        <v>0</v>
      </c>
      <c r="BA17" s="505">
        <v>52</v>
      </c>
      <c r="BB17" s="506"/>
      <c r="BC17" s="506"/>
    </row>
    <row r="18" spans="1:55" ht="20.100000000000001" customHeight="1" x14ac:dyDescent="0.25">
      <c r="A18" s="409" t="s">
        <v>66</v>
      </c>
      <c r="B18" s="386" t="s">
        <v>166</v>
      </c>
      <c r="C18" s="386" t="s">
        <v>59</v>
      </c>
      <c r="D18" s="393">
        <v>2</v>
      </c>
      <c r="E18" s="393">
        <v>0</v>
      </c>
      <c r="F18" s="393">
        <v>0</v>
      </c>
      <c r="G18" s="393">
        <v>0</v>
      </c>
      <c r="H18" s="504">
        <v>2</v>
      </c>
      <c r="I18" s="393">
        <v>20</v>
      </c>
      <c r="J18" s="393">
        <v>34</v>
      </c>
      <c r="K18" s="393">
        <v>0</v>
      </c>
      <c r="L18" s="393">
        <v>0</v>
      </c>
      <c r="M18" s="504">
        <v>54</v>
      </c>
      <c r="N18" s="393">
        <v>4</v>
      </c>
      <c r="O18" s="393">
        <v>3</v>
      </c>
      <c r="P18" s="393">
        <v>0</v>
      </c>
      <c r="Q18" s="393">
        <v>0</v>
      </c>
      <c r="R18" s="504">
        <v>7</v>
      </c>
      <c r="S18" s="393">
        <v>0</v>
      </c>
      <c r="T18" s="393">
        <v>0</v>
      </c>
      <c r="U18" s="393">
        <v>0</v>
      </c>
      <c r="V18" s="393">
        <v>0</v>
      </c>
      <c r="W18" s="504">
        <v>0</v>
      </c>
      <c r="X18" s="393">
        <v>3</v>
      </c>
      <c r="Y18" s="393">
        <v>3</v>
      </c>
      <c r="Z18" s="393">
        <v>0</v>
      </c>
      <c r="AA18" s="393">
        <v>0</v>
      </c>
      <c r="AB18" s="504">
        <v>6</v>
      </c>
      <c r="AC18" s="393">
        <v>0</v>
      </c>
      <c r="AD18" s="393">
        <v>0</v>
      </c>
      <c r="AE18" s="393">
        <v>0</v>
      </c>
      <c r="AF18" s="393">
        <v>0</v>
      </c>
      <c r="AG18" s="504">
        <v>0</v>
      </c>
      <c r="AH18" s="393">
        <v>2</v>
      </c>
      <c r="AI18" s="393">
        <v>4</v>
      </c>
      <c r="AJ18" s="393">
        <v>0</v>
      </c>
      <c r="AK18" s="393">
        <v>0</v>
      </c>
      <c r="AL18" s="504">
        <v>6</v>
      </c>
      <c r="AM18" s="393">
        <v>0</v>
      </c>
      <c r="AN18" s="393">
        <v>0</v>
      </c>
      <c r="AO18" s="393">
        <v>0</v>
      </c>
      <c r="AP18" s="393">
        <v>0</v>
      </c>
      <c r="AQ18" s="504">
        <v>0</v>
      </c>
      <c r="AR18" s="393">
        <v>1</v>
      </c>
      <c r="AS18" s="393">
        <v>3</v>
      </c>
      <c r="AT18" s="393">
        <v>0</v>
      </c>
      <c r="AU18" s="393">
        <v>0</v>
      </c>
      <c r="AV18" s="504">
        <v>4</v>
      </c>
      <c r="AW18" s="393">
        <v>32</v>
      </c>
      <c r="AX18" s="393">
        <v>47</v>
      </c>
      <c r="AY18" s="393">
        <v>0</v>
      </c>
      <c r="AZ18" s="721">
        <v>0</v>
      </c>
      <c r="BA18" s="505">
        <v>79</v>
      </c>
      <c r="BB18" s="506"/>
      <c r="BC18" s="506"/>
    </row>
    <row r="19" spans="1:55" ht="20.100000000000001" customHeight="1" x14ac:dyDescent="0.25">
      <c r="A19" s="409" t="s">
        <v>68</v>
      </c>
      <c r="B19" s="386" t="s">
        <v>169</v>
      </c>
      <c r="C19" s="386" t="s">
        <v>59</v>
      </c>
      <c r="D19" s="393">
        <v>40</v>
      </c>
      <c r="E19" s="393">
        <v>29</v>
      </c>
      <c r="F19" s="393">
        <v>0</v>
      </c>
      <c r="G19" s="393">
        <v>0</v>
      </c>
      <c r="H19" s="504">
        <v>69</v>
      </c>
      <c r="I19" s="393">
        <v>1</v>
      </c>
      <c r="J19" s="393">
        <v>0</v>
      </c>
      <c r="K19" s="393">
        <v>0</v>
      </c>
      <c r="L19" s="393">
        <v>0</v>
      </c>
      <c r="M19" s="504">
        <v>1</v>
      </c>
      <c r="N19" s="393">
        <v>1</v>
      </c>
      <c r="O19" s="393">
        <v>2</v>
      </c>
      <c r="P19" s="393">
        <v>0</v>
      </c>
      <c r="Q19" s="393">
        <v>0</v>
      </c>
      <c r="R19" s="504">
        <v>3</v>
      </c>
      <c r="S19" s="393">
        <v>0</v>
      </c>
      <c r="T19" s="393">
        <v>0</v>
      </c>
      <c r="U19" s="393">
        <v>0</v>
      </c>
      <c r="V19" s="393">
        <v>0</v>
      </c>
      <c r="W19" s="504">
        <v>0</v>
      </c>
      <c r="X19" s="393">
        <v>11</v>
      </c>
      <c r="Y19" s="393">
        <v>23</v>
      </c>
      <c r="Z19" s="393">
        <v>0</v>
      </c>
      <c r="AA19" s="393">
        <v>0</v>
      </c>
      <c r="AB19" s="504">
        <v>34</v>
      </c>
      <c r="AC19" s="393">
        <v>0</v>
      </c>
      <c r="AD19" s="393">
        <v>0</v>
      </c>
      <c r="AE19" s="393">
        <v>0</v>
      </c>
      <c r="AF19" s="393">
        <v>0</v>
      </c>
      <c r="AG19" s="504">
        <v>0</v>
      </c>
      <c r="AH19" s="393">
        <v>19</v>
      </c>
      <c r="AI19" s="393">
        <v>18</v>
      </c>
      <c r="AJ19" s="393">
        <v>0</v>
      </c>
      <c r="AK19" s="393">
        <v>0</v>
      </c>
      <c r="AL19" s="504">
        <v>37</v>
      </c>
      <c r="AM19" s="393">
        <v>1</v>
      </c>
      <c r="AN19" s="393">
        <v>0</v>
      </c>
      <c r="AO19" s="393">
        <v>0</v>
      </c>
      <c r="AP19" s="393">
        <v>0</v>
      </c>
      <c r="AQ19" s="504">
        <v>1</v>
      </c>
      <c r="AR19" s="393">
        <v>0</v>
      </c>
      <c r="AS19" s="393">
        <v>0</v>
      </c>
      <c r="AT19" s="393">
        <v>0</v>
      </c>
      <c r="AU19" s="393">
        <v>0</v>
      </c>
      <c r="AV19" s="504">
        <v>0</v>
      </c>
      <c r="AW19" s="393">
        <v>73</v>
      </c>
      <c r="AX19" s="393">
        <v>72</v>
      </c>
      <c r="AY19" s="393">
        <v>0</v>
      </c>
      <c r="AZ19" s="721">
        <v>0</v>
      </c>
      <c r="BA19" s="505">
        <v>145</v>
      </c>
      <c r="BB19" s="506"/>
      <c r="BC19" s="506"/>
    </row>
    <row r="20" spans="1:55" ht="20.100000000000001" customHeight="1" x14ac:dyDescent="0.25">
      <c r="A20" s="409" t="s">
        <v>68</v>
      </c>
      <c r="B20" s="386" t="s">
        <v>168</v>
      </c>
      <c r="C20" s="386" t="s">
        <v>59</v>
      </c>
      <c r="D20" s="393">
        <v>25</v>
      </c>
      <c r="E20" s="393">
        <v>45</v>
      </c>
      <c r="F20" s="393">
        <v>0</v>
      </c>
      <c r="G20" s="393">
        <v>0</v>
      </c>
      <c r="H20" s="504">
        <v>70</v>
      </c>
      <c r="I20" s="393">
        <v>3</v>
      </c>
      <c r="J20" s="393">
        <v>5</v>
      </c>
      <c r="K20" s="393">
        <v>0</v>
      </c>
      <c r="L20" s="393">
        <v>0</v>
      </c>
      <c r="M20" s="504">
        <v>8</v>
      </c>
      <c r="N20" s="393">
        <v>1</v>
      </c>
      <c r="O20" s="393">
        <v>4</v>
      </c>
      <c r="P20" s="393">
        <v>0</v>
      </c>
      <c r="Q20" s="393">
        <v>0</v>
      </c>
      <c r="R20" s="504">
        <v>5</v>
      </c>
      <c r="S20" s="393">
        <v>0</v>
      </c>
      <c r="T20" s="393">
        <v>0</v>
      </c>
      <c r="U20" s="393">
        <v>0</v>
      </c>
      <c r="V20" s="393">
        <v>0</v>
      </c>
      <c r="W20" s="504">
        <v>0</v>
      </c>
      <c r="X20" s="393">
        <v>7</v>
      </c>
      <c r="Y20" s="393">
        <v>16</v>
      </c>
      <c r="Z20" s="393">
        <v>0</v>
      </c>
      <c r="AA20" s="393">
        <v>0</v>
      </c>
      <c r="AB20" s="504">
        <v>23</v>
      </c>
      <c r="AC20" s="393">
        <v>0</v>
      </c>
      <c r="AD20" s="393">
        <v>0</v>
      </c>
      <c r="AE20" s="393">
        <v>0</v>
      </c>
      <c r="AF20" s="393">
        <v>0</v>
      </c>
      <c r="AG20" s="504">
        <v>0</v>
      </c>
      <c r="AH20" s="393">
        <v>2</v>
      </c>
      <c r="AI20" s="393">
        <v>1</v>
      </c>
      <c r="AJ20" s="393">
        <v>0</v>
      </c>
      <c r="AK20" s="393">
        <v>0</v>
      </c>
      <c r="AL20" s="504">
        <v>3</v>
      </c>
      <c r="AM20" s="393">
        <v>6</v>
      </c>
      <c r="AN20" s="393">
        <v>6</v>
      </c>
      <c r="AO20" s="393">
        <v>0</v>
      </c>
      <c r="AP20" s="393">
        <v>0</v>
      </c>
      <c r="AQ20" s="504">
        <v>12</v>
      </c>
      <c r="AR20" s="393">
        <v>3</v>
      </c>
      <c r="AS20" s="393">
        <v>5</v>
      </c>
      <c r="AT20" s="393">
        <v>0</v>
      </c>
      <c r="AU20" s="393">
        <v>0</v>
      </c>
      <c r="AV20" s="504">
        <v>8</v>
      </c>
      <c r="AW20" s="393">
        <v>47</v>
      </c>
      <c r="AX20" s="393">
        <v>82</v>
      </c>
      <c r="AY20" s="393">
        <v>0</v>
      </c>
      <c r="AZ20" s="721">
        <v>0</v>
      </c>
      <c r="BA20" s="505">
        <v>129</v>
      </c>
      <c r="BB20" s="506"/>
      <c r="BC20" s="506"/>
    </row>
    <row r="21" spans="1:55" ht="20.100000000000001" customHeight="1" x14ac:dyDescent="0.25">
      <c r="A21" s="409" t="s">
        <v>68</v>
      </c>
      <c r="B21" s="386" t="s">
        <v>167</v>
      </c>
      <c r="C21" s="386" t="s">
        <v>57</v>
      </c>
      <c r="D21" s="393">
        <v>8</v>
      </c>
      <c r="E21" s="393">
        <v>25</v>
      </c>
      <c r="F21" s="393">
        <v>0</v>
      </c>
      <c r="G21" s="393">
        <v>0</v>
      </c>
      <c r="H21" s="504">
        <v>33</v>
      </c>
      <c r="I21" s="393">
        <v>0</v>
      </c>
      <c r="J21" s="393">
        <v>3</v>
      </c>
      <c r="K21" s="393">
        <v>0</v>
      </c>
      <c r="L21" s="393">
        <v>0</v>
      </c>
      <c r="M21" s="504">
        <v>3</v>
      </c>
      <c r="N21" s="393">
        <v>8</v>
      </c>
      <c r="O21" s="393">
        <v>27</v>
      </c>
      <c r="P21" s="393">
        <v>0</v>
      </c>
      <c r="Q21" s="393">
        <v>0</v>
      </c>
      <c r="R21" s="504">
        <v>35</v>
      </c>
      <c r="S21" s="393">
        <v>0</v>
      </c>
      <c r="T21" s="393">
        <v>0</v>
      </c>
      <c r="U21" s="393">
        <v>0</v>
      </c>
      <c r="V21" s="393">
        <v>0</v>
      </c>
      <c r="W21" s="504">
        <v>0</v>
      </c>
      <c r="X21" s="393">
        <v>5</v>
      </c>
      <c r="Y21" s="393">
        <v>13</v>
      </c>
      <c r="Z21" s="393">
        <v>0</v>
      </c>
      <c r="AA21" s="393">
        <v>0</v>
      </c>
      <c r="AB21" s="504">
        <v>18</v>
      </c>
      <c r="AC21" s="393">
        <v>0</v>
      </c>
      <c r="AD21" s="393">
        <v>0</v>
      </c>
      <c r="AE21" s="393">
        <v>0</v>
      </c>
      <c r="AF21" s="393">
        <v>0</v>
      </c>
      <c r="AG21" s="504">
        <v>0</v>
      </c>
      <c r="AH21" s="393">
        <v>1</v>
      </c>
      <c r="AI21" s="393">
        <v>1</v>
      </c>
      <c r="AJ21" s="393">
        <v>0</v>
      </c>
      <c r="AK21" s="393">
        <v>0</v>
      </c>
      <c r="AL21" s="504">
        <v>2</v>
      </c>
      <c r="AM21" s="393">
        <v>0</v>
      </c>
      <c r="AN21" s="393">
        <v>2</v>
      </c>
      <c r="AO21" s="393">
        <v>0</v>
      </c>
      <c r="AP21" s="393">
        <v>0</v>
      </c>
      <c r="AQ21" s="504">
        <v>2</v>
      </c>
      <c r="AR21" s="393">
        <v>0</v>
      </c>
      <c r="AS21" s="393">
        <v>0</v>
      </c>
      <c r="AT21" s="393">
        <v>0</v>
      </c>
      <c r="AU21" s="393">
        <v>0</v>
      </c>
      <c r="AV21" s="504">
        <v>0</v>
      </c>
      <c r="AW21" s="393">
        <v>22</v>
      </c>
      <c r="AX21" s="393">
        <v>71</v>
      </c>
      <c r="AY21" s="393">
        <v>0</v>
      </c>
      <c r="AZ21" s="721">
        <v>0</v>
      </c>
      <c r="BA21" s="505">
        <v>93</v>
      </c>
      <c r="BB21" s="506"/>
      <c r="BC21" s="506"/>
    </row>
    <row r="22" spans="1:55" ht="20.100000000000001" customHeight="1" x14ac:dyDescent="0.25">
      <c r="A22" s="409" t="s">
        <v>69</v>
      </c>
      <c r="B22" s="386" t="s">
        <v>170</v>
      </c>
      <c r="C22" s="386" t="s">
        <v>57</v>
      </c>
      <c r="D22" s="393">
        <v>33</v>
      </c>
      <c r="E22" s="393">
        <v>26</v>
      </c>
      <c r="F22" s="393">
        <v>0</v>
      </c>
      <c r="G22" s="393">
        <v>0</v>
      </c>
      <c r="H22" s="504">
        <v>59</v>
      </c>
      <c r="I22" s="393">
        <v>2</v>
      </c>
      <c r="J22" s="393">
        <v>5</v>
      </c>
      <c r="K22" s="393">
        <v>0</v>
      </c>
      <c r="L22" s="393">
        <v>0</v>
      </c>
      <c r="M22" s="504">
        <v>7</v>
      </c>
      <c r="N22" s="393">
        <v>1</v>
      </c>
      <c r="O22" s="393">
        <v>2</v>
      </c>
      <c r="P22" s="393">
        <v>0</v>
      </c>
      <c r="Q22" s="393">
        <v>0</v>
      </c>
      <c r="R22" s="504">
        <v>3</v>
      </c>
      <c r="S22" s="393">
        <v>0</v>
      </c>
      <c r="T22" s="393">
        <v>0</v>
      </c>
      <c r="U22" s="393">
        <v>0</v>
      </c>
      <c r="V22" s="393">
        <v>0</v>
      </c>
      <c r="W22" s="504">
        <v>0</v>
      </c>
      <c r="X22" s="393">
        <v>8</v>
      </c>
      <c r="Y22" s="393">
        <v>12</v>
      </c>
      <c r="Z22" s="393">
        <v>0</v>
      </c>
      <c r="AA22" s="393">
        <v>0</v>
      </c>
      <c r="AB22" s="504">
        <v>20</v>
      </c>
      <c r="AC22" s="393">
        <v>0</v>
      </c>
      <c r="AD22" s="393">
        <v>0</v>
      </c>
      <c r="AE22" s="393">
        <v>0</v>
      </c>
      <c r="AF22" s="393">
        <v>0</v>
      </c>
      <c r="AG22" s="504">
        <v>0</v>
      </c>
      <c r="AH22" s="393">
        <v>2</v>
      </c>
      <c r="AI22" s="393">
        <v>4</v>
      </c>
      <c r="AJ22" s="393">
        <v>0</v>
      </c>
      <c r="AK22" s="393">
        <v>0</v>
      </c>
      <c r="AL22" s="504">
        <v>6</v>
      </c>
      <c r="AM22" s="393">
        <v>1</v>
      </c>
      <c r="AN22" s="393">
        <v>2</v>
      </c>
      <c r="AO22" s="393">
        <v>0</v>
      </c>
      <c r="AP22" s="393">
        <v>0</v>
      </c>
      <c r="AQ22" s="504">
        <v>3</v>
      </c>
      <c r="AR22" s="393">
        <v>1</v>
      </c>
      <c r="AS22" s="393">
        <v>0</v>
      </c>
      <c r="AT22" s="393">
        <v>0</v>
      </c>
      <c r="AU22" s="393">
        <v>0</v>
      </c>
      <c r="AV22" s="504">
        <v>1</v>
      </c>
      <c r="AW22" s="393">
        <v>48</v>
      </c>
      <c r="AX22" s="393">
        <v>51</v>
      </c>
      <c r="AY22" s="393">
        <v>0</v>
      </c>
      <c r="AZ22" s="721">
        <v>0</v>
      </c>
      <c r="BA22" s="505">
        <v>99</v>
      </c>
      <c r="BB22" s="506"/>
      <c r="BC22" s="506"/>
    </row>
    <row r="23" spans="1:55" ht="20.100000000000001" customHeight="1" x14ac:dyDescent="0.25">
      <c r="A23" s="409" t="s">
        <v>70</v>
      </c>
      <c r="B23" s="386" t="s">
        <v>172</v>
      </c>
      <c r="C23" s="386" t="s">
        <v>59</v>
      </c>
      <c r="D23" s="393">
        <v>26</v>
      </c>
      <c r="E23" s="393">
        <v>48</v>
      </c>
      <c r="F23" s="393">
        <v>0</v>
      </c>
      <c r="G23" s="393">
        <v>0</v>
      </c>
      <c r="H23" s="504">
        <v>74</v>
      </c>
      <c r="I23" s="393">
        <v>1</v>
      </c>
      <c r="J23" s="393">
        <v>4</v>
      </c>
      <c r="K23" s="393">
        <v>0</v>
      </c>
      <c r="L23" s="393">
        <v>0</v>
      </c>
      <c r="M23" s="504">
        <v>5</v>
      </c>
      <c r="N23" s="393">
        <v>2</v>
      </c>
      <c r="O23" s="393">
        <v>17</v>
      </c>
      <c r="P23" s="393">
        <v>0</v>
      </c>
      <c r="Q23" s="393">
        <v>0</v>
      </c>
      <c r="R23" s="504">
        <v>19</v>
      </c>
      <c r="S23" s="393">
        <v>0</v>
      </c>
      <c r="T23" s="393">
        <v>0</v>
      </c>
      <c r="U23" s="393">
        <v>0</v>
      </c>
      <c r="V23" s="393">
        <v>0</v>
      </c>
      <c r="W23" s="504">
        <v>0</v>
      </c>
      <c r="X23" s="393">
        <v>10</v>
      </c>
      <c r="Y23" s="393">
        <v>28</v>
      </c>
      <c r="Z23" s="393">
        <v>0</v>
      </c>
      <c r="AA23" s="393">
        <v>0</v>
      </c>
      <c r="AB23" s="504">
        <v>38</v>
      </c>
      <c r="AC23" s="393">
        <v>0</v>
      </c>
      <c r="AD23" s="393">
        <v>0</v>
      </c>
      <c r="AE23" s="393">
        <v>0</v>
      </c>
      <c r="AF23" s="393">
        <v>0</v>
      </c>
      <c r="AG23" s="504">
        <v>0</v>
      </c>
      <c r="AH23" s="393">
        <v>4</v>
      </c>
      <c r="AI23" s="393">
        <v>8</v>
      </c>
      <c r="AJ23" s="393">
        <v>0</v>
      </c>
      <c r="AK23" s="393">
        <v>0</v>
      </c>
      <c r="AL23" s="504">
        <v>12</v>
      </c>
      <c r="AM23" s="393">
        <v>1</v>
      </c>
      <c r="AN23" s="393">
        <v>1</v>
      </c>
      <c r="AO23" s="393">
        <v>0</v>
      </c>
      <c r="AP23" s="393">
        <v>0</v>
      </c>
      <c r="AQ23" s="504">
        <v>2</v>
      </c>
      <c r="AR23" s="393">
        <v>0</v>
      </c>
      <c r="AS23" s="393">
        <v>1</v>
      </c>
      <c r="AT23" s="393">
        <v>0</v>
      </c>
      <c r="AU23" s="393">
        <v>0</v>
      </c>
      <c r="AV23" s="504">
        <v>1</v>
      </c>
      <c r="AW23" s="393">
        <v>44</v>
      </c>
      <c r="AX23" s="393">
        <v>107</v>
      </c>
      <c r="AY23" s="393">
        <v>0</v>
      </c>
      <c r="AZ23" s="721">
        <v>0</v>
      </c>
      <c r="BA23" s="505">
        <v>151</v>
      </c>
      <c r="BB23" s="506"/>
      <c r="BC23" s="506"/>
    </row>
    <row r="24" spans="1:55" ht="20.100000000000001" customHeight="1" x14ac:dyDescent="0.25">
      <c r="A24" s="409" t="s">
        <v>70</v>
      </c>
      <c r="B24" s="386" t="s">
        <v>171</v>
      </c>
      <c r="C24" s="386" t="s">
        <v>57</v>
      </c>
      <c r="D24" s="393">
        <v>10</v>
      </c>
      <c r="E24" s="393">
        <v>22</v>
      </c>
      <c r="F24" s="393">
        <v>0</v>
      </c>
      <c r="G24" s="393">
        <v>0</v>
      </c>
      <c r="H24" s="504">
        <v>32</v>
      </c>
      <c r="I24" s="393">
        <v>1</v>
      </c>
      <c r="J24" s="393">
        <v>1</v>
      </c>
      <c r="K24" s="393">
        <v>0</v>
      </c>
      <c r="L24" s="393">
        <v>0</v>
      </c>
      <c r="M24" s="504">
        <v>2</v>
      </c>
      <c r="N24" s="393">
        <v>1</v>
      </c>
      <c r="O24" s="393">
        <v>0</v>
      </c>
      <c r="P24" s="393">
        <v>0</v>
      </c>
      <c r="Q24" s="393">
        <v>0</v>
      </c>
      <c r="R24" s="504">
        <v>1</v>
      </c>
      <c r="S24" s="393">
        <v>0</v>
      </c>
      <c r="T24" s="393">
        <v>0</v>
      </c>
      <c r="U24" s="393">
        <v>0</v>
      </c>
      <c r="V24" s="393">
        <v>0</v>
      </c>
      <c r="W24" s="504">
        <v>0</v>
      </c>
      <c r="X24" s="393">
        <v>6</v>
      </c>
      <c r="Y24" s="393">
        <v>6</v>
      </c>
      <c r="Z24" s="393">
        <v>0</v>
      </c>
      <c r="AA24" s="393">
        <v>0</v>
      </c>
      <c r="AB24" s="504">
        <v>12</v>
      </c>
      <c r="AC24" s="393">
        <v>0</v>
      </c>
      <c r="AD24" s="393">
        <v>0</v>
      </c>
      <c r="AE24" s="393">
        <v>0</v>
      </c>
      <c r="AF24" s="393">
        <v>0</v>
      </c>
      <c r="AG24" s="504">
        <v>0</v>
      </c>
      <c r="AH24" s="393">
        <v>1</v>
      </c>
      <c r="AI24" s="393">
        <v>1</v>
      </c>
      <c r="AJ24" s="393">
        <v>0</v>
      </c>
      <c r="AK24" s="393">
        <v>0</v>
      </c>
      <c r="AL24" s="504">
        <v>2</v>
      </c>
      <c r="AM24" s="393">
        <v>0</v>
      </c>
      <c r="AN24" s="393">
        <v>0</v>
      </c>
      <c r="AO24" s="393">
        <v>0</v>
      </c>
      <c r="AP24" s="393">
        <v>0</v>
      </c>
      <c r="AQ24" s="504">
        <v>0</v>
      </c>
      <c r="AR24" s="393">
        <v>1</v>
      </c>
      <c r="AS24" s="393">
        <v>0</v>
      </c>
      <c r="AT24" s="393">
        <v>0</v>
      </c>
      <c r="AU24" s="393">
        <v>0</v>
      </c>
      <c r="AV24" s="504">
        <v>1</v>
      </c>
      <c r="AW24" s="393">
        <v>20</v>
      </c>
      <c r="AX24" s="393">
        <v>30</v>
      </c>
      <c r="AY24" s="393">
        <v>0</v>
      </c>
      <c r="AZ24" s="721">
        <v>0</v>
      </c>
      <c r="BA24" s="505">
        <v>50</v>
      </c>
      <c r="BB24" s="506"/>
      <c r="BC24" s="506"/>
    </row>
    <row r="25" spans="1:55" ht="20.100000000000001" customHeight="1" x14ac:dyDescent="0.25">
      <c r="A25" s="409" t="s">
        <v>70</v>
      </c>
      <c r="B25" s="386" t="s">
        <v>991</v>
      </c>
      <c r="C25" s="386" t="s">
        <v>57</v>
      </c>
      <c r="D25" s="393">
        <v>7</v>
      </c>
      <c r="E25" s="393">
        <v>15</v>
      </c>
      <c r="F25" s="393">
        <v>0</v>
      </c>
      <c r="G25" s="393">
        <v>0</v>
      </c>
      <c r="H25" s="504">
        <v>22</v>
      </c>
      <c r="I25" s="393">
        <v>0</v>
      </c>
      <c r="J25" s="393">
        <v>5</v>
      </c>
      <c r="K25" s="393">
        <v>0</v>
      </c>
      <c r="L25" s="393">
        <v>0</v>
      </c>
      <c r="M25" s="504">
        <v>5</v>
      </c>
      <c r="N25" s="393">
        <v>2</v>
      </c>
      <c r="O25" s="393">
        <v>8</v>
      </c>
      <c r="P25" s="393">
        <v>0</v>
      </c>
      <c r="Q25" s="393">
        <v>0</v>
      </c>
      <c r="R25" s="504">
        <v>10</v>
      </c>
      <c r="S25" s="393">
        <v>0</v>
      </c>
      <c r="T25" s="393">
        <v>0</v>
      </c>
      <c r="U25" s="393">
        <v>0</v>
      </c>
      <c r="V25" s="393">
        <v>0</v>
      </c>
      <c r="W25" s="504">
        <v>0</v>
      </c>
      <c r="X25" s="393">
        <v>10</v>
      </c>
      <c r="Y25" s="393">
        <v>18</v>
      </c>
      <c r="Z25" s="393">
        <v>0</v>
      </c>
      <c r="AA25" s="393">
        <v>1</v>
      </c>
      <c r="AB25" s="504">
        <v>29</v>
      </c>
      <c r="AC25" s="393">
        <v>0</v>
      </c>
      <c r="AD25" s="393">
        <v>0</v>
      </c>
      <c r="AE25" s="393">
        <v>0</v>
      </c>
      <c r="AF25" s="393">
        <v>0</v>
      </c>
      <c r="AG25" s="504">
        <v>0</v>
      </c>
      <c r="AH25" s="393">
        <v>2</v>
      </c>
      <c r="AI25" s="393">
        <v>1</v>
      </c>
      <c r="AJ25" s="393">
        <v>0</v>
      </c>
      <c r="AK25" s="393">
        <v>0</v>
      </c>
      <c r="AL25" s="504">
        <v>3</v>
      </c>
      <c r="AM25" s="393">
        <v>1</v>
      </c>
      <c r="AN25" s="393">
        <v>2</v>
      </c>
      <c r="AO25" s="393">
        <v>0</v>
      </c>
      <c r="AP25" s="393">
        <v>0</v>
      </c>
      <c r="AQ25" s="504">
        <v>3</v>
      </c>
      <c r="AR25" s="393">
        <v>0</v>
      </c>
      <c r="AS25" s="393">
        <v>0</v>
      </c>
      <c r="AT25" s="393">
        <v>0</v>
      </c>
      <c r="AU25" s="393">
        <v>0</v>
      </c>
      <c r="AV25" s="504">
        <v>0</v>
      </c>
      <c r="AW25" s="393">
        <v>22</v>
      </c>
      <c r="AX25" s="393">
        <v>49</v>
      </c>
      <c r="AY25" s="393">
        <v>0</v>
      </c>
      <c r="AZ25" s="721">
        <v>1</v>
      </c>
      <c r="BA25" s="505">
        <v>72</v>
      </c>
      <c r="BB25" s="506"/>
      <c r="BC25" s="506"/>
    </row>
    <row r="26" spans="1:55" ht="20.100000000000001" customHeight="1" x14ac:dyDescent="0.25">
      <c r="A26" s="409" t="s">
        <v>71</v>
      </c>
      <c r="B26" s="386" t="s">
        <v>173</v>
      </c>
      <c r="C26" s="386" t="s">
        <v>57</v>
      </c>
      <c r="D26" s="393">
        <v>25</v>
      </c>
      <c r="E26" s="393">
        <v>41</v>
      </c>
      <c r="F26" s="393">
        <v>0</v>
      </c>
      <c r="G26" s="393">
        <v>0</v>
      </c>
      <c r="H26" s="504">
        <v>66</v>
      </c>
      <c r="I26" s="393">
        <v>5</v>
      </c>
      <c r="J26" s="393">
        <v>5</v>
      </c>
      <c r="K26" s="393">
        <v>0</v>
      </c>
      <c r="L26" s="393">
        <v>0</v>
      </c>
      <c r="M26" s="504">
        <v>10</v>
      </c>
      <c r="N26" s="393">
        <v>4</v>
      </c>
      <c r="O26" s="393">
        <v>4</v>
      </c>
      <c r="P26" s="393">
        <v>0</v>
      </c>
      <c r="Q26" s="393">
        <v>0</v>
      </c>
      <c r="R26" s="504">
        <v>8</v>
      </c>
      <c r="S26" s="393">
        <v>1</v>
      </c>
      <c r="T26" s="393">
        <v>2</v>
      </c>
      <c r="U26" s="393">
        <v>0</v>
      </c>
      <c r="V26" s="393">
        <v>0</v>
      </c>
      <c r="W26" s="504">
        <v>3</v>
      </c>
      <c r="X26" s="393">
        <v>9</v>
      </c>
      <c r="Y26" s="393">
        <v>10</v>
      </c>
      <c r="Z26" s="393">
        <v>0</v>
      </c>
      <c r="AA26" s="393">
        <v>0</v>
      </c>
      <c r="AB26" s="504">
        <v>19</v>
      </c>
      <c r="AC26" s="393">
        <v>0</v>
      </c>
      <c r="AD26" s="393">
        <v>0</v>
      </c>
      <c r="AE26" s="393">
        <v>0</v>
      </c>
      <c r="AF26" s="393">
        <v>0</v>
      </c>
      <c r="AG26" s="504">
        <v>0</v>
      </c>
      <c r="AH26" s="393">
        <v>0</v>
      </c>
      <c r="AI26" s="393">
        <v>0</v>
      </c>
      <c r="AJ26" s="393">
        <v>0</v>
      </c>
      <c r="AK26" s="393">
        <v>0</v>
      </c>
      <c r="AL26" s="504">
        <v>0</v>
      </c>
      <c r="AM26" s="393">
        <v>0</v>
      </c>
      <c r="AN26" s="393">
        <v>1</v>
      </c>
      <c r="AO26" s="393">
        <v>0</v>
      </c>
      <c r="AP26" s="393">
        <v>0</v>
      </c>
      <c r="AQ26" s="504">
        <v>1</v>
      </c>
      <c r="AR26" s="393">
        <v>1</v>
      </c>
      <c r="AS26" s="393">
        <v>0</v>
      </c>
      <c r="AT26" s="393">
        <v>0</v>
      </c>
      <c r="AU26" s="393">
        <v>0</v>
      </c>
      <c r="AV26" s="504">
        <v>1</v>
      </c>
      <c r="AW26" s="393">
        <v>45</v>
      </c>
      <c r="AX26" s="393">
        <v>63</v>
      </c>
      <c r="AY26" s="393">
        <v>0</v>
      </c>
      <c r="AZ26" s="721">
        <v>0</v>
      </c>
      <c r="BA26" s="505">
        <v>108</v>
      </c>
      <c r="BB26" s="506"/>
      <c r="BC26" s="506"/>
    </row>
    <row r="27" spans="1:55" ht="20.100000000000001" customHeight="1" x14ac:dyDescent="0.25">
      <c r="A27" s="409" t="s">
        <v>72</v>
      </c>
      <c r="B27" s="386" t="s">
        <v>174</v>
      </c>
      <c r="C27" s="386" t="s">
        <v>57</v>
      </c>
      <c r="D27" s="393">
        <v>14</v>
      </c>
      <c r="E27" s="393">
        <v>39</v>
      </c>
      <c r="F27" s="393">
        <v>0</v>
      </c>
      <c r="G27" s="393">
        <v>0</v>
      </c>
      <c r="H27" s="504">
        <v>53</v>
      </c>
      <c r="I27" s="393">
        <v>0</v>
      </c>
      <c r="J27" s="393">
        <v>1</v>
      </c>
      <c r="K27" s="393">
        <v>0</v>
      </c>
      <c r="L27" s="393">
        <v>0</v>
      </c>
      <c r="M27" s="504">
        <v>1</v>
      </c>
      <c r="N27" s="393">
        <v>3</v>
      </c>
      <c r="O27" s="393">
        <v>8</v>
      </c>
      <c r="P27" s="393">
        <v>0</v>
      </c>
      <c r="Q27" s="393">
        <v>1</v>
      </c>
      <c r="R27" s="504">
        <v>12</v>
      </c>
      <c r="S27" s="393">
        <v>0</v>
      </c>
      <c r="T27" s="393">
        <v>0</v>
      </c>
      <c r="U27" s="393">
        <v>0</v>
      </c>
      <c r="V27" s="393">
        <v>0</v>
      </c>
      <c r="W27" s="504">
        <v>0</v>
      </c>
      <c r="X27" s="393">
        <v>2</v>
      </c>
      <c r="Y27" s="393">
        <v>7</v>
      </c>
      <c r="Z27" s="393">
        <v>0</v>
      </c>
      <c r="AA27" s="393">
        <v>0</v>
      </c>
      <c r="AB27" s="504">
        <v>9</v>
      </c>
      <c r="AC27" s="393">
        <v>0</v>
      </c>
      <c r="AD27" s="393">
        <v>0</v>
      </c>
      <c r="AE27" s="393">
        <v>0</v>
      </c>
      <c r="AF27" s="393">
        <v>0</v>
      </c>
      <c r="AG27" s="504">
        <v>0</v>
      </c>
      <c r="AH27" s="393">
        <v>2</v>
      </c>
      <c r="AI27" s="393">
        <v>2</v>
      </c>
      <c r="AJ27" s="393">
        <v>0</v>
      </c>
      <c r="AK27" s="393">
        <v>0</v>
      </c>
      <c r="AL27" s="504">
        <v>4</v>
      </c>
      <c r="AM27" s="393">
        <v>1</v>
      </c>
      <c r="AN27" s="393">
        <v>0</v>
      </c>
      <c r="AO27" s="393">
        <v>0</v>
      </c>
      <c r="AP27" s="393">
        <v>0</v>
      </c>
      <c r="AQ27" s="504">
        <v>1</v>
      </c>
      <c r="AR27" s="393">
        <v>0</v>
      </c>
      <c r="AS27" s="393">
        <v>0</v>
      </c>
      <c r="AT27" s="393">
        <v>0</v>
      </c>
      <c r="AU27" s="393">
        <v>0</v>
      </c>
      <c r="AV27" s="504">
        <v>0</v>
      </c>
      <c r="AW27" s="393">
        <v>22</v>
      </c>
      <c r="AX27" s="393">
        <v>57</v>
      </c>
      <c r="AY27" s="393">
        <v>0</v>
      </c>
      <c r="AZ27" s="721">
        <v>1</v>
      </c>
      <c r="BA27" s="505">
        <v>80</v>
      </c>
      <c r="BB27" s="506"/>
      <c r="BC27" s="506"/>
    </row>
    <row r="28" spans="1:55" ht="20.100000000000001" customHeight="1" x14ac:dyDescent="0.25">
      <c r="A28" s="409" t="s">
        <v>73</v>
      </c>
      <c r="B28" s="386" t="s">
        <v>175</v>
      </c>
      <c r="C28" s="386" t="s">
        <v>57</v>
      </c>
      <c r="D28" s="393">
        <v>16</v>
      </c>
      <c r="E28" s="393">
        <v>35</v>
      </c>
      <c r="F28" s="393">
        <v>0</v>
      </c>
      <c r="G28" s="393">
        <v>0</v>
      </c>
      <c r="H28" s="504">
        <v>51</v>
      </c>
      <c r="I28" s="393">
        <v>1</v>
      </c>
      <c r="J28" s="393">
        <v>0</v>
      </c>
      <c r="K28" s="393">
        <v>0</v>
      </c>
      <c r="L28" s="393">
        <v>0</v>
      </c>
      <c r="M28" s="504">
        <v>1</v>
      </c>
      <c r="N28" s="393">
        <v>3</v>
      </c>
      <c r="O28" s="393">
        <v>2</v>
      </c>
      <c r="P28" s="393">
        <v>0</v>
      </c>
      <c r="Q28" s="393">
        <v>0</v>
      </c>
      <c r="R28" s="504">
        <v>5</v>
      </c>
      <c r="S28" s="393">
        <v>0</v>
      </c>
      <c r="T28" s="393">
        <v>0</v>
      </c>
      <c r="U28" s="393">
        <v>0</v>
      </c>
      <c r="V28" s="393">
        <v>0</v>
      </c>
      <c r="W28" s="504">
        <v>0</v>
      </c>
      <c r="X28" s="393">
        <v>2</v>
      </c>
      <c r="Y28" s="393">
        <v>1</v>
      </c>
      <c r="Z28" s="393">
        <v>0</v>
      </c>
      <c r="AA28" s="393">
        <v>0</v>
      </c>
      <c r="AB28" s="504">
        <v>3</v>
      </c>
      <c r="AC28" s="393">
        <v>0</v>
      </c>
      <c r="AD28" s="393">
        <v>0</v>
      </c>
      <c r="AE28" s="393">
        <v>0</v>
      </c>
      <c r="AF28" s="393">
        <v>0</v>
      </c>
      <c r="AG28" s="504">
        <v>0</v>
      </c>
      <c r="AH28" s="393">
        <v>3</v>
      </c>
      <c r="AI28" s="393">
        <v>2</v>
      </c>
      <c r="AJ28" s="393">
        <v>0</v>
      </c>
      <c r="AK28" s="393">
        <v>0</v>
      </c>
      <c r="AL28" s="504">
        <v>5</v>
      </c>
      <c r="AM28" s="393">
        <v>1</v>
      </c>
      <c r="AN28" s="393">
        <v>0</v>
      </c>
      <c r="AO28" s="393">
        <v>0</v>
      </c>
      <c r="AP28" s="393">
        <v>0</v>
      </c>
      <c r="AQ28" s="504">
        <v>1</v>
      </c>
      <c r="AR28" s="393">
        <v>0</v>
      </c>
      <c r="AS28" s="393">
        <v>0</v>
      </c>
      <c r="AT28" s="393">
        <v>0</v>
      </c>
      <c r="AU28" s="393">
        <v>0</v>
      </c>
      <c r="AV28" s="504">
        <v>0</v>
      </c>
      <c r="AW28" s="393">
        <v>26</v>
      </c>
      <c r="AX28" s="393">
        <v>40</v>
      </c>
      <c r="AY28" s="393">
        <v>0</v>
      </c>
      <c r="AZ28" s="721">
        <v>0</v>
      </c>
      <c r="BA28" s="505">
        <v>66</v>
      </c>
      <c r="BB28" s="506"/>
      <c r="BC28" s="506"/>
    </row>
    <row r="29" spans="1:55" ht="20.100000000000001" customHeight="1" x14ac:dyDescent="0.25">
      <c r="A29" s="409" t="s">
        <v>73</v>
      </c>
      <c r="B29" s="386" t="s">
        <v>176</v>
      </c>
      <c r="C29" s="386" t="s">
        <v>57</v>
      </c>
      <c r="D29" s="393">
        <v>28</v>
      </c>
      <c r="E29" s="393">
        <v>51</v>
      </c>
      <c r="F29" s="393">
        <v>0</v>
      </c>
      <c r="G29" s="393">
        <v>1</v>
      </c>
      <c r="H29" s="504">
        <v>80</v>
      </c>
      <c r="I29" s="393">
        <v>2</v>
      </c>
      <c r="J29" s="393">
        <v>1</v>
      </c>
      <c r="K29" s="393">
        <v>0</v>
      </c>
      <c r="L29" s="393">
        <v>0</v>
      </c>
      <c r="M29" s="504">
        <v>3</v>
      </c>
      <c r="N29" s="393">
        <v>6</v>
      </c>
      <c r="O29" s="393">
        <v>2</v>
      </c>
      <c r="P29" s="393">
        <v>0</v>
      </c>
      <c r="Q29" s="393">
        <v>0</v>
      </c>
      <c r="R29" s="504">
        <v>8</v>
      </c>
      <c r="S29" s="393">
        <v>0</v>
      </c>
      <c r="T29" s="393">
        <v>0</v>
      </c>
      <c r="U29" s="393">
        <v>0</v>
      </c>
      <c r="V29" s="393">
        <v>0</v>
      </c>
      <c r="W29" s="504">
        <v>0</v>
      </c>
      <c r="X29" s="393">
        <v>9</v>
      </c>
      <c r="Y29" s="393">
        <v>5</v>
      </c>
      <c r="Z29" s="393">
        <v>0</v>
      </c>
      <c r="AA29" s="393">
        <v>0</v>
      </c>
      <c r="AB29" s="504">
        <v>14</v>
      </c>
      <c r="AC29" s="393">
        <v>0</v>
      </c>
      <c r="AD29" s="393">
        <v>0</v>
      </c>
      <c r="AE29" s="393">
        <v>0</v>
      </c>
      <c r="AF29" s="393">
        <v>0</v>
      </c>
      <c r="AG29" s="504">
        <v>0</v>
      </c>
      <c r="AH29" s="393">
        <v>2</v>
      </c>
      <c r="AI29" s="393">
        <v>5</v>
      </c>
      <c r="AJ29" s="393">
        <v>0</v>
      </c>
      <c r="AK29" s="393">
        <v>0</v>
      </c>
      <c r="AL29" s="504">
        <v>7</v>
      </c>
      <c r="AM29" s="393">
        <v>3</v>
      </c>
      <c r="AN29" s="393">
        <v>2</v>
      </c>
      <c r="AO29" s="393">
        <v>0</v>
      </c>
      <c r="AP29" s="393">
        <v>0</v>
      </c>
      <c r="AQ29" s="504">
        <v>5</v>
      </c>
      <c r="AR29" s="393">
        <v>2</v>
      </c>
      <c r="AS29" s="393">
        <v>0</v>
      </c>
      <c r="AT29" s="393">
        <v>0</v>
      </c>
      <c r="AU29" s="393">
        <v>0</v>
      </c>
      <c r="AV29" s="504">
        <v>2</v>
      </c>
      <c r="AW29" s="393">
        <v>52</v>
      </c>
      <c r="AX29" s="393">
        <v>66</v>
      </c>
      <c r="AY29" s="393">
        <v>0</v>
      </c>
      <c r="AZ29" s="721">
        <v>1</v>
      </c>
      <c r="BA29" s="505">
        <v>119</v>
      </c>
      <c r="BB29" s="506"/>
      <c r="BC29" s="506"/>
    </row>
    <row r="30" spans="1:55" ht="20.100000000000001" customHeight="1" x14ac:dyDescent="0.25">
      <c r="A30" s="409" t="s">
        <v>74</v>
      </c>
      <c r="B30" s="386" t="s">
        <v>177</v>
      </c>
      <c r="C30" s="386" t="s">
        <v>57</v>
      </c>
      <c r="D30" s="393">
        <v>19</v>
      </c>
      <c r="E30" s="393">
        <v>42</v>
      </c>
      <c r="F30" s="393">
        <v>0</v>
      </c>
      <c r="G30" s="393">
        <v>0</v>
      </c>
      <c r="H30" s="504">
        <v>61</v>
      </c>
      <c r="I30" s="393">
        <v>0</v>
      </c>
      <c r="J30" s="393">
        <v>2</v>
      </c>
      <c r="K30" s="393">
        <v>0</v>
      </c>
      <c r="L30" s="393">
        <v>0</v>
      </c>
      <c r="M30" s="504">
        <v>2</v>
      </c>
      <c r="N30" s="393">
        <v>3</v>
      </c>
      <c r="O30" s="393">
        <v>1</v>
      </c>
      <c r="P30" s="393">
        <v>0</v>
      </c>
      <c r="Q30" s="393">
        <v>0</v>
      </c>
      <c r="R30" s="504">
        <v>4</v>
      </c>
      <c r="S30" s="393">
        <v>0</v>
      </c>
      <c r="T30" s="393">
        <v>0</v>
      </c>
      <c r="U30" s="393">
        <v>0</v>
      </c>
      <c r="V30" s="393">
        <v>0</v>
      </c>
      <c r="W30" s="504">
        <v>0</v>
      </c>
      <c r="X30" s="393">
        <v>4</v>
      </c>
      <c r="Y30" s="393">
        <v>7</v>
      </c>
      <c r="Z30" s="393">
        <v>0</v>
      </c>
      <c r="AA30" s="393">
        <v>0</v>
      </c>
      <c r="AB30" s="504">
        <v>11</v>
      </c>
      <c r="AC30" s="393">
        <v>0</v>
      </c>
      <c r="AD30" s="393">
        <v>0</v>
      </c>
      <c r="AE30" s="393">
        <v>0</v>
      </c>
      <c r="AF30" s="393">
        <v>0</v>
      </c>
      <c r="AG30" s="504">
        <v>0</v>
      </c>
      <c r="AH30" s="393">
        <v>0</v>
      </c>
      <c r="AI30" s="393">
        <v>0</v>
      </c>
      <c r="AJ30" s="393">
        <v>0</v>
      </c>
      <c r="AK30" s="393">
        <v>0</v>
      </c>
      <c r="AL30" s="504">
        <v>0</v>
      </c>
      <c r="AM30" s="393">
        <v>0</v>
      </c>
      <c r="AN30" s="393">
        <v>0</v>
      </c>
      <c r="AO30" s="393">
        <v>0</v>
      </c>
      <c r="AP30" s="393">
        <v>0</v>
      </c>
      <c r="AQ30" s="504">
        <v>0</v>
      </c>
      <c r="AR30" s="393">
        <v>0</v>
      </c>
      <c r="AS30" s="393">
        <v>0</v>
      </c>
      <c r="AT30" s="393">
        <v>0</v>
      </c>
      <c r="AU30" s="393">
        <v>0</v>
      </c>
      <c r="AV30" s="504">
        <v>0</v>
      </c>
      <c r="AW30" s="393">
        <v>26</v>
      </c>
      <c r="AX30" s="393">
        <v>52</v>
      </c>
      <c r="AY30" s="393">
        <v>0</v>
      </c>
      <c r="AZ30" s="721">
        <v>0</v>
      </c>
      <c r="BA30" s="505">
        <v>78</v>
      </c>
      <c r="BB30" s="506"/>
      <c r="BC30" s="506"/>
    </row>
    <row r="31" spans="1:55" ht="20.100000000000001" customHeight="1" x14ac:dyDescent="0.25">
      <c r="A31" s="409" t="s">
        <v>75</v>
      </c>
      <c r="B31" s="386" t="s">
        <v>247</v>
      </c>
      <c r="C31" s="386" t="s">
        <v>59</v>
      </c>
      <c r="D31" s="393">
        <v>13</v>
      </c>
      <c r="E31" s="393">
        <v>27</v>
      </c>
      <c r="F31" s="393">
        <v>0</v>
      </c>
      <c r="G31" s="393">
        <v>0</v>
      </c>
      <c r="H31" s="504">
        <v>40</v>
      </c>
      <c r="I31" s="393">
        <v>0</v>
      </c>
      <c r="J31" s="393">
        <v>0</v>
      </c>
      <c r="K31" s="393">
        <v>0</v>
      </c>
      <c r="L31" s="393">
        <v>0</v>
      </c>
      <c r="M31" s="504">
        <v>0</v>
      </c>
      <c r="N31" s="393">
        <v>3</v>
      </c>
      <c r="O31" s="393">
        <v>3</v>
      </c>
      <c r="P31" s="393">
        <v>0</v>
      </c>
      <c r="Q31" s="393">
        <v>0</v>
      </c>
      <c r="R31" s="504">
        <v>6</v>
      </c>
      <c r="S31" s="393">
        <v>0</v>
      </c>
      <c r="T31" s="393">
        <v>0</v>
      </c>
      <c r="U31" s="393">
        <v>0</v>
      </c>
      <c r="V31" s="393">
        <v>0</v>
      </c>
      <c r="W31" s="504">
        <v>0</v>
      </c>
      <c r="X31" s="393">
        <v>4</v>
      </c>
      <c r="Y31" s="393">
        <v>10</v>
      </c>
      <c r="Z31" s="393">
        <v>0</v>
      </c>
      <c r="AA31" s="393">
        <v>0</v>
      </c>
      <c r="AB31" s="504">
        <v>14</v>
      </c>
      <c r="AC31" s="393">
        <v>0</v>
      </c>
      <c r="AD31" s="393">
        <v>0</v>
      </c>
      <c r="AE31" s="393">
        <v>0</v>
      </c>
      <c r="AF31" s="393">
        <v>0</v>
      </c>
      <c r="AG31" s="504">
        <v>0</v>
      </c>
      <c r="AH31" s="393">
        <v>0</v>
      </c>
      <c r="AI31" s="393">
        <v>3</v>
      </c>
      <c r="AJ31" s="393">
        <v>0</v>
      </c>
      <c r="AK31" s="393">
        <v>0</v>
      </c>
      <c r="AL31" s="504">
        <v>3</v>
      </c>
      <c r="AM31" s="393">
        <v>0</v>
      </c>
      <c r="AN31" s="393">
        <v>1</v>
      </c>
      <c r="AO31" s="393">
        <v>0</v>
      </c>
      <c r="AP31" s="393">
        <v>0</v>
      </c>
      <c r="AQ31" s="504">
        <v>1</v>
      </c>
      <c r="AR31" s="393">
        <v>3</v>
      </c>
      <c r="AS31" s="393">
        <v>3</v>
      </c>
      <c r="AT31" s="393">
        <v>0</v>
      </c>
      <c r="AU31" s="393">
        <v>0</v>
      </c>
      <c r="AV31" s="504">
        <v>6</v>
      </c>
      <c r="AW31" s="393">
        <v>23</v>
      </c>
      <c r="AX31" s="393">
        <v>47</v>
      </c>
      <c r="AY31" s="393">
        <v>0</v>
      </c>
      <c r="AZ31" s="721">
        <v>0</v>
      </c>
      <c r="BA31" s="505">
        <v>70</v>
      </c>
      <c r="BB31" s="506"/>
      <c r="BC31" s="506"/>
    </row>
    <row r="32" spans="1:55" ht="20.100000000000001" customHeight="1" x14ac:dyDescent="0.25">
      <c r="A32" s="409" t="s">
        <v>76</v>
      </c>
      <c r="B32" s="386" t="s">
        <v>179</v>
      </c>
      <c r="C32" s="386" t="s">
        <v>57</v>
      </c>
      <c r="D32" s="393">
        <v>17</v>
      </c>
      <c r="E32" s="393">
        <v>34</v>
      </c>
      <c r="F32" s="393">
        <v>0</v>
      </c>
      <c r="G32" s="393">
        <v>0</v>
      </c>
      <c r="H32" s="504">
        <v>51</v>
      </c>
      <c r="I32" s="393">
        <v>1</v>
      </c>
      <c r="J32" s="393">
        <v>10</v>
      </c>
      <c r="K32" s="393">
        <v>0</v>
      </c>
      <c r="L32" s="393">
        <v>0</v>
      </c>
      <c r="M32" s="504">
        <v>11</v>
      </c>
      <c r="N32" s="393">
        <v>7</v>
      </c>
      <c r="O32" s="393">
        <v>8</v>
      </c>
      <c r="P32" s="393">
        <v>0</v>
      </c>
      <c r="Q32" s="393">
        <v>0</v>
      </c>
      <c r="R32" s="504">
        <v>15</v>
      </c>
      <c r="S32" s="393">
        <v>0</v>
      </c>
      <c r="T32" s="393">
        <v>0</v>
      </c>
      <c r="U32" s="393">
        <v>0</v>
      </c>
      <c r="V32" s="393">
        <v>0</v>
      </c>
      <c r="W32" s="504">
        <v>0</v>
      </c>
      <c r="X32" s="393">
        <v>14</v>
      </c>
      <c r="Y32" s="393">
        <v>28</v>
      </c>
      <c r="Z32" s="393">
        <v>0</v>
      </c>
      <c r="AA32" s="393">
        <v>0</v>
      </c>
      <c r="AB32" s="504">
        <v>42</v>
      </c>
      <c r="AC32" s="393">
        <v>0</v>
      </c>
      <c r="AD32" s="393">
        <v>0</v>
      </c>
      <c r="AE32" s="393">
        <v>0</v>
      </c>
      <c r="AF32" s="393">
        <v>0</v>
      </c>
      <c r="AG32" s="504">
        <v>0</v>
      </c>
      <c r="AH32" s="393">
        <v>0</v>
      </c>
      <c r="AI32" s="393">
        <v>1</v>
      </c>
      <c r="AJ32" s="393">
        <v>0</v>
      </c>
      <c r="AK32" s="393">
        <v>0</v>
      </c>
      <c r="AL32" s="504">
        <v>1</v>
      </c>
      <c r="AM32" s="393">
        <v>1</v>
      </c>
      <c r="AN32" s="393">
        <v>3</v>
      </c>
      <c r="AO32" s="393">
        <v>0</v>
      </c>
      <c r="AP32" s="393">
        <v>0</v>
      </c>
      <c r="AQ32" s="504">
        <v>4</v>
      </c>
      <c r="AR32" s="393">
        <v>2</v>
      </c>
      <c r="AS32" s="393">
        <v>2</v>
      </c>
      <c r="AT32" s="393">
        <v>0</v>
      </c>
      <c r="AU32" s="393">
        <v>0</v>
      </c>
      <c r="AV32" s="504">
        <v>4</v>
      </c>
      <c r="AW32" s="393">
        <v>42</v>
      </c>
      <c r="AX32" s="393">
        <v>86</v>
      </c>
      <c r="AY32" s="393">
        <v>0</v>
      </c>
      <c r="AZ32" s="721">
        <v>0</v>
      </c>
      <c r="BA32" s="505">
        <v>128</v>
      </c>
      <c r="BB32" s="506"/>
      <c r="BC32" s="506"/>
    </row>
    <row r="33" spans="1:55" ht="20.100000000000001" customHeight="1" x14ac:dyDescent="0.25">
      <c r="A33" s="409" t="s">
        <v>77</v>
      </c>
      <c r="B33" s="386" t="s">
        <v>181</v>
      </c>
      <c r="C33" s="386" t="s">
        <v>59</v>
      </c>
      <c r="D33" s="393">
        <v>14</v>
      </c>
      <c r="E33" s="393">
        <v>27</v>
      </c>
      <c r="F33" s="393">
        <v>0</v>
      </c>
      <c r="G33" s="393">
        <v>1</v>
      </c>
      <c r="H33" s="504">
        <v>42</v>
      </c>
      <c r="I33" s="393">
        <v>1</v>
      </c>
      <c r="J33" s="393">
        <v>3</v>
      </c>
      <c r="K33" s="393">
        <v>0</v>
      </c>
      <c r="L33" s="393">
        <v>0</v>
      </c>
      <c r="M33" s="504">
        <v>4</v>
      </c>
      <c r="N33" s="393">
        <v>4</v>
      </c>
      <c r="O33" s="393">
        <v>12</v>
      </c>
      <c r="P33" s="393">
        <v>0</v>
      </c>
      <c r="Q33" s="393">
        <v>0</v>
      </c>
      <c r="R33" s="504">
        <v>16</v>
      </c>
      <c r="S33" s="393">
        <v>0</v>
      </c>
      <c r="T33" s="393">
        <v>0</v>
      </c>
      <c r="U33" s="393">
        <v>0</v>
      </c>
      <c r="V33" s="393">
        <v>0</v>
      </c>
      <c r="W33" s="504">
        <v>0</v>
      </c>
      <c r="X33" s="393">
        <v>7</v>
      </c>
      <c r="Y33" s="393">
        <v>28</v>
      </c>
      <c r="Z33" s="393">
        <v>0</v>
      </c>
      <c r="AA33" s="393">
        <v>0</v>
      </c>
      <c r="AB33" s="504">
        <v>35</v>
      </c>
      <c r="AC33" s="393">
        <v>0</v>
      </c>
      <c r="AD33" s="393">
        <v>0</v>
      </c>
      <c r="AE33" s="393">
        <v>0</v>
      </c>
      <c r="AF33" s="393">
        <v>0</v>
      </c>
      <c r="AG33" s="504">
        <v>0</v>
      </c>
      <c r="AH33" s="393">
        <v>2</v>
      </c>
      <c r="AI33" s="393">
        <v>5</v>
      </c>
      <c r="AJ33" s="393">
        <v>0</v>
      </c>
      <c r="AK33" s="393">
        <v>0</v>
      </c>
      <c r="AL33" s="504">
        <v>7</v>
      </c>
      <c r="AM33" s="393">
        <v>0</v>
      </c>
      <c r="AN33" s="393">
        <v>6</v>
      </c>
      <c r="AO33" s="393">
        <v>0</v>
      </c>
      <c r="AP33" s="393">
        <v>1</v>
      </c>
      <c r="AQ33" s="504">
        <v>7</v>
      </c>
      <c r="AR33" s="393">
        <v>2</v>
      </c>
      <c r="AS33" s="393">
        <v>4</v>
      </c>
      <c r="AT33" s="393">
        <v>0</v>
      </c>
      <c r="AU33" s="393">
        <v>0</v>
      </c>
      <c r="AV33" s="504">
        <v>6</v>
      </c>
      <c r="AW33" s="393">
        <v>30</v>
      </c>
      <c r="AX33" s="393">
        <v>85</v>
      </c>
      <c r="AY33" s="393">
        <v>0</v>
      </c>
      <c r="AZ33" s="721">
        <v>2</v>
      </c>
      <c r="BA33" s="505">
        <v>117</v>
      </c>
      <c r="BB33" s="506"/>
      <c r="BC33" s="506"/>
    </row>
    <row r="34" spans="1:55" ht="20.100000000000001" customHeight="1" x14ac:dyDescent="0.25">
      <c r="A34" s="409" t="s">
        <v>77</v>
      </c>
      <c r="B34" s="386" t="s">
        <v>180</v>
      </c>
      <c r="C34" s="386" t="s">
        <v>59</v>
      </c>
      <c r="D34" s="393">
        <v>4</v>
      </c>
      <c r="E34" s="393">
        <v>5</v>
      </c>
      <c r="F34" s="393">
        <v>0</v>
      </c>
      <c r="G34" s="393">
        <v>0</v>
      </c>
      <c r="H34" s="504">
        <v>9</v>
      </c>
      <c r="I34" s="393">
        <v>1</v>
      </c>
      <c r="J34" s="393">
        <v>1</v>
      </c>
      <c r="K34" s="393">
        <v>0</v>
      </c>
      <c r="L34" s="393">
        <v>0</v>
      </c>
      <c r="M34" s="504">
        <v>2</v>
      </c>
      <c r="N34" s="393">
        <v>0</v>
      </c>
      <c r="O34" s="393">
        <v>3</v>
      </c>
      <c r="P34" s="393">
        <v>0</v>
      </c>
      <c r="Q34" s="393">
        <v>0</v>
      </c>
      <c r="R34" s="504">
        <v>3</v>
      </c>
      <c r="S34" s="393">
        <v>0</v>
      </c>
      <c r="T34" s="393">
        <v>0</v>
      </c>
      <c r="U34" s="393">
        <v>0</v>
      </c>
      <c r="V34" s="393">
        <v>0</v>
      </c>
      <c r="W34" s="504">
        <v>0</v>
      </c>
      <c r="X34" s="393">
        <v>4</v>
      </c>
      <c r="Y34" s="393">
        <v>13</v>
      </c>
      <c r="Z34" s="393">
        <v>0</v>
      </c>
      <c r="AA34" s="393">
        <v>0</v>
      </c>
      <c r="AB34" s="504">
        <v>17</v>
      </c>
      <c r="AC34" s="393">
        <v>0</v>
      </c>
      <c r="AD34" s="393">
        <v>0</v>
      </c>
      <c r="AE34" s="393">
        <v>0</v>
      </c>
      <c r="AF34" s="393">
        <v>0</v>
      </c>
      <c r="AG34" s="504">
        <v>0</v>
      </c>
      <c r="AH34" s="393">
        <v>1</v>
      </c>
      <c r="AI34" s="393">
        <v>0</v>
      </c>
      <c r="AJ34" s="393">
        <v>0</v>
      </c>
      <c r="AK34" s="393">
        <v>0</v>
      </c>
      <c r="AL34" s="504">
        <v>1</v>
      </c>
      <c r="AM34" s="393">
        <v>0</v>
      </c>
      <c r="AN34" s="393">
        <v>0</v>
      </c>
      <c r="AO34" s="393">
        <v>0</v>
      </c>
      <c r="AP34" s="393">
        <v>0</v>
      </c>
      <c r="AQ34" s="504">
        <v>0</v>
      </c>
      <c r="AR34" s="393">
        <v>0</v>
      </c>
      <c r="AS34" s="393">
        <v>3</v>
      </c>
      <c r="AT34" s="393">
        <v>0</v>
      </c>
      <c r="AU34" s="393">
        <v>0</v>
      </c>
      <c r="AV34" s="504">
        <v>3</v>
      </c>
      <c r="AW34" s="393">
        <v>10</v>
      </c>
      <c r="AX34" s="393">
        <v>25</v>
      </c>
      <c r="AY34" s="393">
        <v>0</v>
      </c>
      <c r="AZ34" s="721">
        <v>0</v>
      </c>
      <c r="BA34" s="505">
        <v>35</v>
      </c>
      <c r="BB34" s="506"/>
      <c r="BC34" s="506"/>
    </row>
    <row r="35" spans="1:55" ht="20.100000000000001" customHeight="1" x14ac:dyDescent="0.25">
      <c r="A35" s="409" t="s">
        <v>77</v>
      </c>
      <c r="B35" s="386" t="s">
        <v>182</v>
      </c>
      <c r="C35" s="386" t="s">
        <v>59</v>
      </c>
      <c r="D35" s="393">
        <v>20</v>
      </c>
      <c r="E35" s="393">
        <v>29</v>
      </c>
      <c r="F35" s="393">
        <v>0</v>
      </c>
      <c r="G35" s="393">
        <v>1</v>
      </c>
      <c r="H35" s="504">
        <v>50</v>
      </c>
      <c r="I35" s="393">
        <v>7</v>
      </c>
      <c r="J35" s="393">
        <v>33</v>
      </c>
      <c r="K35" s="393">
        <v>0</v>
      </c>
      <c r="L35" s="393">
        <v>0</v>
      </c>
      <c r="M35" s="504">
        <v>40</v>
      </c>
      <c r="N35" s="393">
        <v>8</v>
      </c>
      <c r="O35" s="393">
        <v>11</v>
      </c>
      <c r="P35" s="393">
        <v>0</v>
      </c>
      <c r="Q35" s="393">
        <v>0</v>
      </c>
      <c r="R35" s="504">
        <v>19</v>
      </c>
      <c r="S35" s="393">
        <v>0</v>
      </c>
      <c r="T35" s="393">
        <v>0</v>
      </c>
      <c r="U35" s="393">
        <v>0</v>
      </c>
      <c r="V35" s="393">
        <v>0</v>
      </c>
      <c r="W35" s="504">
        <v>0</v>
      </c>
      <c r="X35" s="393">
        <v>31</v>
      </c>
      <c r="Y35" s="393">
        <v>32</v>
      </c>
      <c r="Z35" s="393">
        <v>0</v>
      </c>
      <c r="AA35" s="393">
        <v>0</v>
      </c>
      <c r="AB35" s="504">
        <v>63</v>
      </c>
      <c r="AC35" s="393">
        <v>0</v>
      </c>
      <c r="AD35" s="393">
        <v>0</v>
      </c>
      <c r="AE35" s="393">
        <v>0</v>
      </c>
      <c r="AF35" s="393">
        <v>0</v>
      </c>
      <c r="AG35" s="504">
        <v>0</v>
      </c>
      <c r="AH35" s="393">
        <v>5</v>
      </c>
      <c r="AI35" s="393">
        <v>9</v>
      </c>
      <c r="AJ35" s="393">
        <v>0</v>
      </c>
      <c r="AK35" s="393">
        <v>0</v>
      </c>
      <c r="AL35" s="504">
        <v>14</v>
      </c>
      <c r="AM35" s="393">
        <v>6</v>
      </c>
      <c r="AN35" s="393">
        <v>5</v>
      </c>
      <c r="AO35" s="393">
        <v>0</v>
      </c>
      <c r="AP35" s="393">
        <v>0</v>
      </c>
      <c r="AQ35" s="504">
        <v>11</v>
      </c>
      <c r="AR35" s="393">
        <v>2</v>
      </c>
      <c r="AS35" s="393">
        <v>6</v>
      </c>
      <c r="AT35" s="393">
        <v>0</v>
      </c>
      <c r="AU35" s="393">
        <v>0</v>
      </c>
      <c r="AV35" s="504">
        <v>8</v>
      </c>
      <c r="AW35" s="393">
        <v>79</v>
      </c>
      <c r="AX35" s="393">
        <v>125</v>
      </c>
      <c r="AY35" s="393">
        <v>0</v>
      </c>
      <c r="AZ35" s="721">
        <v>1</v>
      </c>
      <c r="BA35" s="505">
        <v>205</v>
      </c>
      <c r="BB35" s="506"/>
      <c r="BC35" s="506"/>
    </row>
    <row r="36" spans="1:55" ht="20.100000000000001" customHeight="1" x14ac:dyDescent="0.25">
      <c r="A36" s="409" t="s">
        <v>78</v>
      </c>
      <c r="B36" s="386" t="s">
        <v>183</v>
      </c>
      <c r="C36" s="386" t="s">
        <v>59</v>
      </c>
      <c r="D36" s="393">
        <v>29</v>
      </c>
      <c r="E36" s="393">
        <v>48</v>
      </c>
      <c r="F36" s="393">
        <v>0</v>
      </c>
      <c r="G36" s="393">
        <v>0</v>
      </c>
      <c r="H36" s="504">
        <v>77</v>
      </c>
      <c r="I36" s="393">
        <v>0</v>
      </c>
      <c r="J36" s="393">
        <v>2</v>
      </c>
      <c r="K36" s="393">
        <v>0</v>
      </c>
      <c r="L36" s="393">
        <v>0</v>
      </c>
      <c r="M36" s="504">
        <v>2</v>
      </c>
      <c r="N36" s="393">
        <v>2</v>
      </c>
      <c r="O36" s="393">
        <v>11</v>
      </c>
      <c r="P36" s="393">
        <v>0</v>
      </c>
      <c r="Q36" s="393">
        <v>0</v>
      </c>
      <c r="R36" s="504">
        <v>13</v>
      </c>
      <c r="S36" s="393">
        <v>0</v>
      </c>
      <c r="T36" s="393">
        <v>0</v>
      </c>
      <c r="U36" s="393">
        <v>0</v>
      </c>
      <c r="V36" s="393">
        <v>0</v>
      </c>
      <c r="W36" s="504">
        <v>0</v>
      </c>
      <c r="X36" s="393">
        <v>12</v>
      </c>
      <c r="Y36" s="393">
        <v>12</v>
      </c>
      <c r="Z36" s="393">
        <v>0</v>
      </c>
      <c r="AA36" s="393">
        <v>0</v>
      </c>
      <c r="AB36" s="504">
        <v>24</v>
      </c>
      <c r="AC36" s="393">
        <v>0</v>
      </c>
      <c r="AD36" s="393">
        <v>0</v>
      </c>
      <c r="AE36" s="393">
        <v>0</v>
      </c>
      <c r="AF36" s="393">
        <v>0</v>
      </c>
      <c r="AG36" s="504">
        <v>0</v>
      </c>
      <c r="AH36" s="393">
        <v>2</v>
      </c>
      <c r="AI36" s="393">
        <v>2</v>
      </c>
      <c r="AJ36" s="393">
        <v>0</v>
      </c>
      <c r="AK36" s="393">
        <v>0</v>
      </c>
      <c r="AL36" s="504">
        <v>4</v>
      </c>
      <c r="AM36" s="393">
        <v>3</v>
      </c>
      <c r="AN36" s="393">
        <v>3</v>
      </c>
      <c r="AO36" s="393">
        <v>0</v>
      </c>
      <c r="AP36" s="393">
        <v>0</v>
      </c>
      <c r="AQ36" s="504">
        <v>6</v>
      </c>
      <c r="AR36" s="393">
        <v>11</v>
      </c>
      <c r="AS36" s="393">
        <v>29</v>
      </c>
      <c r="AT36" s="393">
        <v>0</v>
      </c>
      <c r="AU36" s="393">
        <v>0</v>
      </c>
      <c r="AV36" s="504">
        <v>40</v>
      </c>
      <c r="AW36" s="393">
        <v>59</v>
      </c>
      <c r="AX36" s="393">
        <v>107</v>
      </c>
      <c r="AY36" s="393">
        <v>0</v>
      </c>
      <c r="AZ36" s="721">
        <v>0</v>
      </c>
      <c r="BA36" s="505">
        <v>166</v>
      </c>
      <c r="BB36" s="506"/>
      <c r="BC36" s="506"/>
    </row>
    <row r="37" spans="1:55" ht="20.100000000000001" customHeight="1" x14ac:dyDescent="0.25">
      <c r="A37" s="409" t="s">
        <v>78</v>
      </c>
      <c r="B37" s="386" t="s">
        <v>184</v>
      </c>
      <c r="C37" s="386" t="s">
        <v>57</v>
      </c>
      <c r="D37" s="393">
        <v>23</v>
      </c>
      <c r="E37" s="393">
        <v>36</v>
      </c>
      <c r="F37" s="393">
        <v>0</v>
      </c>
      <c r="G37" s="393">
        <v>0</v>
      </c>
      <c r="H37" s="504">
        <v>59</v>
      </c>
      <c r="I37" s="393">
        <v>2</v>
      </c>
      <c r="J37" s="393">
        <v>2</v>
      </c>
      <c r="K37" s="393">
        <v>0</v>
      </c>
      <c r="L37" s="393">
        <v>0</v>
      </c>
      <c r="M37" s="504">
        <v>4</v>
      </c>
      <c r="N37" s="393">
        <v>4</v>
      </c>
      <c r="O37" s="393">
        <v>5</v>
      </c>
      <c r="P37" s="393">
        <v>0</v>
      </c>
      <c r="Q37" s="393">
        <v>0</v>
      </c>
      <c r="R37" s="504">
        <v>9</v>
      </c>
      <c r="S37" s="393">
        <v>0</v>
      </c>
      <c r="T37" s="393">
        <v>0</v>
      </c>
      <c r="U37" s="393">
        <v>0</v>
      </c>
      <c r="V37" s="393">
        <v>0</v>
      </c>
      <c r="W37" s="504">
        <v>0</v>
      </c>
      <c r="X37" s="393">
        <v>8</v>
      </c>
      <c r="Y37" s="393">
        <v>20</v>
      </c>
      <c r="Z37" s="393">
        <v>0</v>
      </c>
      <c r="AA37" s="393">
        <v>0</v>
      </c>
      <c r="AB37" s="504">
        <v>28</v>
      </c>
      <c r="AC37" s="393">
        <v>0</v>
      </c>
      <c r="AD37" s="393">
        <v>0</v>
      </c>
      <c r="AE37" s="393">
        <v>0</v>
      </c>
      <c r="AF37" s="393">
        <v>0</v>
      </c>
      <c r="AG37" s="504">
        <v>0</v>
      </c>
      <c r="AH37" s="393">
        <v>0</v>
      </c>
      <c r="AI37" s="393">
        <v>4</v>
      </c>
      <c r="AJ37" s="393">
        <v>0</v>
      </c>
      <c r="AK37" s="393">
        <v>0</v>
      </c>
      <c r="AL37" s="504">
        <v>4</v>
      </c>
      <c r="AM37" s="393">
        <v>1</v>
      </c>
      <c r="AN37" s="393">
        <v>3</v>
      </c>
      <c r="AO37" s="393">
        <v>0</v>
      </c>
      <c r="AP37" s="393">
        <v>0</v>
      </c>
      <c r="AQ37" s="504">
        <v>4</v>
      </c>
      <c r="AR37" s="393">
        <v>0</v>
      </c>
      <c r="AS37" s="393">
        <v>1</v>
      </c>
      <c r="AT37" s="393">
        <v>0</v>
      </c>
      <c r="AU37" s="393">
        <v>0</v>
      </c>
      <c r="AV37" s="504">
        <v>1</v>
      </c>
      <c r="AW37" s="393">
        <v>38</v>
      </c>
      <c r="AX37" s="393">
        <v>71</v>
      </c>
      <c r="AY37" s="393">
        <v>0</v>
      </c>
      <c r="AZ37" s="721">
        <v>0</v>
      </c>
      <c r="BA37" s="505">
        <v>109</v>
      </c>
      <c r="BB37" s="506"/>
      <c r="BC37" s="506"/>
    </row>
    <row r="38" spans="1:55" ht="20.100000000000001" customHeight="1" x14ac:dyDescent="0.25">
      <c r="A38" s="409" t="s">
        <v>79</v>
      </c>
      <c r="B38" s="386" t="s">
        <v>185</v>
      </c>
      <c r="C38" s="386" t="s">
        <v>57</v>
      </c>
      <c r="D38" s="393">
        <v>25</v>
      </c>
      <c r="E38" s="393">
        <v>39</v>
      </c>
      <c r="F38" s="393">
        <v>1</v>
      </c>
      <c r="G38" s="393">
        <v>0</v>
      </c>
      <c r="H38" s="504">
        <v>65</v>
      </c>
      <c r="I38" s="393">
        <v>0</v>
      </c>
      <c r="J38" s="393">
        <v>6</v>
      </c>
      <c r="K38" s="393">
        <v>0</v>
      </c>
      <c r="L38" s="393">
        <v>0</v>
      </c>
      <c r="M38" s="504">
        <v>6</v>
      </c>
      <c r="N38" s="393">
        <v>0</v>
      </c>
      <c r="O38" s="393">
        <v>1</v>
      </c>
      <c r="P38" s="393">
        <v>0</v>
      </c>
      <c r="Q38" s="393">
        <v>0</v>
      </c>
      <c r="R38" s="504">
        <v>1</v>
      </c>
      <c r="S38" s="393">
        <v>0</v>
      </c>
      <c r="T38" s="393">
        <v>0</v>
      </c>
      <c r="U38" s="393">
        <v>0</v>
      </c>
      <c r="V38" s="393">
        <v>0</v>
      </c>
      <c r="W38" s="504">
        <v>0</v>
      </c>
      <c r="X38" s="393">
        <v>9</v>
      </c>
      <c r="Y38" s="393">
        <v>13</v>
      </c>
      <c r="Z38" s="393">
        <v>0</v>
      </c>
      <c r="AA38" s="393">
        <v>0</v>
      </c>
      <c r="AB38" s="504">
        <v>22</v>
      </c>
      <c r="AC38" s="393">
        <v>0</v>
      </c>
      <c r="AD38" s="393">
        <v>0</v>
      </c>
      <c r="AE38" s="393">
        <v>0</v>
      </c>
      <c r="AF38" s="393">
        <v>0</v>
      </c>
      <c r="AG38" s="504">
        <v>0</v>
      </c>
      <c r="AH38" s="393">
        <v>0</v>
      </c>
      <c r="AI38" s="393">
        <v>1</v>
      </c>
      <c r="AJ38" s="393">
        <v>0</v>
      </c>
      <c r="AK38" s="393">
        <v>0</v>
      </c>
      <c r="AL38" s="504">
        <v>1</v>
      </c>
      <c r="AM38" s="393">
        <v>0</v>
      </c>
      <c r="AN38" s="393">
        <v>0</v>
      </c>
      <c r="AO38" s="393">
        <v>0</v>
      </c>
      <c r="AP38" s="393">
        <v>0</v>
      </c>
      <c r="AQ38" s="504">
        <v>0</v>
      </c>
      <c r="AR38" s="393">
        <v>4</v>
      </c>
      <c r="AS38" s="393">
        <v>6</v>
      </c>
      <c r="AT38" s="393">
        <v>0</v>
      </c>
      <c r="AU38" s="393">
        <v>0</v>
      </c>
      <c r="AV38" s="504">
        <v>10</v>
      </c>
      <c r="AW38" s="393">
        <v>38</v>
      </c>
      <c r="AX38" s="393">
        <v>66</v>
      </c>
      <c r="AY38" s="393">
        <v>1</v>
      </c>
      <c r="AZ38" s="721">
        <v>0</v>
      </c>
      <c r="BA38" s="505">
        <v>105</v>
      </c>
      <c r="BB38" s="506"/>
      <c r="BC38" s="506"/>
    </row>
    <row r="39" spans="1:55" ht="20.100000000000001" customHeight="1" x14ac:dyDescent="0.25">
      <c r="A39" s="409" t="s">
        <v>80</v>
      </c>
      <c r="B39" s="386" t="s">
        <v>186</v>
      </c>
      <c r="C39" s="386" t="s">
        <v>57</v>
      </c>
      <c r="D39" s="393">
        <v>17</v>
      </c>
      <c r="E39" s="393">
        <v>15</v>
      </c>
      <c r="F39" s="393">
        <v>0</v>
      </c>
      <c r="G39" s="393">
        <v>0</v>
      </c>
      <c r="H39" s="504">
        <v>32</v>
      </c>
      <c r="I39" s="393">
        <v>1</v>
      </c>
      <c r="J39" s="393">
        <v>4</v>
      </c>
      <c r="K39" s="393">
        <v>0</v>
      </c>
      <c r="L39" s="393">
        <v>0</v>
      </c>
      <c r="M39" s="504">
        <v>5</v>
      </c>
      <c r="N39" s="393">
        <v>0</v>
      </c>
      <c r="O39" s="393">
        <v>0</v>
      </c>
      <c r="P39" s="393">
        <v>0</v>
      </c>
      <c r="Q39" s="393">
        <v>0</v>
      </c>
      <c r="R39" s="504">
        <v>0</v>
      </c>
      <c r="S39" s="393">
        <v>0</v>
      </c>
      <c r="T39" s="393">
        <v>0</v>
      </c>
      <c r="U39" s="393">
        <v>0</v>
      </c>
      <c r="V39" s="393">
        <v>0</v>
      </c>
      <c r="W39" s="504">
        <v>0</v>
      </c>
      <c r="X39" s="393">
        <v>1</v>
      </c>
      <c r="Y39" s="393">
        <v>1</v>
      </c>
      <c r="Z39" s="393">
        <v>0</v>
      </c>
      <c r="AA39" s="393">
        <v>0</v>
      </c>
      <c r="AB39" s="504">
        <v>2</v>
      </c>
      <c r="AC39" s="393">
        <v>0</v>
      </c>
      <c r="AD39" s="393">
        <v>0</v>
      </c>
      <c r="AE39" s="393">
        <v>0</v>
      </c>
      <c r="AF39" s="393">
        <v>0</v>
      </c>
      <c r="AG39" s="504">
        <v>0</v>
      </c>
      <c r="AH39" s="393">
        <v>0</v>
      </c>
      <c r="AI39" s="393">
        <v>0</v>
      </c>
      <c r="AJ39" s="393">
        <v>0</v>
      </c>
      <c r="AK39" s="393">
        <v>0</v>
      </c>
      <c r="AL39" s="504">
        <v>0</v>
      </c>
      <c r="AM39" s="393">
        <v>1</v>
      </c>
      <c r="AN39" s="393">
        <v>0</v>
      </c>
      <c r="AO39" s="393">
        <v>0</v>
      </c>
      <c r="AP39" s="393">
        <v>0</v>
      </c>
      <c r="AQ39" s="504">
        <v>1</v>
      </c>
      <c r="AR39" s="393">
        <v>0</v>
      </c>
      <c r="AS39" s="393">
        <v>0</v>
      </c>
      <c r="AT39" s="393">
        <v>0</v>
      </c>
      <c r="AU39" s="393">
        <v>0</v>
      </c>
      <c r="AV39" s="504">
        <v>0</v>
      </c>
      <c r="AW39" s="393">
        <v>20</v>
      </c>
      <c r="AX39" s="393">
        <v>20</v>
      </c>
      <c r="AY39" s="393">
        <v>0</v>
      </c>
      <c r="AZ39" s="721">
        <v>0</v>
      </c>
      <c r="BA39" s="505">
        <v>40</v>
      </c>
      <c r="BB39" s="506"/>
      <c r="BC39" s="506"/>
    </row>
    <row r="40" spans="1:55" ht="20.100000000000001" customHeight="1" x14ac:dyDescent="0.25">
      <c r="A40" s="409" t="s">
        <v>81</v>
      </c>
      <c r="B40" s="386" t="s">
        <v>594</v>
      </c>
      <c r="C40" s="386" t="s">
        <v>59</v>
      </c>
      <c r="D40" s="393">
        <v>25</v>
      </c>
      <c r="E40" s="393">
        <v>15</v>
      </c>
      <c r="F40" s="393">
        <v>0</v>
      </c>
      <c r="G40" s="393">
        <v>0</v>
      </c>
      <c r="H40" s="504">
        <v>40</v>
      </c>
      <c r="I40" s="393">
        <v>1</v>
      </c>
      <c r="J40" s="393">
        <v>4</v>
      </c>
      <c r="K40" s="393">
        <v>0</v>
      </c>
      <c r="L40" s="393">
        <v>0</v>
      </c>
      <c r="M40" s="504">
        <v>5</v>
      </c>
      <c r="N40" s="393">
        <v>4</v>
      </c>
      <c r="O40" s="393">
        <v>10</v>
      </c>
      <c r="P40" s="393">
        <v>0</v>
      </c>
      <c r="Q40" s="393">
        <v>0</v>
      </c>
      <c r="R40" s="504">
        <v>14</v>
      </c>
      <c r="S40" s="393">
        <v>2</v>
      </c>
      <c r="T40" s="393">
        <v>3</v>
      </c>
      <c r="U40" s="393">
        <v>0</v>
      </c>
      <c r="V40" s="393">
        <v>0</v>
      </c>
      <c r="W40" s="504">
        <v>5</v>
      </c>
      <c r="X40" s="393">
        <v>5</v>
      </c>
      <c r="Y40" s="393">
        <v>12</v>
      </c>
      <c r="Z40" s="393">
        <v>0</v>
      </c>
      <c r="AA40" s="393">
        <v>0</v>
      </c>
      <c r="AB40" s="504">
        <v>17</v>
      </c>
      <c r="AC40" s="393">
        <v>0</v>
      </c>
      <c r="AD40" s="393">
        <v>0</v>
      </c>
      <c r="AE40" s="393">
        <v>0</v>
      </c>
      <c r="AF40" s="393">
        <v>0</v>
      </c>
      <c r="AG40" s="504">
        <v>0</v>
      </c>
      <c r="AH40" s="393">
        <v>0</v>
      </c>
      <c r="AI40" s="393">
        <v>1</v>
      </c>
      <c r="AJ40" s="393">
        <v>0</v>
      </c>
      <c r="AK40" s="393">
        <v>0</v>
      </c>
      <c r="AL40" s="504">
        <v>1</v>
      </c>
      <c r="AM40" s="393">
        <v>0</v>
      </c>
      <c r="AN40" s="393">
        <v>0</v>
      </c>
      <c r="AO40" s="393">
        <v>0</v>
      </c>
      <c r="AP40" s="393">
        <v>0</v>
      </c>
      <c r="AQ40" s="504">
        <v>0</v>
      </c>
      <c r="AR40" s="393">
        <v>0</v>
      </c>
      <c r="AS40" s="393">
        <v>0</v>
      </c>
      <c r="AT40" s="393">
        <v>0</v>
      </c>
      <c r="AU40" s="393">
        <v>0</v>
      </c>
      <c r="AV40" s="504">
        <v>0</v>
      </c>
      <c r="AW40" s="393">
        <v>37</v>
      </c>
      <c r="AX40" s="393">
        <v>45</v>
      </c>
      <c r="AY40" s="393">
        <v>0</v>
      </c>
      <c r="AZ40" s="721">
        <v>0</v>
      </c>
      <c r="BA40" s="505">
        <v>82</v>
      </c>
      <c r="BB40" s="506"/>
      <c r="BC40" s="506"/>
    </row>
    <row r="41" spans="1:55" ht="20.100000000000001" customHeight="1" x14ac:dyDescent="0.25">
      <c r="A41" s="409" t="s">
        <v>81</v>
      </c>
      <c r="B41" s="386" t="s">
        <v>248</v>
      </c>
      <c r="C41" s="386" t="s">
        <v>59</v>
      </c>
      <c r="D41" s="393">
        <v>13</v>
      </c>
      <c r="E41" s="393">
        <v>20</v>
      </c>
      <c r="F41" s="393">
        <v>0</v>
      </c>
      <c r="G41" s="393">
        <v>0</v>
      </c>
      <c r="H41" s="504">
        <v>33</v>
      </c>
      <c r="I41" s="393">
        <v>0</v>
      </c>
      <c r="J41" s="393">
        <v>0</v>
      </c>
      <c r="K41" s="393">
        <v>0</v>
      </c>
      <c r="L41" s="393">
        <v>0</v>
      </c>
      <c r="M41" s="504">
        <v>0</v>
      </c>
      <c r="N41" s="393">
        <v>1</v>
      </c>
      <c r="O41" s="393">
        <v>5</v>
      </c>
      <c r="P41" s="393">
        <v>0</v>
      </c>
      <c r="Q41" s="393">
        <v>0</v>
      </c>
      <c r="R41" s="504">
        <v>6</v>
      </c>
      <c r="S41" s="393">
        <v>0</v>
      </c>
      <c r="T41" s="393">
        <v>1</v>
      </c>
      <c r="U41" s="393">
        <v>0</v>
      </c>
      <c r="V41" s="393">
        <v>0</v>
      </c>
      <c r="W41" s="504">
        <v>1</v>
      </c>
      <c r="X41" s="393">
        <v>11</v>
      </c>
      <c r="Y41" s="393">
        <v>8</v>
      </c>
      <c r="Z41" s="393">
        <v>0</v>
      </c>
      <c r="AA41" s="393">
        <v>0</v>
      </c>
      <c r="AB41" s="504">
        <v>19</v>
      </c>
      <c r="AC41" s="393">
        <v>0</v>
      </c>
      <c r="AD41" s="393">
        <v>0</v>
      </c>
      <c r="AE41" s="393">
        <v>0</v>
      </c>
      <c r="AF41" s="393">
        <v>0</v>
      </c>
      <c r="AG41" s="504">
        <v>0</v>
      </c>
      <c r="AH41" s="393">
        <v>0</v>
      </c>
      <c r="AI41" s="393">
        <v>3</v>
      </c>
      <c r="AJ41" s="393">
        <v>0</v>
      </c>
      <c r="AK41" s="393">
        <v>0</v>
      </c>
      <c r="AL41" s="504">
        <v>3</v>
      </c>
      <c r="AM41" s="393">
        <v>1</v>
      </c>
      <c r="AN41" s="393">
        <v>0</v>
      </c>
      <c r="AO41" s="393">
        <v>0</v>
      </c>
      <c r="AP41" s="393">
        <v>1</v>
      </c>
      <c r="AQ41" s="504">
        <v>2</v>
      </c>
      <c r="AR41" s="393">
        <v>0</v>
      </c>
      <c r="AS41" s="393">
        <v>0</v>
      </c>
      <c r="AT41" s="393">
        <v>0</v>
      </c>
      <c r="AU41" s="393">
        <v>0</v>
      </c>
      <c r="AV41" s="504">
        <v>0</v>
      </c>
      <c r="AW41" s="393">
        <v>26</v>
      </c>
      <c r="AX41" s="393">
        <v>37</v>
      </c>
      <c r="AY41" s="393">
        <v>0</v>
      </c>
      <c r="AZ41" s="721">
        <v>1</v>
      </c>
      <c r="BA41" s="505">
        <v>64</v>
      </c>
      <c r="BB41" s="506"/>
      <c r="BC41" s="506"/>
    </row>
    <row r="42" spans="1:55" ht="20.100000000000001" customHeight="1" x14ac:dyDescent="0.25">
      <c r="A42" s="409" t="s">
        <v>81</v>
      </c>
      <c r="B42" s="386" t="s">
        <v>187</v>
      </c>
      <c r="C42" s="386" t="s">
        <v>57</v>
      </c>
      <c r="D42" s="393">
        <v>27</v>
      </c>
      <c r="E42" s="393">
        <v>50</v>
      </c>
      <c r="F42" s="393">
        <v>0</v>
      </c>
      <c r="G42" s="393">
        <v>0</v>
      </c>
      <c r="H42" s="504">
        <v>77</v>
      </c>
      <c r="I42" s="393">
        <v>1</v>
      </c>
      <c r="J42" s="393">
        <v>0</v>
      </c>
      <c r="K42" s="393">
        <v>0</v>
      </c>
      <c r="L42" s="393">
        <v>0</v>
      </c>
      <c r="M42" s="504">
        <v>1</v>
      </c>
      <c r="N42" s="393">
        <v>2</v>
      </c>
      <c r="O42" s="393">
        <v>6</v>
      </c>
      <c r="P42" s="393">
        <v>0</v>
      </c>
      <c r="Q42" s="393">
        <v>0</v>
      </c>
      <c r="R42" s="504">
        <v>8</v>
      </c>
      <c r="S42" s="393">
        <v>0</v>
      </c>
      <c r="T42" s="393">
        <v>0</v>
      </c>
      <c r="U42" s="393">
        <v>0</v>
      </c>
      <c r="V42" s="393">
        <v>0</v>
      </c>
      <c r="W42" s="504">
        <v>0</v>
      </c>
      <c r="X42" s="393">
        <v>4</v>
      </c>
      <c r="Y42" s="393">
        <v>11</v>
      </c>
      <c r="Z42" s="393">
        <v>0</v>
      </c>
      <c r="AA42" s="393">
        <v>0</v>
      </c>
      <c r="AB42" s="504">
        <v>15</v>
      </c>
      <c r="AC42" s="393">
        <v>0</v>
      </c>
      <c r="AD42" s="393">
        <v>0</v>
      </c>
      <c r="AE42" s="393">
        <v>0</v>
      </c>
      <c r="AF42" s="393">
        <v>0</v>
      </c>
      <c r="AG42" s="504">
        <v>0</v>
      </c>
      <c r="AH42" s="393">
        <v>1</v>
      </c>
      <c r="AI42" s="393">
        <v>4</v>
      </c>
      <c r="AJ42" s="393">
        <v>0</v>
      </c>
      <c r="AK42" s="393">
        <v>0</v>
      </c>
      <c r="AL42" s="504">
        <v>5</v>
      </c>
      <c r="AM42" s="393">
        <v>0</v>
      </c>
      <c r="AN42" s="393">
        <v>0</v>
      </c>
      <c r="AO42" s="393">
        <v>0</v>
      </c>
      <c r="AP42" s="393">
        <v>0</v>
      </c>
      <c r="AQ42" s="504">
        <v>0</v>
      </c>
      <c r="AR42" s="393">
        <v>3</v>
      </c>
      <c r="AS42" s="393">
        <v>0</v>
      </c>
      <c r="AT42" s="393">
        <v>0</v>
      </c>
      <c r="AU42" s="393">
        <v>0</v>
      </c>
      <c r="AV42" s="504">
        <v>3</v>
      </c>
      <c r="AW42" s="393">
        <v>38</v>
      </c>
      <c r="AX42" s="393">
        <v>71</v>
      </c>
      <c r="AY42" s="393">
        <v>0</v>
      </c>
      <c r="AZ42" s="721">
        <v>0</v>
      </c>
      <c r="BA42" s="505">
        <v>109</v>
      </c>
      <c r="BB42" s="506"/>
      <c r="BC42" s="506"/>
    </row>
    <row r="43" spans="1:55" ht="20.100000000000001" customHeight="1" x14ac:dyDescent="0.25">
      <c r="A43" s="409" t="s">
        <v>82</v>
      </c>
      <c r="B43" s="386" t="s">
        <v>189</v>
      </c>
      <c r="C43" s="386" t="s">
        <v>59</v>
      </c>
      <c r="D43" s="393">
        <v>38</v>
      </c>
      <c r="E43" s="393">
        <v>42</v>
      </c>
      <c r="F43" s="393">
        <v>0</v>
      </c>
      <c r="G43" s="393">
        <v>0</v>
      </c>
      <c r="H43" s="504">
        <v>80</v>
      </c>
      <c r="I43" s="393">
        <v>0</v>
      </c>
      <c r="J43" s="393">
        <v>3</v>
      </c>
      <c r="K43" s="393">
        <v>0</v>
      </c>
      <c r="L43" s="393">
        <v>0</v>
      </c>
      <c r="M43" s="504">
        <v>3</v>
      </c>
      <c r="N43" s="393">
        <v>2</v>
      </c>
      <c r="O43" s="393">
        <v>6</v>
      </c>
      <c r="P43" s="393">
        <v>0</v>
      </c>
      <c r="Q43" s="393">
        <v>0</v>
      </c>
      <c r="R43" s="504">
        <v>8</v>
      </c>
      <c r="S43" s="393">
        <v>0</v>
      </c>
      <c r="T43" s="393">
        <v>0</v>
      </c>
      <c r="U43" s="393">
        <v>0</v>
      </c>
      <c r="V43" s="393">
        <v>0</v>
      </c>
      <c r="W43" s="504">
        <v>0</v>
      </c>
      <c r="X43" s="393">
        <v>4</v>
      </c>
      <c r="Y43" s="393">
        <v>7</v>
      </c>
      <c r="Z43" s="393">
        <v>0</v>
      </c>
      <c r="AA43" s="393">
        <v>0</v>
      </c>
      <c r="AB43" s="504">
        <v>11</v>
      </c>
      <c r="AC43" s="393">
        <v>0</v>
      </c>
      <c r="AD43" s="393">
        <v>0</v>
      </c>
      <c r="AE43" s="393">
        <v>0</v>
      </c>
      <c r="AF43" s="393">
        <v>0</v>
      </c>
      <c r="AG43" s="504">
        <v>0</v>
      </c>
      <c r="AH43" s="393">
        <v>4</v>
      </c>
      <c r="AI43" s="393">
        <v>5</v>
      </c>
      <c r="AJ43" s="393">
        <v>0</v>
      </c>
      <c r="AK43" s="393">
        <v>0</v>
      </c>
      <c r="AL43" s="504">
        <v>9</v>
      </c>
      <c r="AM43" s="393">
        <v>3</v>
      </c>
      <c r="AN43" s="393">
        <v>3</v>
      </c>
      <c r="AO43" s="393">
        <v>0</v>
      </c>
      <c r="AP43" s="393">
        <v>0</v>
      </c>
      <c r="AQ43" s="504">
        <v>6</v>
      </c>
      <c r="AR43" s="393">
        <v>1</v>
      </c>
      <c r="AS43" s="393">
        <v>0</v>
      </c>
      <c r="AT43" s="393">
        <v>0</v>
      </c>
      <c r="AU43" s="393">
        <v>0</v>
      </c>
      <c r="AV43" s="504">
        <v>1</v>
      </c>
      <c r="AW43" s="393">
        <v>52</v>
      </c>
      <c r="AX43" s="393">
        <v>66</v>
      </c>
      <c r="AY43" s="393">
        <v>0</v>
      </c>
      <c r="AZ43" s="721">
        <v>0</v>
      </c>
      <c r="BA43" s="505">
        <v>118</v>
      </c>
      <c r="BB43" s="506"/>
      <c r="BC43" s="506"/>
    </row>
    <row r="44" spans="1:55" ht="20.100000000000001" customHeight="1" x14ac:dyDescent="0.25">
      <c r="A44" s="409" t="s">
        <v>82</v>
      </c>
      <c r="B44" s="386" t="s">
        <v>190</v>
      </c>
      <c r="C44" s="386" t="s">
        <v>57</v>
      </c>
      <c r="D44" s="393">
        <v>27</v>
      </c>
      <c r="E44" s="393">
        <v>19</v>
      </c>
      <c r="F44" s="393">
        <v>0</v>
      </c>
      <c r="G44" s="393">
        <v>0</v>
      </c>
      <c r="H44" s="504">
        <v>46</v>
      </c>
      <c r="I44" s="393">
        <v>0</v>
      </c>
      <c r="J44" s="393">
        <v>0</v>
      </c>
      <c r="K44" s="393">
        <v>0</v>
      </c>
      <c r="L44" s="393">
        <v>0</v>
      </c>
      <c r="M44" s="504">
        <v>0</v>
      </c>
      <c r="N44" s="393">
        <v>0</v>
      </c>
      <c r="O44" s="393">
        <v>0</v>
      </c>
      <c r="P44" s="393">
        <v>0</v>
      </c>
      <c r="Q44" s="393">
        <v>0</v>
      </c>
      <c r="R44" s="504">
        <v>0</v>
      </c>
      <c r="S44" s="393">
        <v>0</v>
      </c>
      <c r="T44" s="393">
        <v>0</v>
      </c>
      <c r="U44" s="393">
        <v>0</v>
      </c>
      <c r="V44" s="393">
        <v>0</v>
      </c>
      <c r="W44" s="504">
        <v>0</v>
      </c>
      <c r="X44" s="393">
        <v>2</v>
      </c>
      <c r="Y44" s="393">
        <v>4</v>
      </c>
      <c r="Z44" s="393">
        <v>0</v>
      </c>
      <c r="AA44" s="393">
        <v>0</v>
      </c>
      <c r="AB44" s="504">
        <v>6</v>
      </c>
      <c r="AC44" s="393">
        <v>0</v>
      </c>
      <c r="AD44" s="393">
        <v>0</v>
      </c>
      <c r="AE44" s="393">
        <v>0</v>
      </c>
      <c r="AF44" s="393">
        <v>0</v>
      </c>
      <c r="AG44" s="504">
        <v>0</v>
      </c>
      <c r="AH44" s="393">
        <v>1</v>
      </c>
      <c r="AI44" s="393">
        <v>1</v>
      </c>
      <c r="AJ44" s="393">
        <v>0</v>
      </c>
      <c r="AK44" s="393">
        <v>0</v>
      </c>
      <c r="AL44" s="504">
        <v>2</v>
      </c>
      <c r="AM44" s="393">
        <v>1</v>
      </c>
      <c r="AN44" s="393">
        <v>1</v>
      </c>
      <c r="AO44" s="393">
        <v>0</v>
      </c>
      <c r="AP44" s="393">
        <v>0</v>
      </c>
      <c r="AQ44" s="504">
        <v>2</v>
      </c>
      <c r="AR44" s="393">
        <v>0</v>
      </c>
      <c r="AS44" s="393">
        <v>0</v>
      </c>
      <c r="AT44" s="393">
        <v>0</v>
      </c>
      <c r="AU44" s="393">
        <v>0</v>
      </c>
      <c r="AV44" s="504">
        <v>0</v>
      </c>
      <c r="AW44" s="393">
        <v>31</v>
      </c>
      <c r="AX44" s="393">
        <v>25</v>
      </c>
      <c r="AY44" s="393">
        <v>0</v>
      </c>
      <c r="AZ44" s="721">
        <v>0</v>
      </c>
      <c r="BA44" s="505">
        <v>56</v>
      </c>
      <c r="BB44" s="506"/>
      <c r="BC44" s="506"/>
    </row>
    <row r="45" spans="1:55" ht="20.100000000000001" customHeight="1" x14ac:dyDescent="0.25">
      <c r="A45" s="409" t="s">
        <v>83</v>
      </c>
      <c r="B45" s="386" t="s">
        <v>191</v>
      </c>
      <c r="C45" s="386" t="s">
        <v>57</v>
      </c>
      <c r="D45" s="393">
        <v>20</v>
      </c>
      <c r="E45" s="393">
        <v>14</v>
      </c>
      <c r="F45" s="393">
        <v>0</v>
      </c>
      <c r="G45" s="393">
        <v>0</v>
      </c>
      <c r="H45" s="504">
        <v>34</v>
      </c>
      <c r="I45" s="393">
        <v>1</v>
      </c>
      <c r="J45" s="393">
        <v>0</v>
      </c>
      <c r="K45" s="393">
        <v>0</v>
      </c>
      <c r="L45" s="393">
        <v>0</v>
      </c>
      <c r="M45" s="504">
        <v>1</v>
      </c>
      <c r="N45" s="393">
        <v>6</v>
      </c>
      <c r="O45" s="393">
        <v>4</v>
      </c>
      <c r="P45" s="393">
        <v>0</v>
      </c>
      <c r="Q45" s="393">
        <v>0</v>
      </c>
      <c r="R45" s="504">
        <v>10</v>
      </c>
      <c r="S45" s="393">
        <v>0</v>
      </c>
      <c r="T45" s="393">
        <v>0</v>
      </c>
      <c r="U45" s="393">
        <v>0</v>
      </c>
      <c r="V45" s="393">
        <v>0</v>
      </c>
      <c r="W45" s="504">
        <v>0</v>
      </c>
      <c r="X45" s="393">
        <v>9</v>
      </c>
      <c r="Y45" s="393">
        <v>15</v>
      </c>
      <c r="Z45" s="393">
        <v>0</v>
      </c>
      <c r="AA45" s="393">
        <v>0</v>
      </c>
      <c r="AB45" s="504">
        <v>24</v>
      </c>
      <c r="AC45" s="393">
        <v>0</v>
      </c>
      <c r="AD45" s="393">
        <v>0</v>
      </c>
      <c r="AE45" s="393">
        <v>0</v>
      </c>
      <c r="AF45" s="393">
        <v>0</v>
      </c>
      <c r="AG45" s="504">
        <v>0</v>
      </c>
      <c r="AH45" s="393">
        <v>2</v>
      </c>
      <c r="AI45" s="393">
        <v>4</v>
      </c>
      <c r="AJ45" s="393">
        <v>0</v>
      </c>
      <c r="AK45" s="393">
        <v>0</v>
      </c>
      <c r="AL45" s="504">
        <v>6</v>
      </c>
      <c r="AM45" s="393">
        <v>1</v>
      </c>
      <c r="AN45" s="393">
        <v>2</v>
      </c>
      <c r="AO45" s="393">
        <v>0</v>
      </c>
      <c r="AP45" s="393">
        <v>0</v>
      </c>
      <c r="AQ45" s="504">
        <v>3</v>
      </c>
      <c r="AR45" s="393">
        <v>0</v>
      </c>
      <c r="AS45" s="393">
        <v>0</v>
      </c>
      <c r="AT45" s="393">
        <v>0</v>
      </c>
      <c r="AU45" s="393">
        <v>0</v>
      </c>
      <c r="AV45" s="504">
        <v>0</v>
      </c>
      <c r="AW45" s="393">
        <v>39</v>
      </c>
      <c r="AX45" s="393">
        <v>39</v>
      </c>
      <c r="AY45" s="393">
        <v>0</v>
      </c>
      <c r="AZ45" s="721">
        <v>0</v>
      </c>
      <c r="BA45" s="505">
        <v>78</v>
      </c>
      <c r="BB45" s="506"/>
      <c r="BC45" s="506"/>
    </row>
    <row r="46" spans="1:55" ht="20.100000000000001" customHeight="1" x14ac:dyDescent="0.25">
      <c r="A46" s="409" t="s">
        <v>84</v>
      </c>
      <c r="B46" s="386" t="s">
        <v>85</v>
      </c>
      <c r="C46" s="386" t="s">
        <v>57</v>
      </c>
      <c r="D46" s="393">
        <v>17</v>
      </c>
      <c r="E46" s="393">
        <v>26</v>
      </c>
      <c r="F46" s="393">
        <v>0</v>
      </c>
      <c r="G46" s="393">
        <v>0</v>
      </c>
      <c r="H46" s="504">
        <v>43</v>
      </c>
      <c r="I46" s="393">
        <v>1</v>
      </c>
      <c r="J46" s="393">
        <v>3</v>
      </c>
      <c r="K46" s="393">
        <v>0</v>
      </c>
      <c r="L46" s="393">
        <v>0</v>
      </c>
      <c r="M46" s="504">
        <v>4</v>
      </c>
      <c r="N46" s="393">
        <v>7</v>
      </c>
      <c r="O46" s="393">
        <v>3</v>
      </c>
      <c r="P46" s="393">
        <v>0</v>
      </c>
      <c r="Q46" s="393">
        <v>0</v>
      </c>
      <c r="R46" s="504">
        <v>10</v>
      </c>
      <c r="S46" s="393">
        <v>0</v>
      </c>
      <c r="T46" s="393">
        <v>0</v>
      </c>
      <c r="U46" s="393">
        <v>0</v>
      </c>
      <c r="V46" s="393">
        <v>0</v>
      </c>
      <c r="W46" s="504">
        <v>0</v>
      </c>
      <c r="X46" s="393">
        <v>16</v>
      </c>
      <c r="Y46" s="393">
        <v>17</v>
      </c>
      <c r="Z46" s="393">
        <v>0</v>
      </c>
      <c r="AA46" s="393">
        <v>0</v>
      </c>
      <c r="AB46" s="504">
        <v>33</v>
      </c>
      <c r="AC46" s="393">
        <v>1</v>
      </c>
      <c r="AD46" s="393">
        <v>0</v>
      </c>
      <c r="AE46" s="393">
        <v>0</v>
      </c>
      <c r="AF46" s="393">
        <v>0</v>
      </c>
      <c r="AG46" s="504">
        <v>1</v>
      </c>
      <c r="AH46" s="393">
        <v>1</v>
      </c>
      <c r="AI46" s="393">
        <v>1</v>
      </c>
      <c r="AJ46" s="393">
        <v>0</v>
      </c>
      <c r="AK46" s="393">
        <v>0</v>
      </c>
      <c r="AL46" s="504">
        <v>2</v>
      </c>
      <c r="AM46" s="393">
        <v>1</v>
      </c>
      <c r="AN46" s="393">
        <v>2</v>
      </c>
      <c r="AO46" s="393">
        <v>0</v>
      </c>
      <c r="AP46" s="393">
        <v>0</v>
      </c>
      <c r="AQ46" s="504">
        <v>3</v>
      </c>
      <c r="AR46" s="393">
        <v>1</v>
      </c>
      <c r="AS46" s="393">
        <v>2</v>
      </c>
      <c r="AT46" s="393">
        <v>0</v>
      </c>
      <c r="AU46" s="393">
        <v>0</v>
      </c>
      <c r="AV46" s="504">
        <v>3</v>
      </c>
      <c r="AW46" s="393">
        <v>45</v>
      </c>
      <c r="AX46" s="393">
        <v>54</v>
      </c>
      <c r="AY46" s="393">
        <v>0</v>
      </c>
      <c r="AZ46" s="721">
        <v>0</v>
      </c>
      <c r="BA46" s="505">
        <v>99</v>
      </c>
      <c r="BB46" s="506"/>
      <c r="BC46" s="506"/>
    </row>
    <row r="47" spans="1:55" ht="20.100000000000001" customHeight="1" x14ac:dyDescent="0.25">
      <c r="A47" s="409" t="s">
        <v>86</v>
      </c>
      <c r="B47" s="386" t="s">
        <v>192</v>
      </c>
      <c r="C47" s="386" t="s">
        <v>59</v>
      </c>
      <c r="D47" s="393">
        <v>19</v>
      </c>
      <c r="E47" s="393">
        <v>17</v>
      </c>
      <c r="F47" s="393">
        <v>0</v>
      </c>
      <c r="G47" s="393">
        <v>0</v>
      </c>
      <c r="H47" s="504">
        <v>36</v>
      </c>
      <c r="I47" s="393">
        <v>0</v>
      </c>
      <c r="J47" s="393">
        <v>2</v>
      </c>
      <c r="K47" s="393">
        <v>0</v>
      </c>
      <c r="L47" s="393">
        <v>0</v>
      </c>
      <c r="M47" s="504">
        <v>2</v>
      </c>
      <c r="N47" s="393">
        <v>3</v>
      </c>
      <c r="O47" s="393">
        <v>7</v>
      </c>
      <c r="P47" s="393">
        <v>0</v>
      </c>
      <c r="Q47" s="393">
        <v>0</v>
      </c>
      <c r="R47" s="504">
        <v>10</v>
      </c>
      <c r="S47" s="393">
        <v>0</v>
      </c>
      <c r="T47" s="393">
        <v>0</v>
      </c>
      <c r="U47" s="393">
        <v>0</v>
      </c>
      <c r="V47" s="393">
        <v>0</v>
      </c>
      <c r="W47" s="504">
        <v>0</v>
      </c>
      <c r="X47" s="393">
        <v>13</v>
      </c>
      <c r="Y47" s="393">
        <v>31</v>
      </c>
      <c r="Z47" s="393">
        <v>0</v>
      </c>
      <c r="AA47" s="393">
        <v>0</v>
      </c>
      <c r="AB47" s="504">
        <v>44</v>
      </c>
      <c r="AC47" s="393">
        <v>0</v>
      </c>
      <c r="AD47" s="393">
        <v>0</v>
      </c>
      <c r="AE47" s="393">
        <v>0</v>
      </c>
      <c r="AF47" s="393">
        <v>0</v>
      </c>
      <c r="AG47" s="504">
        <v>0</v>
      </c>
      <c r="AH47" s="393">
        <v>0</v>
      </c>
      <c r="AI47" s="393">
        <v>0</v>
      </c>
      <c r="AJ47" s="393">
        <v>0</v>
      </c>
      <c r="AK47" s="393">
        <v>0</v>
      </c>
      <c r="AL47" s="504">
        <v>0</v>
      </c>
      <c r="AM47" s="393">
        <v>0</v>
      </c>
      <c r="AN47" s="393">
        <v>0</v>
      </c>
      <c r="AO47" s="393">
        <v>0</v>
      </c>
      <c r="AP47" s="393">
        <v>0</v>
      </c>
      <c r="AQ47" s="504">
        <v>0</v>
      </c>
      <c r="AR47" s="393">
        <v>0</v>
      </c>
      <c r="AS47" s="393">
        <v>0</v>
      </c>
      <c r="AT47" s="393">
        <v>0</v>
      </c>
      <c r="AU47" s="393">
        <v>0</v>
      </c>
      <c r="AV47" s="504">
        <v>0</v>
      </c>
      <c r="AW47" s="393">
        <v>35</v>
      </c>
      <c r="AX47" s="393">
        <v>57</v>
      </c>
      <c r="AY47" s="393">
        <v>0</v>
      </c>
      <c r="AZ47" s="721">
        <v>0</v>
      </c>
      <c r="BA47" s="505">
        <v>92</v>
      </c>
      <c r="BB47" s="506"/>
      <c r="BC47" s="506"/>
    </row>
    <row r="48" spans="1:55" ht="20.100000000000001" customHeight="1" x14ac:dyDescent="0.25">
      <c r="A48" s="409" t="s">
        <v>86</v>
      </c>
      <c r="B48" s="386" t="s">
        <v>193</v>
      </c>
      <c r="C48" s="386" t="s">
        <v>59</v>
      </c>
      <c r="D48" s="393">
        <v>53</v>
      </c>
      <c r="E48" s="393">
        <v>96</v>
      </c>
      <c r="F48" s="393">
        <v>0</v>
      </c>
      <c r="G48" s="393">
        <v>0</v>
      </c>
      <c r="H48" s="504">
        <v>149</v>
      </c>
      <c r="I48" s="393">
        <v>2</v>
      </c>
      <c r="J48" s="393">
        <v>6</v>
      </c>
      <c r="K48" s="393">
        <v>0</v>
      </c>
      <c r="L48" s="393">
        <v>0</v>
      </c>
      <c r="M48" s="504">
        <v>8</v>
      </c>
      <c r="N48" s="393">
        <v>6</v>
      </c>
      <c r="O48" s="393">
        <v>23</v>
      </c>
      <c r="P48" s="393">
        <v>0</v>
      </c>
      <c r="Q48" s="393">
        <v>0</v>
      </c>
      <c r="R48" s="504">
        <v>29</v>
      </c>
      <c r="S48" s="393">
        <v>1</v>
      </c>
      <c r="T48" s="393">
        <v>0</v>
      </c>
      <c r="U48" s="393">
        <v>0</v>
      </c>
      <c r="V48" s="393">
        <v>0</v>
      </c>
      <c r="W48" s="504">
        <v>1</v>
      </c>
      <c r="X48" s="393">
        <v>35</v>
      </c>
      <c r="Y48" s="393">
        <v>96</v>
      </c>
      <c r="Z48" s="393">
        <v>0</v>
      </c>
      <c r="AA48" s="393">
        <v>0</v>
      </c>
      <c r="AB48" s="504">
        <v>131</v>
      </c>
      <c r="AC48" s="393">
        <v>0</v>
      </c>
      <c r="AD48" s="393">
        <v>0</v>
      </c>
      <c r="AE48" s="393">
        <v>0</v>
      </c>
      <c r="AF48" s="393">
        <v>0</v>
      </c>
      <c r="AG48" s="504">
        <v>0</v>
      </c>
      <c r="AH48" s="393">
        <v>5</v>
      </c>
      <c r="AI48" s="393">
        <v>11</v>
      </c>
      <c r="AJ48" s="393">
        <v>0</v>
      </c>
      <c r="AK48" s="393">
        <v>0</v>
      </c>
      <c r="AL48" s="504">
        <v>16</v>
      </c>
      <c r="AM48" s="393">
        <v>6</v>
      </c>
      <c r="AN48" s="393">
        <v>17</v>
      </c>
      <c r="AO48" s="393">
        <v>0</v>
      </c>
      <c r="AP48" s="393">
        <v>0</v>
      </c>
      <c r="AQ48" s="504">
        <v>23</v>
      </c>
      <c r="AR48" s="393">
        <v>18</v>
      </c>
      <c r="AS48" s="393">
        <v>28</v>
      </c>
      <c r="AT48" s="393">
        <v>0</v>
      </c>
      <c r="AU48" s="393">
        <v>0</v>
      </c>
      <c r="AV48" s="504">
        <v>46</v>
      </c>
      <c r="AW48" s="393">
        <v>126</v>
      </c>
      <c r="AX48" s="393">
        <v>277</v>
      </c>
      <c r="AY48" s="393">
        <v>0</v>
      </c>
      <c r="AZ48" s="721">
        <v>0</v>
      </c>
      <c r="BA48" s="505">
        <v>403</v>
      </c>
      <c r="BB48" s="506"/>
      <c r="BC48" s="506"/>
    </row>
    <row r="49" spans="1:55" ht="20.100000000000001" customHeight="1" x14ac:dyDescent="0.25">
      <c r="A49" s="409" t="s">
        <v>86</v>
      </c>
      <c r="B49" s="386" t="s">
        <v>194</v>
      </c>
      <c r="C49" s="386" t="s">
        <v>57</v>
      </c>
      <c r="D49" s="393">
        <v>6</v>
      </c>
      <c r="E49" s="393">
        <v>16</v>
      </c>
      <c r="F49" s="393">
        <v>0</v>
      </c>
      <c r="G49" s="393">
        <v>0</v>
      </c>
      <c r="H49" s="504">
        <v>22</v>
      </c>
      <c r="I49" s="393">
        <v>0</v>
      </c>
      <c r="J49" s="393">
        <v>2</v>
      </c>
      <c r="K49" s="393">
        <v>0</v>
      </c>
      <c r="L49" s="393">
        <v>0</v>
      </c>
      <c r="M49" s="504">
        <v>2</v>
      </c>
      <c r="N49" s="393">
        <v>0</v>
      </c>
      <c r="O49" s="393">
        <v>1</v>
      </c>
      <c r="P49" s="393">
        <v>0</v>
      </c>
      <c r="Q49" s="393">
        <v>0</v>
      </c>
      <c r="R49" s="504">
        <v>1</v>
      </c>
      <c r="S49" s="393">
        <v>1</v>
      </c>
      <c r="T49" s="393">
        <v>0</v>
      </c>
      <c r="U49" s="393">
        <v>0</v>
      </c>
      <c r="V49" s="393">
        <v>0</v>
      </c>
      <c r="W49" s="504">
        <v>1</v>
      </c>
      <c r="X49" s="393">
        <v>9</v>
      </c>
      <c r="Y49" s="393">
        <v>10</v>
      </c>
      <c r="Z49" s="393">
        <v>0</v>
      </c>
      <c r="AA49" s="393">
        <v>0</v>
      </c>
      <c r="AB49" s="504">
        <v>19</v>
      </c>
      <c r="AC49" s="393">
        <v>0</v>
      </c>
      <c r="AD49" s="393">
        <v>0</v>
      </c>
      <c r="AE49" s="393">
        <v>0</v>
      </c>
      <c r="AF49" s="393">
        <v>0</v>
      </c>
      <c r="AG49" s="504">
        <v>0</v>
      </c>
      <c r="AH49" s="393">
        <v>0</v>
      </c>
      <c r="AI49" s="393">
        <v>0</v>
      </c>
      <c r="AJ49" s="393">
        <v>0</v>
      </c>
      <c r="AK49" s="393">
        <v>0</v>
      </c>
      <c r="AL49" s="504">
        <v>0</v>
      </c>
      <c r="AM49" s="393">
        <v>0</v>
      </c>
      <c r="AN49" s="393">
        <v>1</v>
      </c>
      <c r="AO49" s="393">
        <v>0</v>
      </c>
      <c r="AP49" s="393">
        <v>0</v>
      </c>
      <c r="AQ49" s="504">
        <v>1</v>
      </c>
      <c r="AR49" s="393">
        <v>0</v>
      </c>
      <c r="AS49" s="393">
        <v>0</v>
      </c>
      <c r="AT49" s="393">
        <v>0</v>
      </c>
      <c r="AU49" s="393">
        <v>0</v>
      </c>
      <c r="AV49" s="504">
        <v>0</v>
      </c>
      <c r="AW49" s="393">
        <v>16</v>
      </c>
      <c r="AX49" s="393">
        <v>30</v>
      </c>
      <c r="AY49" s="393">
        <v>0</v>
      </c>
      <c r="AZ49" s="721">
        <v>0</v>
      </c>
      <c r="BA49" s="505">
        <v>46</v>
      </c>
      <c r="BB49" s="506"/>
      <c r="BC49" s="506"/>
    </row>
    <row r="50" spans="1:55" ht="20.100000000000001" customHeight="1" x14ac:dyDescent="0.25">
      <c r="A50" s="409" t="s">
        <v>86</v>
      </c>
      <c r="B50" s="386" t="s">
        <v>249</v>
      </c>
      <c r="C50" s="386" t="s">
        <v>59</v>
      </c>
      <c r="D50" s="393">
        <v>41</v>
      </c>
      <c r="E50" s="393">
        <v>41</v>
      </c>
      <c r="F50" s="393">
        <v>0</v>
      </c>
      <c r="G50" s="393">
        <v>0</v>
      </c>
      <c r="H50" s="504">
        <v>82</v>
      </c>
      <c r="I50" s="393">
        <v>6</v>
      </c>
      <c r="J50" s="393">
        <v>3</v>
      </c>
      <c r="K50" s="393">
        <v>0</v>
      </c>
      <c r="L50" s="393">
        <v>0</v>
      </c>
      <c r="M50" s="504">
        <v>9</v>
      </c>
      <c r="N50" s="393">
        <v>4</v>
      </c>
      <c r="O50" s="393">
        <v>10</v>
      </c>
      <c r="P50" s="393">
        <v>0</v>
      </c>
      <c r="Q50" s="393">
        <v>0</v>
      </c>
      <c r="R50" s="504">
        <v>14</v>
      </c>
      <c r="S50" s="393">
        <v>0</v>
      </c>
      <c r="T50" s="393">
        <v>0</v>
      </c>
      <c r="U50" s="393">
        <v>0</v>
      </c>
      <c r="V50" s="393">
        <v>0</v>
      </c>
      <c r="W50" s="504">
        <v>0</v>
      </c>
      <c r="X50" s="393">
        <v>26</v>
      </c>
      <c r="Y50" s="393">
        <v>47</v>
      </c>
      <c r="Z50" s="393">
        <v>0</v>
      </c>
      <c r="AA50" s="393">
        <v>0</v>
      </c>
      <c r="AB50" s="504">
        <v>73</v>
      </c>
      <c r="AC50" s="393">
        <v>1</v>
      </c>
      <c r="AD50" s="393">
        <v>1</v>
      </c>
      <c r="AE50" s="393">
        <v>0</v>
      </c>
      <c r="AF50" s="393">
        <v>0</v>
      </c>
      <c r="AG50" s="504">
        <v>2</v>
      </c>
      <c r="AH50" s="393">
        <v>5</v>
      </c>
      <c r="AI50" s="393">
        <v>4</v>
      </c>
      <c r="AJ50" s="393">
        <v>0</v>
      </c>
      <c r="AK50" s="393">
        <v>0</v>
      </c>
      <c r="AL50" s="504">
        <v>9</v>
      </c>
      <c r="AM50" s="393">
        <v>6</v>
      </c>
      <c r="AN50" s="393">
        <v>11</v>
      </c>
      <c r="AO50" s="393">
        <v>0</v>
      </c>
      <c r="AP50" s="393">
        <v>0</v>
      </c>
      <c r="AQ50" s="504">
        <v>17</v>
      </c>
      <c r="AR50" s="393">
        <v>6</v>
      </c>
      <c r="AS50" s="393">
        <v>2</v>
      </c>
      <c r="AT50" s="393">
        <v>0</v>
      </c>
      <c r="AU50" s="393">
        <v>0</v>
      </c>
      <c r="AV50" s="504">
        <v>8</v>
      </c>
      <c r="AW50" s="393">
        <v>95</v>
      </c>
      <c r="AX50" s="393">
        <v>119</v>
      </c>
      <c r="AY50" s="393">
        <v>0</v>
      </c>
      <c r="AZ50" s="721">
        <v>0</v>
      </c>
      <c r="BA50" s="505">
        <v>214</v>
      </c>
      <c r="BB50" s="506"/>
      <c r="BC50" s="506"/>
    </row>
    <row r="51" spans="1:55" ht="20.100000000000001" customHeight="1" x14ac:dyDescent="0.25">
      <c r="A51" s="409" t="s">
        <v>86</v>
      </c>
      <c r="B51" s="386" t="s">
        <v>196</v>
      </c>
      <c r="C51" s="386" t="s">
        <v>57</v>
      </c>
      <c r="D51" s="393">
        <v>0</v>
      </c>
      <c r="E51" s="393">
        <v>0</v>
      </c>
      <c r="F51" s="393">
        <v>0</v>
      </c>
      <c r="G51" s="393">
        <v>0</v>
      </c>
      <c r="H51" s="504">
        <v>0</v>
      </c>
      <c r="I51" s="393">
        <v>0</v>
      </c>
      <c r="J51" s="393">
        <v>0</v>
      </c>
      <c r="K51" s="393">
        <v>0</v>
      </c>
      <c r="L51" s="393">
        <v>0</v>
      </c>
      <c r="M51" s="504">
        <v>0</v>
      </c>
      <c r="N51" s="393">
        <v>0</v>
      </c>
      <c r="O51" s="393">
        <v>0</v>
      </c>
      <c r="P51" s="393">
        <v>0</v>
      </c>
      <c r="Q51" s="393">
        <v>0</v>
      </c>
      <c r="R51" s="504">
        <v>0</v>
      </c>
      <c r="S51" s="393">
        <v>0</v>
      </c>
      <c r="T51" s="393">
        <v>0</v>
      </c>
      <c r="U51" s="393">
        <v>0</v>
      </c>
      <c r="V51" s="393">
        <v>0</v>
      </c>
      <c r="W51" s="504">
        <v>0</v>
      </c>
      <c r="X51" s="393">
        <v>0</v>
      </c>
      <c r="Y51" s="393">
        <v>0</v>
      </c>
      <c r="Z51" s="393">
        <v>0</v>
      </c>
      <c r="AA51" s="393">
        <v>0</v>
      </c>
      <c r="AB51" s="504">
        <v>0</v>
      </c>
      <c r="AC51" s="393">
        <v>0</v>
      </c>
      <c r="AD51" s="393">
        <v>0</v>
      </c>
      <c r="AE51" s="393">
        <v>0</v>
      </c>
      <c r="AF51" s="393">
        <v>0</v>
      </c>
      <c r="AG51" s="504">
        <v>0</v>
      </c>
      <c r="AH51" s="393">
        <v>0</v>
      </c>
      <c r="AI51" s="393">
        <v>0</v>
      </c>
      <c r="AJ51" s="393">
        <v>0</v>
      </c>
      <c r="AK51" s="393">
        <v>0</v>
      </c>
      <c r="AL51" s="504">
        <v>0</v>
      </c>
      <c r="AM51" s="393">
        <v>0</v>
      </c>
      <c r="AN51" s="393">
        <v>0</v>
      </c>
      <c r="AO51" s="393">
        <v>0</v>
      </c>
      <c r="AP51" s="393">
        <v>95</v>
      </c>
      <c r="AQ51" s="504">
        <v>95</v>
      </c>
      <c r="AR51" s="393">
        <v>0</v>
      </c>
      <c r="AS51" s="393">
        <v>0</v>
      </c>
      <c r="AT51" s="393">
        <v>0</v>
      </c>
      <c r="AU51" s="393">
        <v>0</v>
      </c>
      <c r="AV51" s="504">
        <v>0</v>
      </c>
      <c r="AW51" s="393">
        <v>0</v>
      </c>
      <c r="AX51" s="393">
        <v>0</v>
      </c>
      <c r="AY51" s="393">
        <v>0</v>
      </c>
      <c r="AZ51" s="721">
        <v>95</v>
      </c>
      <c r="BA51" s="505">
        <v>95</v>
      </c>
      <c r="BB51" s="506"/>
      <c r="BC51" s="506"/>
    </row>
    <row r="52" spans="1:55" ht="20.100000000000001" customHeight="1" x14ac:dyDescent="0.25">
      <c r="A52" s="409" t="s">
        <v>87</v>
      </c>
      <c r="B52" s="386" t="s">
        <v>198</v>
      </c>
      <c r="C52" s="386" t="s">
        <v>57</v>
      </c>
      <c r="D52" s="393">
        <v>0</v>
      </c>
      <c r="E52" s="393">
        <v>0</v>
      </c>
      <c r="F52" s="393">
        <v>0</v>
      </c>
      <c r="G52" s="393">
        <v>0</v>
      </c>
      <c r="H52" s="504">
        <v>0</v>
      </c>
      <c r="I52" s="393">
        <v>0</v>
      </c>
      <c r="J52" s="393">
        <v>0</v>
      </c>
      <c r="K52" s="393">
        <v>0</v>
      </c>
      <c r="L52" s="393">
        <v>0</v>
      </c>
      <c r="M52" s="504">
        <v>0</v>
      </c>
      <c r="N52" s="393">
        <v>0</v>
      </c>
      <c r="O52" s="393">
        <v>0</v>
      </c>
      <c r="P52" s="393">
        <v>0</v>
      </c>
      <c r="Q52" s="393">
        <v>0</v>
      </c>
      <c r="R52" s="504">
        <v>0</v>
      </c>
      <c r="S52" s="393">
        <v>0</v>
      </c>
      <c r="T52" s="393">
        <v>0</v>
      </c>
      <c r="U52" s="393">
        <v>0</v>
      </c>
      <c r="V52" s="393">
        <v>0</v>
      </c>
      <c r="W52" s="504">
        <v>0</v>
      </c>
      <c r="X52" s="393">
        <v>0</v>
      </c>
      <c r="Y52" s="393">
        <v>0</v>
      </c>
      <c r="Z52" s="393">
        <v>0</v>
      </c>
      <c r="AA52" s="393">
        <v>0</v>
      </c>
      <c r="AB52" s="504">
        <v>0</v>
      </c>
      <c r="AC52" s="393">
        <v>0</v>
      </c>
      <c r="AD52" s="393">
        <v>0</v>
      </c>
      <c r="AE52" s="393">
        <v>0</v>
      </c>
      <c r="AF52" s="393">
        <v>0</v>
      </c>
      <c r="AG52" s="504">
        <v>0</v>
      </c>
      <c r="AH52" s="393">
        <v>0</v>
      </c>
      <c r="AI52" s="393">
        <v>0</v>
      </c>
      <c r="AJ52" s="393">
        <v>0</v>
      </c>
      <c r="AK52" s="393">
        <v>0</v>
      </c>
      <c r="AL52" s="504">
        <v>0</v>
      </c>
      <c r="AM52" s="393">
        <v>0</v>
      </c>
      <c r="AN52" s="393">
        <v>0</v>
      </c>
      <c r="AO52" s="393">
        <v>0</v>
      </c>
      <c r="AP52" s="393">
        <v>54</v>
      </c>
      <c r="AQ52" s="504">
        <v>54</v>
      </c>
      <c r="AR52" s="393">
        <v>0</v>
      </c>
      <c r="AS52" s="393">
        <v>0</v>
      </c>
      <c r="AT52" s="393">
        <v>0</v>
      </c>
      <c r="AU52" s="393">
        <v>0</v>
      </c>
      <c r="AV52" s="504">
        <v>0</v>
      </c>
      <c r="AW52" s="393">
        <v>0</v>
      </c>
      <c r="AX52" s="393">
        <v>0</v>
      </c>
      <c r="AY52" s="393">
        <v>0</v>
      </c>
      <c r="AZ52" s="721">
        <v>54</v>
      </c>
      <c r="BA52" s="505">
        <v>54</v>
      </c>
      <c r="BB52" s="506"/>
      <c r="BC52" s="506"/>
    </row>
    <row r="53" spans="1:55" ht="20.100000000000001" customHeight="1" x14ac:dyDescent="0.25">
      <c r="A53" s="409" t="s">
        <v>87</v>
      </c>
      <c r="B53" s="386" t="s">
        <v>621</v>
      </c>
      <c r="C53" s="386" t="s">
        <v>59</v>
      </c>
      <c r="D53" s="393">
        <v>9</v>
      </c>
      <c r="E53" s="393">
        <v>24</v>
      </c>
      <c r="F53" s="393">
        <v>0</v>
      </c>
      <c r="G53" s="393">
        <v>0</v>
      </c>
      <c r="H53" s="504">
        <v>33</v>
      </c>
      <c r="I53" s="393">
        <v>1</v>
      </c>
      <c r="J53" s="393">
        <v>8</v>
      </c>
      <c r="K53" s="393">
        <v>0</v>
      </c>
      <c r="L53" s="393">
        <v>0</v>
      </c>
      <c r="M53" s="504">
        <v>9</v>
      </c>
      <c r="N53" s="393">
        <v>3</v>
      </c>
      <c r="O53" s="393">
        <v>7</v>
      </c>
      <c r="P53" s="393">
        <v>0</v>
      </c>
      <c r="Q53" s="393">
        <v>0</v>
      </c>
      <c r="R53" s="504">
        <v>10</v>
      </c>
      <c r="S53" s="393">
        <v>0</v>
      </c>
      <c r="T53" s="393">
        <v>1</v>
      </c>
      <c r="U53" s="393">
        <v>0</v>
      </c>
      <c r="V53" s="393">
        <v>0</v>
      </c>
      <c r="W53" s="504">
        <v>1</v>
      </c>
      <c r="X53" s="393">
        <v>3</v>
      </c>
      <c r="Y53" s="393">
        <v>3</v>
      </c>
      <c r="Z53" s="393">
        <v>0</v>
      </c>
      <c r="AA53" s="393">
        <v>0</v>
      </c>
      <c r="AB53" s="504">
        <v>6</v>
      </c>
      <c r="AC53" s="393">
        <v>0</v>
      </c>
      <c r="AD53" s="393">
        <v>0</v>
      </c>
      <c r="AE53" s="393">
        <v>0</v>
      </c>
      <c r="AF53" s="393">
        <v>0</v>
      </c>
      <c r="AG53" s="504">
        <v>0</v>
      </c>
      <c r="AH53" s="393">
        <v>0</v>
      </c>
      <c r="AI53" s="393">
        <v>1</v>
      </c>
      <c r="AJ53" s="393">
        <v>0</v>
      </c>
      <c r="AK53" s="393">
        <v>0</v>
      </c>
      <c r="AL53" s="504">
        <v>1</v>
      </c>
      <c r="AM53" s="393">
        <v>0</v>
      </c>
      <c r="AN53" s="393">
        <v>0</v>
      </c>
      <c r="AO53" s="393">
        <v>0</v>
      </c>
      <c r="AP53" s="393">
        <v>0</v>
      </c>
      <c r="AQ53" s="504">
        <v>0</v>
      </c>
      <c r="AR53" s="393">
        <v>0</v>
      </c>
      <c r="AS53" s="393">
        <v>0</v>
      </c>
      <c r="AT53" s="393">
        <v>0</v>
      </c>
      <c r="AU53" s="393">
        <v>0</v>
      </c>
      <c r="AV53" s="504">
        <v>0</v>
      </c>
      <c r="AW53" s="393">
        <v>16</v>
      </c>
      <c r="AX53" s="393">
        <v>44</v>
      </c>
      <c r="AY53" s="393">
        <v>0</v>
      </c>
      <c r="AZ53" s="721">
        <v>0</v>
      </c>
      <c r="BA53" s="505">
        <v>60</v>
      </c>
      <c r="BB53" s="506"/>
      <c r="BC53" s="506"/>
    </row>
    <row r="54" spans="1:55" ht="20.100000000000001" customHeight="1" x14ac:dyDescent="0.25">
      <c r="A54" s="409" t="s">
        <v>87</v>
      </c>
      <c r="B54" s="386" t="s">
        <v>197</v>
      </c>
      <c r="C54" s="386" t="s">
        <v>57</v>
      </c>
      <c r="D54" s="393">
        <v>20</v>
      </c>
      <c r="E54" s="393">
        <v>28</v>
      </c>
      <c r="F54" s="393">
        <v>0</v>
      </c>
      <c r="G54" s="393">
        <v>0</v>
      </c>
      <c r="H54" s="504">
        <v>48</v>
      </c>
      <c r="I54" s="393">
        <v>1</v>
      </c>
      <c r="J54" s="393">
        <v>6</v>
      </c>
      <c r="K54" s="393">
        <v>0</v>
      </c>
      <c r="L54" s="393">
        <v>0</v>
      </c>
      <c r="M54" s="504">
        <v>7</v>
      </c>
      <c r="N54" s="393">
        <v>4</v>
      </c>
      <c r="O54" s="393">
        <v>2</v>
      </c>
      <c r="P54" s="393">
        <v>0</v>
      </c>
      <c r="Q54" s="393">
        <v>0</v>
      </c>
      <c r="R54" s="504">
        <v>6</v>
      </c>
      <c r="S54" s="393">
        <v>0</v>
      </c>
      <c r="T54" s="393">
        <v>0</v>
      </c>
      <c r="U54" s="393">
        <v>0</v>
      </c>
      <c r="V54" s="393">
        <v>0</v>
      </c>
      <c r="W54" s="504">
        <v>0</v>
      </c>
      <c r="X54" s="393">
        <v>6</v>
      </c>
      <c r="Y54" s="393">
        <v>11</v>
      </c>
      <c r="Z54" s="393">
        <v>0</v>
      </c>
      <c r="AA54" s="393">
        <v>0</v>
      </c>
      <c r="AB54" s="504">
        <v>17</v>
      </c>
      <c r="AC54" s="393">
        <v>0</v>
      </c>
      <c r="AD54" s="393">
        <v>0</v>
      </c>
      <c r="AE54" s="393">
        <v>0</v>
      </c>
      <c r="AF54" s="393">
        <v>0</v>
      </c>
      <c r="AG54" s="504">
        <v>0</v>
      </c>
      <c r="AH54" s="393">
        <v>0</v>
      </c>
      <c r="AI54" s="393">
        <v>2</v>
      </c>
      <c r="AJ54" s="393">
        <v>0</v>
      </c>
      <c r="AK54" s="393">
        <v>0</v>
      </c>
      <c r="AL54" s="504">
        <v>2</v>
      </c>
      <c r="AM54" s="393">
        <v>1</v>
      </c>
      <c r="AN54" s="393">
        <v>0</v>
      </c>
      <c r="AO54" s="393">
        <v>0</v>
      </c>
      <c r="AP54" s="393">
        <v>0</v>
      </c>
      <c r="AQ54" s="504">
        <v>1</v>
      </c>
      <c r="AR54" s="393">
        <v>0</v>
      </c>
      <c r="AS54" s="393">
        <v>0</v>
      </c>
      <c r="AT54" s="393">
        <v>0</v>
      </c>
      <c r="AU54" s="393">
        <v>0</v>
      </c>
      <c r="AV54" s="504">
        <v>0</v>
      </c>
      <c r="AW54" s="393">
        <v>32</v>
      </c>
      <c r="AX54" s="393">
        <v>49</v>
      </c>
      <c r="AY54" s="393">
        <v>0</v>
      </c>
      <c r="AZ54" s="721">
        <v>0</v>
      </c>
      <c r="BA54" s="505">
        <v>81</v>
      </c>
      <c r="BB54" s="506"/>
      <c r="BC54" s="506"/>
    </row>
    <row r="55" spans="1:55" ht="20.100000000000001" customHeight="1" x14ac:dyDescent="0.25">
      <c r="A55" s="409" t="s">
        <v>88</v>
      </c>
      <c r="B55" s="386" t="s">
        <v>200</v>
      </c>
      <c r="C55" s="386" t="s">
        <v>59</v>
      </c>
      <c r="D55" s="393">
        <v>8</v>
      </c>
      <c r="E55" s="393">
        <v>28</v>
      </c>
      <c r="F55" s="393">
        <v>0</v>
      </c>
      <c r="G55" s="393">
        <v>0</v>
      </c>
      <c r="H55" s="504">
        <v>36</v>
      </c>
      <c r="I55" s="393">
        <v>0</v>
      </c>
      <c r="J55" s="393">
        <v>2</v>
      </c>
      <c r="K55" s="393">
        <v>0</v>
      </c>
      <c r="L55" s="393">
        <v>0</v>
      </c>
      <c r="M55" s="504">
        <v>2</v>
      </c>
      <c r="N55" s="393">
        <v>2</v>
      </c>
      <c r="O55" s="393">
        <v>4</v>
      </c>
      <c r="P55" s="393">
        <v>0</v>
      </c>
      <c r="Q55" s="393">
        <v>0</v>
      </c>
      <c r="R55" s="504">
        <v>6</v>
      </c>
      <c r="S55" s="393">
        <v>0</v>
      </c>
      <c r="T55" s="393">
        <v>0</v>
      </c>
      <c r="U55" s="393">
        <v>0</v>
      </c>
      <c r="V55" s="393">
        <v>0</v>
      </c>
      <c r="W55" s="504">
        <v>0</v>
      </c>
      <c r="X55" s="393">
        <v>14</v>
      </c>
      <c r="Y55" s="393">
        <v>9</v>
      </c>
      <c r="Z55" s="393">
        <v>0</v>
      </c>
      <c r="AA55" s="393">
        <v>0</v>
      </c>
      <c r="AB55" s="504">
        <v>23</v>
      </c>
      <c r="AC55" s="393">
        <v>0</v>
      </c>
      <c r="AD55" s="393">
        <v>0</v>
      </c>
      <c r="AE55" s="393">
        <v>0</v>
      </c>
      <c r="AF55" s="393">
        <v>0</v>
      </c>
      <c r="AG55" s="504">
        <v>0</v>
      </c>
      <c r="AH55" s="393">
        <v>2</v>
      </c>
      <c r="AI55" s="393">
        <v>2</v>
      </c>
      <c r="AJ55" s="393">
        <v>0</v>
      </c>
      <c r="AK55" s="393">
        <v>0</v>
      </c>
      <c r="AL55" s="504">
        <v>4</v>
      </c>
      <c r="AM55" s="393">
        <v>0</v>
      </c>
      <c r="AN55" s="393">
        <v>0</v>
      </c>
      <c r="AO55" s="393">
        <v>0</v>
      </c>
      <c r="AP55" s="393">
        <v>0</v>
      </c>
      <c r="AQ55" s="504">
        <v>0</v>
      </c>
      <c r="AR55" s="393">
        <v>5</v>
      </c>
      <c r="AS55" s="393">
        <v>4</v>
      </c>
      <c r="AT55" s="393">
        <v>0</v>
      </c>
      <c r="AU55" s="393">
        <v>0</v>
      </c>
      <c r="AV55" s="504">
        <v>9</v>
      </c>
      <c r="AW55" s="393">
        <v>31</v>
      </c>
      <c r="AX55" s="393">
        <v>49</v>
      </c>
      <c r="AY55" s="393">
        <v>0</v>
      </c>
      <c r="AZ55" s="721">
        <v>0</v>
      </c>
      <c r="BA55" s="505">
        <v>80</v>
      </c>
      <c r="BB55" s="506"/>
      <c r="BC55" s="506"/>
    </row>
    <row r="56" spans="1:55" ht="20.100000000000001" customHeight="1" x14ac:dyDescent="0.25">
      <c r="A56" s="409" t="s">
        <v>88</v>
      </c>
      <c r="B56" s="386" t="s">
        <v>926</v>
      </c>
      <c r="C56" s="386" t="s">
        <v>57</v>
      </c>
      <c r="D56" s="393">
        <v>12</v>
      </c>
      <c r="E56" s="393">
        <v>21</v>
      </c>
      <c r="F56" s="393">
        <v>0</v>
      </c>
      <c r="G56" s="393">
        <v>0</v>
      </c>
      <c r="H56" s="504">
        <v>33</v>
      </c>
      <c r="I56" s="393">
        <v>0</v>
      </c>
      <c r="J56" s="393">
        <v>0</v>
      </c>
      <c r="K56" s="393">
        <v>0</v>
      </c>
      <c r="L56" s="393">
        <v>0</v>
      </c>
      <c r="M56" s="504">
        <v>0</v>
      </c>
      <c r="N56" s="393">
        <v>1</v>
      </c>
      <c r="O56" s="393">
        <v>2</v>
      </c>
      <c r="P56" s="393">
        <v>0</v>
      </c>
      <c r="Q56" s="393">
        <v>0</v>
      </c>
      <c r="R56" s="504">
        <v>3</v>
      </c>
      <c r="S56" s="393">
        <v>0</v>
      </c>
      <c r="T56" s="393">
        <v>0</v>
      </c>
      <c r="U56" s="393">
        <v>0</v>
      </c>
      <c r="V56" s="393">
        <v>0</v>
      </c>
      <c r="W56" s="504">
        <v>0</v>
      </c>
      <c r="X56" s="393">
        <v>9</v>
      </c>
      <c r="Y56" s="393">
        <v>4</v>
      </c>
      <c r="Z56" s="393">
        <v>0</v>
      </c>
      <c r="AA56" s="393">
        <v>0</v>
      </c>
      <c r="AB56" s="504">
        <v>13</v>
      </c>
      <c r="AC56" s="393">
        <v>0</v>
      </c>
      <c r="AD56" s="393">
        <v>0</v>
      </c>
      <c r="AE56" s="393">
        <v>0</v>
      </c>
      <c r="AF56" s="393">
        <v>0</v>
      </c>
      <c r="AG56" s="504">
        <v>0</v>
      </c>
      <c r="AH56" s="393">
        <v>0</v>
      </c>
      <c r="AI56" s="393">
        <v>0</v>
      </c>
      <c r="AJ56" s="393">
        <v>0</v>
      </c>
      <c r="AK56" s="393">
        <v>0</v>
      </c>
      <c r="AL56" s="504">
        <v>0</v>
      </c>
      <c r="AM56" s="393">
        <v>2</v>
      </c>
      <c r="AN56" s="393">
        <v>0</v>
      </c>
      <c r="AO56" s="393">
        <v>0</v>
      </c>
      <c r="AP56" s="393">
        <v>1</v>
      </c>
      <c r="AQ56" s="504">
        <v>3</v>
      </c>
      <c r="AR56" s="393">
        <v>0</v>
      </c>
      <c r="AS56" s="393">
        <v>0</v>
      </c>
      <c r="AT56" s="393">
        <v>0</v>
      </c>
      <c r="AU56" s="393">
        <v>0</v>
      </c>
      <c r="AV56" s="504">
        <v>0</v>
      </c>
      <c r="AW56" s="393">
        <v>24</v>
      </c>
      <c r="AX56" s="393">
        <v>27</v>
      </c>
      <c r="AY56" s="393">
        <v>0</v>
      </c>
      <c r="AZ56" s="721">
        <v>1</v>
      </c>
      <c r="BA56" s="505">
        <v>52</v>
      </c>
      <c r="BB56" s="506"/>
      <c r="BC56" s="506"/>
    </row>
    <row r="57" spans="1:55" ht="20.100000000000001" customHeight="1" x14ac:dyDescent="0.25">
      <c r="A57" s="409" t="s">
        <v>88</v>
      </c>
      <c r="B57" s="386" t="s">
        <v>199</v>
      </c>
      <c r="C57" s="386" t="s">
        <v>57</v>
      </c>
      <c r="D57" s="393">
        <v>28</v>
      </c>
      <c r="E57" s="393">
        <v>41</v>
      </c>
      <c r="F57" s="393">
        <v>0</v>
      </c>
      <c r="G57" s="393">
        <v>0</v>
      </c>
      <c r="H57" s="504">
        <v>69</v>
      </c>
      <c r="I57" s="393">
        <v>0</v>
      </c>
      <c r="J57" s="393">
        <v>4</v>
      </c>
      <c r="K57" s="393">
        <v>0</v>
      </c>
      <c r="L57" s="393">
        <v>0</v>
      </c>
      <c r="M57" s="504">
        <v>4</v>
      </c>
      <c r="N57" s="393">
        <v>1</v>
      </c>
      <c r="O57" s="393">
        <v>2</v>
      </c>
      <c r="P57" s="393">
        <v>0</v>
      </c>
      <c r="Q57" s="393">
        <v>0</v>
      </c>
      <c r="R57" s="504">
        <v>3</v>
      </c>
      <c r="S57" s="393">
        <v>0</v>
      </c>
      <c r="T57" s="393">
        <v>0</v>
      </c>
      <c r="U57" s="393">
        <v>0</v>
      </c>
      <c r="V57" s="393">
        <v>0</v>
      </c>
      <c r="W57" s="504">
        <v>0</v>
      </c>
      <c r="X57" s="393">
        <v>11</v>
      </c>
      <c r="Y57" s="393">
        <v>21</v>
      </c>
      <c r="Z57" s="393">
        <v>0</v>
      </c>
      <c r="AA57" s="393">
        <v>0</v>
      </c>
      <c r="AB57" s="504">
        <v>32</v>
      </c>
      <c r="AC57" s="393">
        <v>0</v>
      </c>
      <c r="AD57" s="393">
        <v>0</v>
      </c>
      <c r="AE57" s="393">
        <v>0</v>
      </c>
      <c r="AF57" s="393">
        <v>0</v>
      </c>
      <c r="AG57" s="504">
        <v>0</v>
      </c>
      <c r="AH57" s="393">
        <v>3</v>
      </c>
      <c r="AI57" s="393">
        <v>5</v>
      </c>
      <c r="AJ57" s="393">
        <v>0</v>
      </c>
      <c r="AK57" s="393">
        <v>0</v>
      </c>
      <c r="AL57" s="504">
        <v>8</v>
      </c>
      <c r="AM57" s="393">
        <v>0</v>
      </c>
      <c r="AN57" s="393">
        <v>3</v>
      </c>
      <c r="AO57" s="393">
        <v>0</v>
      </c>
      <c r="AP57" s="393">
        <v>0</v>
      </c>
      <c r="AQ57" s="504">
        <v>3</v>
      </c>
      <c r="AR57" s="393">
        <v>0</v>
      </c>
      <c r="AS57" s="393">
        <v>1</v>
      </c>
      <c r="AT57" s="393">
        <v>0</v>
      </c>
      <c r="AU57" s="393">
        <v>0</v>
      </c>
      <c r="AV57" s="504">
        <v>1</v>
      </c>
      <c r="AW57" s="393">
        <v>43</v>
      </c>
      <c r="AX57" s="393">
        <v>77</v>
      </c>
      <c r="AY57" s="393">
        <v>0</v>
      </c>
      <c r="AZ57" s="721">
        <v>0</v>
      </c>
      <c r="BA57" s="505">
        <v>120</v>
      </c>
      <c r="BB57" s="506"/>
      <c r="BC57" s="506"/>
    </row>
    <row r="58" spans="1:55" ht="20.100000000000001" customHeight="1" x14ac:dyDescent="0.25">
      <c r="A58" s="409" t="s">
        <v>89</v>
      </c>
      <c r="B58" s="386" t="s">
        <v>201</v>
      </c>
      <c r="C58" s="386" t="s">
        <v>57</v>
      </c>
      <c r="D58" s="393">
        <v>17</v>
      </c>
      <c r="E58" s="393">
        <v>18</v>
      </c>
      <c r="F58" s="393">
        <v>0</v>
      </c>
      <c r="G58" s="393">
        <v>0</v>
      </c>
      <c r="H58" s="504">
        <v>35</v>
      </c>
      <c r="I58" s="393">
        <v>1</v>
      </c>
      <c r="J58" s="393">
        <v>0</v>
      </c>
      <c r="K58" s="393">
        <v>0</v>
      </c>
      <c r="L58" s="393">
        <v>0</v>
      </c>
      <c r="M58" s="504">
        <v>1</v>
      </c>
      <c r="N58" s="393">
        <v>5</v>
      </c>
      <c r="O58" s="393">
        <v>2</v>
      </c>
      <c r="P58" s="393">
        <v>0</v>
      </c>
      <c r="Q58" s="393">
        <v>0</v>
      </c>
      <c r="R58" s="504">
        <v>7</v>
      </c>
      <c r="S58" s="393">
        <v>1</v>
      </c>
      <c r="T58" s="393">
        <v>1</v>
      </c>
      <c r="U58" s="393">
        <v>0</v>
      </c>
      <c r="V58" s="393">
        <v>0</v>
      </c>
      <c r="W58" s="504">
        <v>2</v>
      </c>
      <c r="X58" s="393">
        <v>2</v>
      </c>
      <c r="Y58" s="393">
        <v>4</v>
      </c>
      <c r="Z58" s="393">
        <v>0</v>
      </c>
      <c r="AA58" s="393">
        <v>0</v>
      </c>
      <c r="AB58" s="504">
        <v>6</v>
      </c>
      <c r="AC58" s="393">
        <v>0</v>
      </c>
      <c r="AD58" s="393">
        <v>0</v>
      </c>
      <c r="AE58" s="393">
        <v>0</v>
      </c>
      <c r="AF58" s="393">
        <v>0</v>
      </c>
      <c r="AG58" s="504">
        <v>0</v>
      </c>
      <c r="AH58" s="393">
        <v>3</v>
      </c>
      <c r="AI58" s="393">
        <v>4</v>
      </c>
      <c r="AJ58" s="393">
        <v>0</v>
      </c>
      <c r="AK58" s="393">
        <v>0</v>
      </c>
      <c r="AL58" s="504">
        <v>7</v>
      </c>
      <c r="AM58" s="393">
        <v>0</v>
      </c>
      <c r="AN58" s="393">
        <v>1</v>
      </c>
      <c r="AO58" s="393">
        <v>0</v>
      </c>
      <c r="AP58" s="393">
        <v>0</v>
      </c>
      <c r="AQ58" s="504">
        <v>1</v>
      </c>
      <c r="AR58" s="393">
        <v>0</v>
      </c>
      <c r="AS58" s="393">
        <v>0</v>
      </c>
      <c r="AT58" s="393">
        <v>0</v>
      </c>
      <c r="AU58" s="393">
        <v>0</v>
      </c>
      <c r="AV58" s="504">
        <v>0</v>
      </c>
      <c r="AW58" s="393">
        <v>29</v>
      </c>
      <c r="AX58" s="393">
        <v>30</v>
      </c>
      <c r="AY58" s="393">
        <v>0</v>
      </c>
      <c r="AZ58" s="721">
        <v>0</v>
      </c>
      <c r="BA58" s="505">
        <v>59</v>
      </c>
      <c r="BB58" s="506"/>
      <c r="BC58" s="506"/>
    </row>
    <row r="59" spans="1:55" ht="20.100000000000001" customHeight="1" x14ac:dyDescent="0.25">
      <c r="A59" s="409" t="s">
        <v>90</v>
      </c>
      <c r="B59" s="386" t="s">
        <v>202</v>
      </c>
      <c r="C59" s="386" t="s">
        <v>57</v>
      </c>
      <c r="D59" s="393">
        <v>20</v>
      </c>
      <c r="E59" s="393">
        <v>14</v>
      </c>
      <c r="F59" s="393">
        <v>0</v>
      </c>
      <c r="G59" s="393">
        <v>0</v>
      </c>
      <c r="H59" s="504">
        <v>34</v>
      </c>
      <c r="I59" s="393">
        <v>1</v>
      </c>
      <c r="J59" s="393">
        <v>2</v>
      </c>
      <c r="K59" s="393">
        <v>0</v>
      </c>
      <c r="L59" s="393">
        <v>0</v>
      </c>
      <c r="M59" s="504">
        <v>3</v>
      </c>
      <c r="N59" s="393">
        <v>2</v>
      </c>
      <c r="O59" s="393">
        <v>4</v>
      </c>
      <c r="P59" s="393">
        <v>0</v>
      </c>
      <c r="Q59" s="393">
        <v>0</v>
      </c>
      <c r="R59" s="504">
        <v>6</v>
      </c>
      <c r="S59" s="393">
        <v>0</v>
      </c>
      <c r="T59" s="393">
        <v>0</v>
      </c>
      <c r="U59" s="393">
        <v>0</v>
      </c>
      <c r="V59" s="393">
        <v>0</v>
      </c>
      <c r="W59" s="504">
        <v>0</v>
      </c>
      <c r="X59" s="393">
        <v>9</v>
      </c>
      <c r="Y59" s="393">
        <v>16</v>
      </c>
      <c r="Z59" s="393">
        <v>0</v>
      </c>
      <c r="AA59" s="393">
        <v>0</v>
      </c>
      <c r="AB59" s="504">
        <v>25</v>
      </c>
      <c r="AC59" s="393">
        <v>0</v>
      </c>
      <c r="AD59" s="393">
        <v>0</v>
      </c>
      <c r="AE59" s="393">
        <v>0</v>
      </c>
      <c r="AF59" s="393">
        <v>0</v>
      </c>
      <c r="AG59" s="504">
        <v>0</v>
      </c>
      <c r="AH59" s="393">
        <v>0</v>
      </c>
      <c r="AI59" s="393">
        <v>6</v>
      </c>
      <c r="AJ59" s="393">
        <v>0</v>
      </c>
      <c r="AK59" s="393">
        <v>0</v>
      </c>
      <c r="AL59" s="504">
        <v>6</v>
      </c>
      <c r="AM59" s="393">
        <v>0</v>
      </c>
      <c r="AN59" s="393">
        <v>1</v>
      </c>
      <c r="AO59" s="393">
        <v>0</v>
      </c>
      <c r="AP59" s="393">
        <v>0</v>
      </c>
      <c r="AQ59" s="504">
        <v>1</v>
      </c>
      <c r="AR59" s="393">
        <v>0</v>
      </c>
      <c r="AS59" s="393">
        <v>3</v>
      </c>
      <c r="AT59" s="393">
        <v>0</v>
      </c>
      <c r="AU59" s="393">
        <v>0</v>
      </c>
      <c r="AV59" s="504">
        <v>3</v>
      </c>
      <c r="AW59" s="393">
        <v>32</v>
      </c>
      <c r="AX59" s="393">
        <v>46</v>
      </c>
      <c r="AY59" s="393">
        <v>0</v>
      </c>
      <c r="AZ59" s="721">
        <v>0</v>
      </c>
      <c r="BA59" s="505">
        <v>78</v>
      </c>
      <c r="BB59" s="506"/>
      <c r="BC59" s="506"/>
    </row>
    <row r="60" spans="1:55" ht="20.100000000000001" customHeight="1" x14ac:dyDescent="0.25">
      <c r="A60" s="409" t="s">
        <v>91</v>
      </c>
      <c r="B60" s="386" t="s">
        <v>203</v>
      </c>
      <c r="C60" s="386" t="s">
        <v>92</v>
      </c>
      <c r="D60" s="393">
        <v>21</v>
      </c>
      <c r="E60" s="393">
        <v>31</v>
      </c>
      <c r="F60" s="393">
        <v>0</v>
      </c>
      <c r="G60" s="393">
        <v>0</v>
      </c>
      <c r="H60" s="504">
        <v>52</v>
      </c>
      <c r="I60" s="393">
        <v>0</v>
      </c>
      <c r="J60" s="393">
        <v>5</v>
      </c>
      <c r="K60" s="393">
        <v>0</v>
      </c>
      <c r="L60" s="393">
        <v>0</v>
      </c>
      <c r="M60" s="504">
        <v>5</v>
      </c>
      <c r="N60" s="393">
        <v>2</v>
      </c>
      <c r="O60" s="393">
        <v>3</v>
      </c>
      <c r="P60" s="393">
        <v>0</v>
      </c>
      <c r="Q60" s="393">
        <v>0</v>
      </c>
      <c r="R60" s="504">
        <v>5</v>
      </c>
      <c r="S60" s="393">
        <v>0</v>
      </c>
      <c r="T60" s="393">
        <v>0</v>
      </c>
      <c r="U60" s="393">
        <v>0</v>
      </c>
      <c r="V60" s="393">
        <v>0</v>
      </c>
      <c r="W60" s="504">
        <v>0</v>
      </c>
      <c r="X60" s="393">
        <v>23</v>
      </c>
      <c r="Y60" s="393">
        <v>31</v>
      </c>
      <c r="Z60" s="393">
        <v>0</v>
      </c>
      <c r="AA60" s="393">
        <v>0</v>
      </c>
      <c r="AB60" s="504">
        <v>54</v>
      </c>
      <c r="AC60" s="393">
        <v>0</v>
      </c>
      <c r="AD60" s="393">
        <v>0</v>
      </c>
      <c r="AE60" s="393">
        <v>0</v>
      </c>
      <c r="AF60" s="393">
        <v>0</v>
      </c>
      <c r="AG60" s="504">
        <v>0</v>
      </c>
      <c r="AH60" s="393">
        <v>1</v>
      </c>
      <c r="AI60" s="393">
        <v>3</v>
      </c>
      <c r="AJ60" s="393">
        <v>0</v>
      </c>
      <c r="AK60" s="393">
        <v>0</v>
      </c>
      <c r="AL60" s="504">
        <v>4</v>
      </c>
      <c r="AM60" s="393">
        <v>4</v>
      </c>
      <c r="AN60" s="393">
        <v>2</v>
      </c>
      <c r="AO60" s="393">
        <v>0</v>
      </c>
      <c r="AP60" s="393">
        <v>0</v>
      </c>
      <c r="AQ60" s="504">
        <v>6</v>
      </c>
      <c r="AR60" s="393">
        <v>10</v>
      </c>
      <c r="AS60" s="393">
        <v>9</v>
      </c>
      <c r="AT60" s="393">
        <v>0</v>
      </c>
      <c r="AU60" s="393">
        <v>0</v>
      </c>
      <c r="AV60" s="504">
        <v>19</v>
      </c>
      <c r="AW60" s="393">
        <v>61</v>
      </c>
      <c r="AX60" s="393">
        <v>84</v>
      </c>
      <c r="AY60" s="393">
        <v>0</v>
      </c>
      <c r="AZ60" s="721">
        <v>0</v>
      </c>
      <c r="BA60" s="505">
        <v>145</v>
      </c>
      <c r="BB60" s="506"/>
      <c r="BC60" s="506"/>
    </row>
    <row r="61" spans="1:55" ht="20.100000000000001" customHeight="1" x14ac:dyDescent="0.25">
      <c r="A61" s="409" t="s">
        <v>91</v>
      </c>
      <c r="B61" s="386" t="s">
        <v>204</v>
      </c>
      <c r="C61" s="386" t="s">
        <v>59</v>
      </c>
      <c r="D61" s="393">
        <v>8</v>
      </c>
      <c r="E61" s="393">
        <v>34</v>
      </c>
      <c r="F61" s="393">
        <v>0</v>
      </c>
      <c r="G61" s="393">
        <v>0</v>
      </c>
      <c r="H61" s="504">
        <v>42</v>
      </c>
      <c r="I61" s="393">
        <v>2</v>
      </c>
      <c r="J61" s="393">
        <v>4</v>
      </c>
      <c r="K61" s="393">
        <v>0</v>
      </c>
      <c r="L61" s="393">
        <v>0</v>
      </c>
      <c r="M61" s="504">
        <v>6</v>
      </c>
      <c r="N61" s="393">
        <v>0</v>
      </c>
      <c r="O61" s="393">
        <v>5</v>
      </c>
      <c r="P61" s="393">
        <v>0</v>
      </c>
      <c r="Q61" s="393">
        <v>0</v>
      </c>
      <c r="R61" s="504">
        <v>5</v>
      </c>
      <c r="S61" s="393">
        <v>0</v>
      </c>
      <c r="T61" s="393">
        <v>0</v>
      </c>
      <c r="U61" s="393">
        <v>0</v>
      </c>
      <c r="V61" s="393">
        <v>0</v>
      </c>
      <c r="W61" s="504">
        <v>0</v>
      </c>
      <c r="X61" s="393">
        <v>32</v>
      </c>
      <c r="Y61" s="393">
        <v>57</v>
      </c>
      <c r="Z61" s="393">
        <v>0</v>
      </c>
      <c r="AA61" s="393">
        <v>0</v>
      </c>
      <c r="AB61" s="504">
        <v>89</v>
      </c>
      <c r="AC61" s="393">
        <v>0</v>
      </c>
      <c r="AD61" s="393">
        <v>0</v>
      </c>
      <c r="AE61" s="393">
        <v>0</v>
      </c>
      <c r="AF61" s="393">
        <v>0</v>
      </c>
      <c r="AG61" s="504">
        <v>0</v>
      </c>
      <c r="AH61" s="393">
        <v>4</v>
      </c>
      <c r="AI61" s="393">
        <v>8</v>
      </c>
      <c r="AJ61" s="393">
        <v>0</v>
      </c>
      <c r="AK61" s="393">
        <v>0</v>
      </c>
      <c r="AL61" s="504">
        <v>12</v>
      </c>
      <c r="AM61" s="393">
        <v>2</v>
      </c>
      <c r="AN61" s="393">
        <v>7</v>
      </c>
      <c r="AO61" s="393">
        <v>0</v>
      </c>
      <c r="AP61" s="393">
        <v>0</v>
      </c>
      <c r="AQ61" s="504">
        <v>9</v>
      </c>
      <c r="AR61" s="393">
        <v>4</v>
      </c>
      <c r="AS61" s="393">
        <v>11</v>
      </c>
      <c r="AT61" s="393">
        <v>0</v>
      </c>
      <c r="AU61" s="393">
        <v>0</v>
      </c>
      <c r="AV61" s="504">
        <v>15</v>
      </c>
      <c r="AW61" s="393">
        <v>52</v>
      </c>
      <c r="AX61" s="393">
        <v>126</v>
      </c>
      <c r="AY61" s="393">
        <v>0</v>
      </c>
      <c r="AZ61" s="721">
        <v>0</v>
      </c>
      <c r="BA61" s="505">
        <v>178</v>
      </c>
      <c r="BB61" s="506"/>
      <c r="BC61" s="506"/>
    </row>
    <row r="62" spans="1:55" ht="20.100000000000001" customHeight="1" x14ac:dyDescent="0.25">
      <c r="A62" s="409" t="s">
        <v>91</v>
      </c>
      <c r="B62" s="386" t="s">
        <v>205</v>
      </c>
      <c r="C62" s="386" t="s">
        <v>92</v>
      </c>
      <c r="D62" s="393">
        <v>17</v>
      </c>
      <c r="E62" s="393">
        <v>23</v>
      </c>
      <c r="F62" s="393">
        <v>0</v>
      </c>
      <c r="G62" s="393">
        <v>0</v>
      </c>
      <c r="H62" s="504">
        <v>40</v>
      </c>
      <c r="I62" s="393">
        <v>0</v>
      </c>
      <c r="J62" s="393">
        <v>1</v>
      </c>
      <c r="K62" s="393">
        <v>0</v>
      </c>
      <c r="L62" s="393">
        <v>0</v>
      </c>
      <c r="M62" s="504">
        <v>1</v>
      </c>
      <c r="N62" s="393">
        <v>1</v>
      </c>
      <c r="O62" s="393">
        <v>1</v>
      </c>
      <c r="P62" s="393">
        <v>0</v>
      </c>
      <c r="Q62" s="393">
        <v>0</v>
      </c>
      <c r="R62" s="504">
        <v>2</v>
      </c>
      <c r="S62" s="393">
        <v>0</v>
      </c>
      <c r="T62" s="393">
        <v>0</v>
      </c>
      <c r="U62" s="393">
        <v>0</v>
      </c>
      <c r="V62" s="393">
        <v>0</v>
      </c>
      <c r="W62" s="504">
        <v>0</v>
      </c>
      <c r="X62" s="393">
        <v>18</v>
      </c>
      <c r="Y62" s="393">
        <v>15</v>
      </c>
      <c r="Z62" s="393">
        <v>0</v>
      </c>
      <c r="AA62" s="393">
        <v>0</v>
      </c>
      <c r="AB62" s="504">
        <v>33</v>
      </c>
      <c r="AC62" s="393">
        <v>0</v>
      </c>
      <c r="AD62" s="393">
        <v>0</v>
      </c>
      <c r="AE62" s="393">
        <v>0</v>
      </c>
      <c r="AF62" s="393">
        <v>0</v>
      </c>
      <c r="AG62" s="504">
        <v>0</v>
      </c>
      <c r="AH62" s="393">
        <v>2</v>
      </c>
      <c r="AI62" s="393">
        <v>2</v>
      </c>
      <c r="AJ62" s="393">
        <v>0</v>
      </c>
      <c r="AK62" s="393">
        <v>0</v>
      </c>
      <c r="AL62" s="504">
        <v>4</v>
      </c>
      <c r="AM62" s="393">
        <v>0</v>
      </c>
      <c r="AN62" s="393">
        <v>0</v>
      </c>
      <c r="AO62" s="393">
        <v>0</v>
      </c>
      <c r="AP62" s="393">
        <v>0</v>
      </c>
      <c r="AQ62" s="504">
        <v>0</v>
      </c>
      <c r="AR62" s="393">
        <v>0</v>
      </c>
      <c r="AS62" s="393">
        <v>0</v>
      </c>
      <c r="AT62" s="393">
        <v>0</v>
      </c>
      <c r="AU62" s="393">
        <v>0</v>
      </c>
      <c r="AV62" s="504">
        <v>0</v>
      </c>
      <c r="AW62" s="393">
        <v>38</v>
      </c>
      <c r="AX62" s="393">
        <v>42</v>
      </c>
      <c r="AY62" s="393">
        <v>0</v>
      </c>
      <c r="AZ62" s="721">
        <v>0</v>
      </c>
      <c r="BA62" s="505">
        <v>80</v>
      </c>
      <c r="BB62" s="506"/>
      <c r="BC62" s="506"/>
    </row>
    <row r="63" spans="1:55" ht="20.100000000000001" customHeight="1" x14ac:dyDescent="0.25">
      <c r="A63" s="409" t="s">
        <v>93</v>
      </c>
      <c r="B63" s="386" t="s">
        <v>206</v>
      </c>
      <c r="C63" s="386" t="s">
        <v>57</v>
      </c>
      <c r="D63" s="393">
        <v>29</v>
      </c>
      <c r="E63" s="393">
        <v>31</v>
      </c>
      <c r="F63" s="393">
        <v>0</v>
      </c>
      <c r="G63" s="393">
        <v>0</v>
      </c>
      <c r="H63" s="504">
        <v>60</v>
      </c>
      <c r="I63" s="393">
        <v>0</v>
      </c>
      <c r="J63" s="393">
        <v>1</v>
      </c>
      <c r="K63" s="393">
        <v>0</v>
      </c>
      <c r="L63" s="393">
        <v>0</v>
      </c>
      <c r="M63" s="504">
        <v>1</v>
      </c>
      <c r="N63" s="393">
        <v>1</v>
      </c>
      <c r="O63" s="393">
        <v>3</v>
      </c>
      <c r="P63" s="393">
        <v>0</v>
      </c>
      <c r="Q63" s="393">
        <v>0</v>
      </c>
      <c r="R63" s="504">
        <v>4</v>
      </c>
      <c r="S63" s="393">
        <v>0</v>
      </c>
      <c r="T63" s="393">
        <v>0</v>
      </c>
      <c r="U63" s="393">
        <v>0</v>
      </c>
      <c r="V63" s="393">
        <v>0</v>
      </c>
      <c r="W63" s="504">
        <v>0</v>
      </c>
      <c r="X63" s="393">
        <v>2</v>
      </c>
      <c r="Y63" s="393">
        <v>7</v>
      </c>
      <c r="Z63" s="393">
        <v>0</v>
      </c>
      <c r="AA63" s="393">
        <v>0</v>
      </c>
      <c r="AB63" s="504">
        <v>9</v>
      </c>
      <c r="AC63" s="393">
        <v>0</v>
      </c>
      <c r="AD63" s="393">
        <v>0</v>
      </c>
      <c r="AE63" s="393">
        <v>0</v>
      </c>
      <c r="AF63" s="393">
        <v>0</v>
      </c>
      <c r="AG63" s="504">
        <v>0</v>
      </c>
      <c r="AH63" s="393">
        <v>3</v>
      </c>
      <c r="AI63" s="393">
        <v>1</v>
      </c>
      <c r="AJ63" s="393">
        <v>0</v>
      </c>
      <c r="AK63" s="393">
        <v>0</v>
      </c>
      <c r="AL63" s="504">
        <v>4</v>
      </c>
      <c r="AM63" s="393">
        <v>0</v>
      </c>
      <c r="AN63" s="393">
        <v>0</v>
      </c>
      <c r="AO63" s="393">
        <v>0</v>
      </c>
      <c r="AP63" s="393">
        <v>0</v>
      </c>
      <c r="AQ63" s="504">
        <v>0</v>
      </c>
      <c r="AR63" s="393">
        <v>0</v>
      </c>
      <c r="AS63" s="393">
        <v>0</v>
      </c>
      <c r="AT63" s="393">
        <v>0</v>
      </c>
      <c r="AU63" s="393">
        <v>0</v>
      </c>
      <c r="AV63" s="504">
        <v>0</v>
      </c>
      <c r="AW63" s="393">
        <v>35</v>
      </c>
      <c r="AX63" s="393">
        <v>43</v>
      </c>
      <c r="AY63" s="393">
        <v>0</v>
      </c>
      <c r="AZ63" s="721">
        <v>0</v>
      </c>
      <c r="BA63" s="505">
        <v>78</v>
      </c>
      <c r="BB63" s="506"/>
      <c r="BC63" s="506"/>
    </row>
    <row r="64" spans="1:55" ht="20.100000000000001" customHeight="1" x14ac:dyDescent="0.25">
      <c r="A64" s="409" t="s">
        <v>94</v>
      </c>
      <c r="B64" s="386" t="s">
        <v>250</v>
      </c>
      <c r="C64" s="386" t="s">
        <v>59</v>
      </c>
      <c r="D64" s="393">
        <v>15</v>
      </c>
      <c r="E64" s="393">
        <v>36</v>
      </c>
      <c r="F64" s="393">
        <v>0</v>
      </c>
      <c r="G64" s="393">
        <v>0</v>
      </c>
      <c r="H64" s="504">
        <v>51</v>
      </c>
      <c r="I64" s="393">
        <v>2</v>
      </c>
      <c r="J64" s="393">
        <v>1</v>
      </c>
      <c r="K64" s="393">
        <v>0</v>
      </c>
      <c r="L64" s="393">
        <v>0</v>
      </c>
      <c r="M64" s="504">
        <v>3</v>
      </c>
      <c r="N64" s="393">
        <v>3</v>
      </c>
      <c r="O64" s="393">
        <v>1</v>
      </c>
      <c r="P64" s="393">
        <v>0</v>
      </c>
      <c r="Q64" s="393">
        <v>0</v>
      </c>
      <c r="R64" s="504">
        <v>4</v>
      </c>
      <c r="S64" s="393">
        <v>2</v>
      </c>
      <c r="T64" s="393">
        <v>0</v>
      </c>
      <c r="U64" s="393">
        <v>0</v>
      </c>
      <c r="V64" s="393">
        <v>0</v>
      </c>
      <c r="W64" s="504">
        <v>2</v>
      </c>
      <c r="X64" s="393">
        <v>12</v>
      </c>
      <c r="Y64" s="393">
        <v>6</v>
      </c>
      <c r="Z64" s="393">
        <v>0</v>
      </c>
      <c r="AA64" s="393">
        <v>0</v>
      </c>
      <c r="AB64" s="504">
        <v>18</v>
      </c>
      <c r="AC64" s="393">
        <v>0</v>
      </c>
      <c r="AD64" s="393">
        <v>0</v>
      </c>
      <c r="AE64" s="393">
        <v>0</v>
      </c>
      <c r="AF64" s="393">
        <v>0</v>
      </c>
      <c r="AG64" s="504">
        <v>0</v>
      </c>
      <c r="AH64" s="393">
        <v>2</v>
      </c>
      <c r="AI64" s="393">
        <v>0</v>
      </c>
      <c r="AJ64" s="393">
        <v>0</v>
      </c>
      <c r="AK64" s="393">
        <v>0</v>
      </c>
      <c r="AL64" s="504">
        <v>2</v>
      </c>
      <c r="AM64" s="393">
        <v>0</v>
      </c>
      <c r="AN64" s="393">
        <v>0</v>
      </c>
      <c r="AO64" s="393">
        <v>0</v>
      </c>
      <c r="AP64" s="393">
        <v>0</v>
      </c>
      <c r="AQ64" s="504">
        <v>0</v>
      </c>
      <c r="AR64" s="393">
        <v>0</v>
      </c>
      <c r="AS64" s="393">
        <v>0</v>
      </c>
      <c r="AT64" s="393">
        <v>0</v>
      </c>
      <c r="AU64" s="393">
        <v>0</v>
      </c>
      <c r="AV64" s="504">
        <v>0</v>
      </c>
      <c r="AW64" s="393">
        <v>36</v>
      </c>
      <c r="AX64" s="393">
        <v>44</v>
      </c>
      <c r="AY64" s="393">
        <v>0</v>
      </c>
      <c r="AZ64" s="721">
        <v>0</v>
      </c>
      <c r="BA64" s="505">
        <v>80</v>
      </c>
      <c r="BB64" s="506"/>
      <c r="BC64" s="506"/>
    </row>
    <row r="65" spans="1:55" ht="20.100000000000001" customHeight="1" x14ac:dyDescent="0.25">
      <c r="A65" s="409" t="s">
        <v>94</v>
      </c>
      <c r="B65" s="386" t="s">
        <v>208</v>
      </c>
      <c r="C65" s="386" t="s">
        <v>59</v>
      </c>
      <c r="D65" s="393">
        <v>1</v>
      </c>
      <c r="E65" s="393">
        <v>0</v>
      </c>
      <c r="F65" s="393">
        <v>0</v>
      </c>
      <c r="G65" s="393">
        <v>0</v>
      </c>
      <c r="H65" s="504">
        <v>1</v>
      </c>
      <c r="I65" s="393">
        <v>25</v>
      </c>
      <c r="J65" s="393">
        <v>45</v>
      </c>
      <c r="K65" s="393">
        <v>0</v>
      </c>
      <c r="L65" s="393">
        <v>0</v>
      </c>
      <c r="M65" s="504">
        <v>70</v>
      </c>
      <c r="N65" s="393">
        <v>0</v>
      </c>
      <c r="O65" s="393">
        <v>1</v>
      </c>
      <c r="P65" s="393">
        <v>0</v>
      </c>
      <c r="Q65" s="393">
        <v>0</v>
      </c>
      <c r="R65" s="504">
        <v>1</v>
      </c>
      <c r="S65" s="393">
        <v>0</v>
      </c>
      <c r="T65" s="393">
        <v>0</v>
      </c>
      <c r="U65" s="393">
        <v>0</v>
      </c>
      <c r="V65" s="393">
        <v>0</v>
      </c>
      <c r="W65" s="504">
        <v>0</v>
      </c>
      <c r="X65" s="393">
        <v>2</v>
      </c>
      <c r="Y65" s="393">
        <v>0</v>
      </c>
      <c r="Z65" s="393">
        <v>0</v>
      </c>
      <c r="AA65" s="393">
        <v>0</v>
      </c>
      <c r="AB65" s="504">
        <v>2</v>
      </c>
      <c r="AC65" s="393">
        <v>0</v>
      </c>
      <c r="AD65" s="393">
        <v>0</v>
      </c>
      <c r="AE65" s="393">
        <v>0</v>
      </c>
      <c r="AF65" s="393">
        <v>0</v>
      </c>
      <c r="AG65" s="504">
        <v>0</v>
      </c>
      <c r="AH65" s="393">
        <v>1</v>
      </c>
      <c r="AI65" s="393">
        <v>1</v>
      </c>
      <c r="AJ65" s="393">
        <v>0</v>
      </c>
      <c r="AK65" s="393">
        <v>0</v>
      </c>
      <c r="AL65" s="504">
        <v>2</v>
      </c>
      <c r="AM65" s="393">
        <v>0</v>
      </c>
      <c r="AN65" s="393">
        <v>0</v>
      </c>
      <c r="AO65" s="393">
        <v>0</v>
      </c>
      <c r="AP65" s="393">
        <v>0</v>
      </c>
      <c r="AQ65" s="504">
        <v>0</v>
      </c>
      <c r="AR65" s="393">
        <v>0</v>
      </c>
      <c r="AS65" s="393">
        <v>0</v>
      </c>
      <c r="AT65" s="393">
        <v>0</v>
      </c>
      <c r="AU65" s="393">
        <v>0</v>
      </c>
      <c r="AV65" s="504">
        <v>0</v>
      </c>
      <c r="AW65" s="393">
        <v>29</v>
      </c>
      <c r="AX65" s="393">
        <v>47</v>
      </c>
      <c r="AY65" s="393">
        <v>0</v>
      </c>
      <c r="AZ65" s="721">
        <v>0</v>
      </c>
      <c r="BA65" s="505">
        <v>76</v>
      </c>
      <c r="BB65" s="506"/>
      <c r="BC65" s="506"/>
    </row>
    <row r="66" spans="1:55" ht="20.100000000000001" customHeight="1" x14ac:dyDescent="0.25">
      <c r="A66" s="409" t="s">
        <v>94</v>
      </c>
      <c r="B66" s="386" t="s">
        <v>209</v>
      </c>
      <c r="C66" s="386" t="s">
        <v>57</v>
      </c>
      <c r="D66" s="393">
        <v>30</v>
      </c>
      <c r="E66" s="393">
        <v>59</v>
      </c>
      <c r="F66" s="393">
        <v>0</v>
      </c>
      <c r="G66" s="393">
        <v>0</v>
      </c>
      <c r="H66" s="504">
        <v>89</v>
      </c>
      <c r="I66" s="393">
        <v>2</v>
      </c>
      <c r="J66" s="393">
        <v>5</v>
      </c>
      <c r="K66" s="393">
        <v>0</v>
      </c>
      <c r="L66" s="393">
        <v>0</v>
      </c>
      <c r="M66" s="504">
        <v>7</v>
      </c>
      <c r="N66" s="393">
        <v>2</v>
      </c>
      <c r="O66" s="393">
        <v>0</v>
      </c>
      <c r="P66" s="393">
        <v>0</v>
      </c>
      <c r="Q66" s="393">
        <v>0</v>
      </c>
      <c r="R66" s="504">
        <v>2</v>
      </c>
      <c r="S66" s="393">
        <v>0</v>
      </c>
      <c r="T66" s="393">
        <v>0</v>
      </c>
      <c r="U66" s="393">
        <v>0</v>
      </c>
      <c r="V66" s="393">
        <v>0</v>
      </c>
      <c r="W66" s="504">
        <v>0</v>
      </c>
      <c r="X66" s="393">
        <v>8</v>
      </c>
      <c r="Y66" s="393">
        <v>13</v>
      </c>
      <c r="Z66" s="393">
        <v>0</v>
      </c>
      <c r="AA66" s="393">
        <v>0</v>
      </c>
      <c r="AB66" s="504">
        <v>21</v>
      </c>
      <c r="AC66" s="393">
        <v>0</v>
      </c>
      <c r="AD66" s="393">
        <v>0</v>
      </c>
      <c r="AE66" s="393">
        <v>0</v>
      </c>
      <c r="AF66" s="393">
        <v>0</v>
      </c>
      <c r="AG66" s="504">
        <v>0</v>
      </c>
      <c r="AH66" s="393">
        <v>6</v>
      </c>
      <c r="AI66" s="393">
        <v>3</v>
      </c>
      <c r="AJ66" s="393">
        <v>0</v>
      </c>
      <c r="AK66" s="393">
        <v>0</v>
      </c>
      <c r="AL66" s="504">
        <v>9</v>
      </c>
      <c r="AM66" s="393">
        <v>0</v>
      </c>
      <c r="AN66" s="393">
        <v>1</v>
      </c>
      <c r="AO66" s="393">
        <v>0</v>
      </c>
      <c r="AP66" s="393">
        <v>0</v>
      </c>
      <c r="AQ66" s="504">
        <v>1</v>
      </c>
      <c r="AR66" s="393">
        <v>0</v>
      </c>
      <c r="AS66" s="393">
        <v>0</v>
      </c>
      <c r="AT66" s="393">
        <v>0</v>
      </c>
      <c r="AU66" s="393">
        <v>0</v>
      </c>
      <c r="AV66" s="504">
        <v>0</v>
      </c>
      <c r="AW66" s="393">
        <v>48</v>
      </c>
      <c r="AX66" s="393">
        <v>81</v>
      </c>
      <c r="AY66" s="393">
        <v>0</v>
      </c>
      <c r="AZ66" s="721">
        <v>0</v>
      </c>
      <c r="BA66" s="505">
        <v>129</v>
      </c>
      <c r="BB66" s="506"/>
      <c r="BC66" s="506"/>
    </row>
    <row r="67" spans="1:55" ht="20.100000000000001" customHeight="1" x14ac:dyDescent="0.25">
      <c r="A67" s="409" t="s">
        <v>95</v>
      </c>
      <c r="B67" s="386" t="s">
        <v>210</v>
      </c>
      <c r="C67" s="386" t="s">
        <v>57</v>
      </c>
      <c r="D67" s="393">
        <v>16</v>
      </c>
      <c r="E67" s="393">
        <v>20</v>
      </c>
      <c r="F67" s="393">
        <v>0</v>
      </c>
      <c r="G67" s="393">
        <v>0</v>
      </c>
      <c r="H67" s="504">
        <v>36</v>
      </c>
      <c r="I67" s="393">
        <v>5</v>
      </c>
      <c r="J67" s="393">
        <v>12</v>
      </c>
      <c r="K67" s="393">
        <v>0</v>
      </c>
      <c r="L67" s="393">
        <v>0</v>
      </c>
      <c r="M67" s="504">
        <v>17</v>
      </c>
      <c r="N67" s="393">
        <v>8</v>
      </c>
      <c r="O67" s="393">
        <v>14</v>
      </c>
      <c r="P67" s="393">
        <v>0</v>
      </c>
      <c r="Q67" s="393">
        <v>0</v>
      </c>
      <c r="R67" s="504">
        <v>22</v>
      </c>
      <c r="S67" s="393">
        <v>0</v>
      </c>
      <c r="T67" s="393">
        <v>0</v>
      </c>
      <c r="U67" s="393">
        <v>0</v>
      </c>
      <c r="V67" s="393">
        <v>0</v>
      </c>
      <c r="W67" s="504">
        <v>0</v>
      </c>
      <c r="X67" s="393">
        <v>10</v>
      </c>
      <c r="Y67" s="393">
        <v>14</v>
      </c>
      <c r="Z67" s="393">
        <v>0</v>
      </c>
      <c r="AA67" s="393">
        <v>0</v>
      </c>
      <c r="AB67" s="504">
        <v>24</v>
      </c>
      <c r="AC67" s="393">
        <v>0</v>
      </c>
      <c r="AD67" s="393">
        <v>0</v>
      </c>
      <c r="AE67" s="393">
        <v>0</v>
      </c>
      <c r="AF67" s="393">
        <v>0</v>
      </c>
      <c r="AG67" s="504">
        <v>0</v>
      </c>
      <c r="AH67" s="393">
        <v>2</v>
      </c>
      <c r="AI67" s="393">
        <v>3</v>
      </c>
      <c r="AJ67" s="393">
        <v>0</v>
      </c>
      <c r="AK67" s="393">
        <v>0</v>
      </c>
      <c r="AL67" s="504">
        <v>5</v>
      </c>
      <c r="AM67" s="393">
        <v>0</v>
      </c>
      <c r="AN67" s="393">
        <v>0</v>
      </c>
      <c r="AO67" s="393">
        <v>0</v>
      </c>
      <c r="AP67" s="393">
        <v>0</v>
      </c>
      <c r="AQ67" s="504">
        <v>0</v>
      </c>
      <c r="AR67" s="393">
        <v>1</v>
      </c>
      <c r="AS67" s="393">
        <v>1</v>
      </c>
      <c r="AT67" s="393">
        <v>0</v>
      </c>
      <c r="AU67" s="393">
        <v>0</v>
      </c>
      <c r="AV67" s="504">
        <v>2</v>
      </c>
      <c r="AW67" s="393">
        <v>42</v>
      </c>
      <c r="AX67" s="393">
        <v>64</v>
      </c>
      <c r="AY67" s="393">
        <v>0</v>
      </c>
      <c r="AZ67" s="721">
        <v>0</v>
      </c>
      <c r="BA67" s="505">
        <v>106</v>
      </c>
      <c r="BB67" s="506"/>
      <c r="BC67" s="506"/>
    </row>
    <row r="68" spans="1:55" ht="20.100000000000001" customHeight="1" x14ac:dyDescent="0.25">
      <c r="A68" s="409" t="s">
        <v>95</v>
      </c>
      <c r="B68" s="386" t="s">
        <v>251</v>
      </c>
      <c r="C68" s="386" t="s">
        <v>57</v>
      </c>
      <c r="D68" s="393">
        <v>5</v>
      </c>
      <c r="E68" s="393">
        <v>12</v>
      </c>
      <c r="F68" s="393">
        <v>0</v>
      </c>
      <c r="G68" s="393">
        <v>0</v>
      </c>
      <c r="H68" s="504">
        <v>17</v>
      </c>
      <c r="I68" s="393">
        <v>1</v>
      </c>
      <c r="J68" s="393">
        <v>0</v>
      </c>
      <c r="K68" s="393">
        <v>0</v>
      </c>
      <c r="L68" s="393">
        <v>0</v>
      </c>
      <c r="M68" s="504">
        <v>1</v>
      </c>
      <c r="N68" s="393">
        <v>7</v>
      </c>
      <c r="O68" s="393">
        <v>14</v>
      </c>
      <c r="P68" s="393">
        <v>0</v>
      </c>
      <c r="Q68" s="393">
        <v>0</v>
      </c>
      <c r="R68" s="504">
        <v>21</v>
      </c>
      <c r="S68" s="393">
        <v>0</v>
      </c>
      <c r="T68" s="393">
        <v>0</v>
      </c>
      <c r="U68" s="393">
        <v>0</v>
      </c>
      <c r="V68" s="393">
        <v>0</v>
      </c>
      <c r="W68" s="504">
        <v>0</v>
      </c>
      <c r="X68" s="393">
        <v>5</v>
      </c>
      <c r="Y68" s="393">
        <v>12</v>
      </c>
      <c r="Z68" s="393">
        <v>0</v>
      </c>
      <c r="AA68" s="393">
        <v>0</v>
      </c>
      <c r="AB68" s="504">
        <v>17</v>
      </c>
      <c r="AC68" s="393">
        <v>0</v>
      </c>
      <c r="AD68" s="393">
        <v>0</v>
      </c>
      <c r="AE68" s="393">
        <v>0</v>
      </c>
      <c r="AF68" s="393">
        <v>0</v>
      </c>
      <c r="AG68" s="504">
        <v>0</v>
      </c>
      <c r="AH68" s="393">
        <v>0</v>
      </c>
      <c r="AI68" s="393">
        <v>0</v>
      </c>
      <c r="AJ68" s="393">
        <v>0</v>
      </c>
      <c r="AK68" s="393">
        <v>0</v>
      </c>
      <c r="AL68" s="504">
        <v>0</v>
      </c>
      <c r="AM68" s="393">
        <v>0</v>
      </c>
      <c r="AN68" s="393">
        <v>3</v>
      </c>
      <c r="AO68" s="393">
        <v>0</v>
      </c>
      <c r="AP68" s="393">
        <v>0</v>
      </c>
      <c r="AQ68" s="504">
        <v>3</v>
      </c>
      <c r="AR68" s="393">
        <v>0</v>
      </c>
      <c r="AS68" s="393">
        <v>0</v>
      </c>
      <c r="AT68" s="393">
        <v>0</v>
      </c>
      <c r="AU68" s="393">
        <v>0</v>
      </c>
      <c r="AV68" s="504">
        <v>0</v>
      </c>
      <c r="AW68" s="393">
        <v>18</v>
      </c>
      <c r="AX68" s="393">
        <v>41</v>
      </c>
      <c r="AY68" s="393">
        <v>0</v>
      </c>
      <c r="AZ68" s="721">
        <v>0</v>
      </c>
      <c r="BA68" s="505">
        <v>59</v>
      </c>
      <c r="BB68" s="506"/>
      <c r="BC68" s="506"/>
    </row>
    <row r="69" spans="1:55" ht="20.100000000000001" customHeight="1" x14ac:dyDescent="0.25">
      <c r="A69" s="409" t="s">
        <v>95</v>
      </c>
      <c r="B69" s="386" t="s">
        <v>211</v>
      </c>
      <c r="C69" s="386" t="s">
        <v>57</v>
      </c>
      <c r="D69" s="393">
        <v>11</v>
      </c>
      <c r="E69" s="393">
        <v>27</v>
      </c>
      <c r="F69" s="393">
        <v>0</v>
      </c>
      <c r="G69" s="393">
        <v>0</v>
      </c>
      <c r="H69" s="504">
        <v>38</v>
      </c>
      <c r="I69" s="393">
        <v>0</v>
      </c>
      <c r="J69" s="393">
        <v>2</v>
      </c>
      <c r="K69" s="393">
        <v>0</v>
      </c>
      <c r="L69" s="393">
        <v>0</v>
      </c>
      <c r="M69" s="504">
        <v>2</v>
      </c>
      <c r="N69" s="393">
        <v>2</v>
      </c>
      <c r="O69" s="393">
        <v>9</v>
      </c>
      <c r="P69" s="393">
        <v>0</v>
      </c>
      <c r="Q69" s="393">
        <v>0</v>
      </c>
      <c r="R69" s="504">
        <v>11</v>
      </c>
      <c r="S69" s="393">
        <v>0</v>
      </c>
      <c r="T69" s="393">
        <v>1</v>
      </c>
      <c r="U69" s="393">
        <v>0</v>
      </c>
      <c r="V69" s="393">
        <v>0</v>
      </c>
      <c r="W69" s="504">
        <v>1</v>
      </c>
      <c r="X69" s="393">
        <v>18</v>
      </c>
      <c r="Y69" s="393">
        <v>30</v>
      </c>
      <c r="Z69" s="393">
        <v>0</v>
      </c>
      <c r="AA69" s="393">
        <v>0</v>
      </c>
      <c r="AB69" s="504">
        <v>48</v>
      </c>
      <c r="AC69" s="393">
        <v>0</v>
      </c>
      <c r="AD69" s="393">
        <v>0</v>
      </c>
      <c r="AE69" s="393">
        <v>0</v>
      </c>
      <c r="AF69" s="393">
        <v>0</v>
      </c>
      <c r="AG69" s="504">
        <v>0</v>
      </c>
      <c r="AH69" s="393">
        <v>0</v>
      </c>
      <c r="AI69" s="393">
        <v>2</v>
      </c>
      <c r="AJ69" s="393">
        <v>0</v>
      </c>
      <c r="AK69" s="393">
        <v>0</v>
      </c>
      <c r="AL69" s="504">
        <v>2</v>
      </c>
      <c r="AM69" s="393">
        <v>2</v>
      </c>
      <c r="AN69" s="393">
        <v>2</v>
      </c>
      <c r="AO69" s="393">
        <v>0</v>
      </c>
      <c r="AP69" s="393">
        <v>0</v>
      </c>
      <c r="AQ69" s="504">
        <v>4</v>
      </c>
      <c r="AR69" s="393">
        <v>0</v>
      </c>
      <c r="AS69" s="393">
        <v>0</v>
      </c>
      <c r="AT69" s="393">
        <v>0</v>
      </c>
      <c r="AU69" s="393">
        <v>0</v>
      </c>
      <c r="AV69" s="504">
        <v>0</v>
      </c>
      <c r="AW69" s="393">
        <v>33</v>
      </c>
      <c r="AX69" s="393">
        <v>73</v>
      </c>
      <c r="AY69" s="393">
        <v>0</v>
      </c>
      <c r="AZ69" s="721">
        <v>0</v>
      </c>
      <c r="BA69" s="505">
        <v>106</v>
      </c>
      <c r="BB69" s="506"/>
      <c r="BC69" s="506"/>
    </row>
    <row r="70" spans="1:55" ht="20.100000000000001" customHeight="1" x14ac:dyDescent="0.25">
      <c r="A70" s="409" t="s">
        <v>95</v>
      </c>
      <c r="B70" s="386" t="s">
        <v>212</v>
      </c>
      <c r="C70" s="386" t="s">
        <v>57</v>
      </c>
      <c r="D70" s="393">
        <v>17</v>
      </c>
      <c r="E70" s="393">
        <v>16</v>
      </c>
      <c r="F70" s="393">
        <v>0</v>
      </c>
      <c r="G70" s="393">
        <v>0</v>
      </c>
      <c r="H70" s="504">
        <v>33</v>
      </c>
      <c r="I70" s="393">
        <v>0</v>
      </c>
      <c r="J70" s="393">
        <v>2</v>
      </c>
      <c r="K70" s="393">
        <v>0</v>
      </c>
      <c r="L70" s="393">
        <v>0</v>
      </c>
      <c r="M70" s="504">
        <v>2</v>
      </c>
      <c r="N70" s="393">
        <v>4</v>
      </c>
      <c r="O70" s="393">
        <v>15</v>
      </c>
      <c r="P70" s="393">
        <v>0</v>
      </c>
      <c r="Q70" s="393">
        <v>0</v>
      </c>
      <c r="R70" s="504">
        <v>19</v>
      </c>
      <c r="S70" s="393">
        <v>0</v>
      </c>
      <c r="T70" s="393">
        <v>0</v>
      </c>
      <c r="U70" s="393">
        <v>0</v>
      </c>
      <c r="V70" s="393">
        <v>0</v>
      </c>
      <c r="W70" s="504">
        <v>0</v>
      </c>
      <c r="X70" s="393">
        <v>12</v>
      </c>
      <c r="Y70" s="393">
        <v>28</v>
      </c>
      <c r="Z70" s="393">
        <v>0</v>
      </c>
      <c r="AA70" s="393">
        <v>0</v>
      </c>
      <c r="AB70" s="504">
        <v>40</v>
      </c>
      <c r="AC70" s="393">
        <v>0</v>
      </c>
      <c r="AD70" s="393">
        <v>0</v>
      </c>
      <c r="AE70" s="393">
        <v>0</v>
      </c>
      <c r="AF70" s="393">
        <v>0</v>
      </c>
      <c r="AG70" s="504">
        <v>0</v>
      </c>
      <c r="AH70" s="393">
        <v>2</v>
      </c>
      <c r="AI70" s="393">
        <v>2</v>
      </c>
      <c r="AJ70" s="393">
        <v>0</v>
      </c>
      <c r="AK70" s="393">
        <v>0</v>
      </c>
      <c r="AL70" s="504">
        <v>4</v>
      </c>
      <c r="AM70" s="393">
        <v>1</v>
      </c>
      <c r="AN70" s="393">
        <v>2</v>
      </c>
      <c r="AO70" s="393">
        <v>0</v>
      </c>
      <c r="AP70" s="393">
        <v>0</v>
      </c>
      <c r="AQ70" s="504">
        <v>3</v>
      </c>
      <c r="AR70" s="393">
        <v>0</v>
      </c>
      <c r="AS70" s="393">
        <v>0</v>
      </c>
      <c r="AT70" s="393">
        <v>0</v>
      </c>
      <c r="AU70" s="393">
        <v>0</v>
      </c>
      <c r="AV70" s="504">
        <v>0</v>
      </c>
      <c r="AW70" s="393">
        <v>36</v>
      </c>
      <c r="AX70" s="393">
        <v>65</v>
      </c>
      <c r="AY70" s="393">
        <v>0</v>
      </c>
      <c r="AZ70" s="721">
        <v>0</v>
      </c>
      <c r="BA70" s="505">
        <v>101</v>
      </c>
      <c r="BB70" s="506"/>
      <c r="BC70" s="506"/>
    </row>
    <row r="71" spans="1:55" ht="20.100000000000001" customHeight="1" x14ac:dyDescent="0.25">
      <c r="A71" s="409" t="s">
        <v>96</v>
      </c>
      <c r="B71" s="386" t="s">
        <v>213</v>
      </c>
      <c r="C71" s="386" t="s">
        <v>59</v>
      </c>
      <c r="D71" s="393">
        <v>54</v>
      </c>
      <c r="E71" s="393">
        <v>39</v>
      </c>
      <c r="F71" s="393">
        <v>0</v>
      </c>
      <c r="G71" s="393">
        <v>0</v>
      </c>
      <c r="H71" s="504">
        <v>93</v>
      </c>
      <c r="I71" s="393">
        <v>1</v>
      </c>
      <c r="J71" s="393">
        <v>0</v>
      </c>
      <c r="K71" s="393">
        <v>0</v>
      </c>
      <c r="L71" s="393">
        <v>0</v>
      </c>
      <c r="M71" s="504">
        <v>1</v>
      </c>
      <c r="N71" s="393">
        <v>6</v>
      </c>
      <c r="O71" s="393">
        <v>7</v>
      </c>
      <c r="P71" s="393">
        <v>0</v>
      </c>
      <c r="Q71" s="393">
        <v>0</v>
      </c>
      <c r="R71" s="504">
        <v>13</v>
      </c>
      <c r="S71" s="393">
        <v>0</v>
      </c>
      <c r="T71" s="393">
        <v>0</v>
      </c>
      <c r="U71" s="393">
        <v>0</v>
      </c>
      <c r="V71" s="393">
        <v>0</v>
      </c>
      <c r="W71" s="504">
        <v>0</v>
      </c>
      <c r="X71" s="393">
        <v>8</v>
      </c>
      <c r="Y71" s="393">
        <v>15</v>
      </c>
      <c r="Z71" s="393">
        <v>0</v>
      </c>
      <c r="AA71" s="393">
        <v>0</v>
      </c>
      <c r="AB71" s="504">
        <v>23</v>
      </c>
      <c r="AC71" s="393">
        <v>0</v>
      </c>
      <c r="AD71" s="393">
        <v>0</v>
      </c>
      <c r="AE71" s="393">
        <v>0</v>
      </c>
      <c r="AF71" s="393">
        <v>0</v>
      </c>
      <c r="AG71" s="504">
        <v>0</v>
      </c>
      <c r="AH71" s="393">
        <v>1</v>
      </c>
      <c r="AI71" s="393">
        <v>2</v>
      </c>
      <c r="AJ71" s="393">
        <v>0</v>
      </c>
      <c r="AK71" s="393">
        <v>0</v>
      </c>
      <c r="AL71" s="504">
        <v>3</v>
      </c>
      <c r="AM71" s="393">
        <v>1</v>
      </c>
      <c r="AN71" s="393">
        <v>5</v>
      </c>
      <c r="AO71" s="393">
        <v>0</v>
      </c>
      <c r="AP71" s="393">
        <v>0</v>
      </c>
      <c r="AQ71" s="504">
        <v>6</v>
      </c>
      <c r="AR71" s="393">
        <v>2</v>
      </c>
      <c r="AS71" s="393">
        <v>5</v>
      </c>
      <c r="AT71" s="393">
        <v>0</v>
      </c>
      <c r="AU71" s="393">
        <v>0</v>
      </c>
      <c r="AV71" s="504">
        <v>7</v>
      </c>
      <c r="AW71" s="393">
        <v>73</v>
      </c>
      <c r="AX71" s="393">
        <v>73</v>
      </c>
      <c r="AY71" s="393">
        <v>0</v>
      </c>
      <c r="AZ71" s="721">
        <v>0</v>
      </c>
      <c r="BA71" s="505">
        <v>146</v>
      </c>
      <c r="BB71" s="506"/>
      <c r="BC71" s="506"/>
    </row>
    <row r="72" spans="1:55" ht="20.100000000000001" customHeight="1" x14ac:dyDescent="0.25">
      <c r="A72" s="409" t="s">
        <v>96</v>
      </c>
      <c r="B72" s="386" t="s">
        <v>252</v>
      </c>
      <c r="C72" s="386" t="s">
        <v>57</v>
      </c>
      <c r="D72" s="393">
        <v>19</v>
      </c>
      <c r="E72" s="393">
        <v>16</v>
      </c>
      <c r="F72" s="393">
        <v>0</v>
      </c>
      <c r="G72" s="393">
        <v>0</v>
      </c>
      <c r="H72" s="504">
        <v>35</v>
      </c>
      <c r="I72" s="393">
        <v>0</v>
      </c>
      <c r="J72" s="393">
        <v>1</v>
      </c>
      <c r="K72" s="393">
        <v>0</v>
      </c>
      <c r="L72" s="393">
        <v>0</v>
      </c>
      <c r="M72" s="504">
        <v>1</v>
      </c>
      <c r="N72" s="393">
        <v>1</v>
      </c>
      <c r="O72" s="393">
        <v>2</v>
      </c>
      <c r="P72" s="393">
        <v>0</v>
      </c>
      <c r="Q72" s="393">
        <v>0</v>
      </c>
      <c r="R72" s="504">
        <v>3</v>
      </c>
      <c r="S72" s="393">
        <v>0</v>
      </c>
      <c r="T72" s="393">
        <v>0</v>
      </c>
      <c r="U72" s="393">
        <v>0</v>
      </c>
      <c r="V72" s="393">
        <v>0</v>
      </c>
      <c r="W72" s="504">
        <v>0</v>
      </c>
      <c r="X72" s="393">
        <v>5</v>
      </c>
      <c r="Y72" s="393">
        <v>2</v>
      </c>
      <c r="Z72" s="393">
        <v>0</v>
      </c>
      <c r="AA72" s="393">
        <v>0</v>
      </c>
      <c r="AB72" s="504">
        <v>7</v>
      </c>
      <c r="AC72" s="393">
        <v>0</v>
      </c>
      <c r="AD72" s="393">
        <v>0</v>
      </c>
      <c r="AE72" s="393">
        <v>0</v>
      </c>
      <c r="AF72" s="393">
        <v>0</v>
      </c>
      <c r="AG72" s="504">
        <v>0</v>
      </c>
      <c r="AH72" s="393">
        <v>1</v>
      </c>
      <c r="AI72" s="393">
        <v>2</v>
      </c>
      <c r="AJ72" s="393">
        <v>0</v>
      </c>
      <c r="AK72" s="393">
        <v>0</v>
      </c>
      <c r="AL72" s="504">
        <v>3</v>
      </c>
      <c r="AM72" s="393">
        <v>1</v>
      </c>
      <c r="AN72" s="393">
        <v>0</v>
      </c>
      <c r="AO72" s="393">
        <v>0</v>
      </c>
      <c r="AP72" s="393">
        <v>0</v>
      </c>
      <c r="AQ72" s="504">
        <v>1</v>
      </c>
      <c r="AR72" s="393">
        <v>0</v>
      </c>
      <c r="AS72" s="393">
        <v>0</v>
      </c>
      <c r="AT72" s="393">
        <v>0</v>
      </c>
      <c r="AU72" s="393">
        <v>0</v>
      </c>
      <c r="AV72" s="504">
        <v>0</v>
      </c>
      <c r="AW72" s="393">
        <v>27</v>
      </c>
      <c r="AX72" s="393">
        <v>23</v>
      </c>
      <c r="AY72" s="393">
        <v>0</v>
      </c>
      <c r="AZ72" s="721">
        <v>0</v>
      </c>
      <c r="BA72" s="505">
        <v>50</v>
      </c>
      <c r="BB72" s="506"/>
      <c r="BC72" s="506"/>
    </row>
    <row r="73" spans="1:55" ht="20.100000000000001" customHeight="1" x14ac:dyDescent="0.25">
      <c r="A73" s="409" t="s">
        <v>97</v>
      </c>
      <c r="B73" s="386" t="s">
        <v>229</v>
      </c>
      <c r="C73" s="386" t="s">
        <v>57</v>
      </c>
      <c r="D73" s="393">
        <v>28</v>
      </c>
      <c r="E73" s="393">
        <v>24</v>
      </c>
      <c r="F73" s="393">
        <v>0</v>
      </c>
      <c r="G73" s="393">
        <v>0</v>
      </c>
      <c r="H73" s="504">
        <v>52</v>
      </c>
      <c r="I73" s="393">
        <v>1</v>
      </c>
      <c r="J73" s="393">
        <v>2</v>
      </c>
      <c r="K73" s="393">
        <v>0</v>
      </c>
      <c r="L73" s="393">
        <v>0</v>
      </c>
      <c r="M73" s="504">
        <v>3</v>
      </c>
      <c r="N73" s="393">
        <v>3</v>
      </c>
      <c r="O73" s="393">
        <v>5</v>
      </c>
      <c r="P73" s="393">
        <v>0</v>
      </c>
      <c r="Q73" s="393">
        <v>0</v>
      </c>
      <c r="R73" s="504">
        <v>8</v>
      </c>
      <c r="S73" s="393">
        <v>0</v>
      </c>
      <c r="T73" s="393">
        <v>1</v>
      </c>
      <c r="U73" s="393">
        <v>0</v>
      </c>
      <c r="V73" s="393">
        <v>0</v>
      </c>
      <c r="W73" s="504">
        <v>1</v>
      </c>
      <c r="X73" s="393">
        <v>3</v>
      </c>
      <c r="Y73" s="393">
        <v>10</v>
      </c>
      <c r="Z73" s="393">
        <v>0</v>
      </c>
      <c r="AA73" s="393">
        <v>0</v>
      </c>
      <c r="AB73" s="504">
        <v>13</v>
      </c>
      <c r="AC73" s="393">
        <v>0</v>
      </c>
      <c r="AD73" s="393">
        <v>0</v>
      </c>
      <c r="AE73" s="393">
        <v>0</v>
      </c>
      <c r="AF73" s="393">
        <v>0</v>
      </c>
      <c r="AG73" s="504">
        <v>0</v>
      </c>
      <c r="AH73" s="393">
        <v>5</v>
      </c>
      <c r="AI73" s="393">
        <v>4</v>
      </c>
      <c r="AJ73" s="393">
        <v>0</v>
      </c>
      <c r="AK73" s="393">
        <v>0</v>
      </c>
      <c r="AL73" s="504">
        <v>9</v>
      </c>
      <c r="AM73" s="393">
        <v>2</v>
      </c>
      <c r="AN73" s="393">
        <v>4</v>
      </c>
      <c r="AO73" s="393">
        <v>0</v>
      </c>
      <c r="AP73" s="393">
        <v>0</v>
      </c>
      <c r="AQ73" s="504">
        <v>6</v>
      </c>
      <c r="AR73" s="393">
        <v>2</v>
      </c>
      <c r="AS73" s="393">
        <v>3</v>
      </c>
      <c r="AT73" s="393">
        <v>0</v>
      </c>
      <c r="AU73" s="393">
        <v>0</v>
      </c>
      <c r="AV73" s="504">
        <v>5</v>
      </c>
      <c r="AW73" s="393">
        <v>44</v>
      </c>
      <c r="AX73" s="393">
        <v>53</v>
      </c>
      <c r="AY73" s="393">
        <v>0</v>
      </c>
      <c r="AZ73" s="721">
        <v>0</v>
      </c>
      <c r="BA73" s="505">
        <v>97</v>
      </c>
      <c r="BB73" s="506"/>
      <c r="BC73" s="506"/>
    </row>
    <row r="74" spans="1:55" ht="20.100000000000001" customHeight="1" x14ac:dyDescent="0.25">
      <c r="A74" s="409" t="s">
        <v>98</v>
      </c>
      <c r="B74" s="386" t="s">
        <v>927</v>
      </c>
      <c r="C74" s="386" t="s">
        <v>59</v>
      </c>
      <c r="D74" s="393">
        <v>6</v>
      </c>
      <c r="E74" s="393">
        <v>5</v>
      </c>
      <c r="F74" s="393">
        <v>0</v>
      </c>
      <c r="G74" s="393">
        <v>0</v>
      </c>
      <c r="H74" s="504">
        <v>11</v>
      </c>
      <c r="I74" s="393">
        <v>1</v>
      </c>
      <c r="J74" s="393">
        <v>5</v>
      </c>
      <c r="K74" s="393">
        <v>0</v>
      </c>
      <c r="L74" s="393">
        <v>0</v>
      </c>
      <c r="M74" s="504">
        <v>6</v>
      </c>
      <c r="N74" s="393">
        <v>6</v>
      </c>
      <c r="O74" s="393">
        <v>8</v>
      </c>
      <c r="P74" s="393">
        <v>0</v>
      </c>
      <c r="Q74" s="393">
        <v>0</v>
      </c>
      <c r="R74" s="504">
        <v>14</v>
      </c>
      <c r="S74" s="393">
        <v>0</v>
      </c>
      <c r="T74" s="393">
        <v>2</v>
      </c>
      <c r="U74" s="393">
        <v>0</v>
      </c>
      <c r="V74" s="393">
        <v>0</v>
      </c>
      <c r="W74" s="504">
        <v>2</v>
      </c>
      <c r="X74" s="393">
        <v>0</v>
      </c>
      <c r="Y74" s="393">
        <v>2</v>
      </c>
      <c r="Z74" s="393">
        <v>0</v>
      </c>
      <c r="AA74" s="393">
        <v>0</v>
      </c>
      <c r="AB74" s="504">
        <v>2</v>
      </c>
      <c r="AC74" s="393">
        <v>0</v>
      </c>
      <c r="AD74" s="393">
        <v>0</v>
      </c>
      <c r="AE74" s="393">
        <v>0</v>
      </c>
      <c r="AF74" s="393">
        <v>0</v>
      </c>
      <c r="AG74" s="504">
        <v>0</v>
      </c>
      <c r="AH74" s="393">
        <v>0</v>
      </c>
      <c r="AI74" s="393">
        <v>0</v>
      </c>
      <c r="AJ74" s="393">
        <v>0</v>
      </c>
      <c r="AK74" s="393">
        <v>0</v>
      </c>
      <c r="AL74" s="504">
        <v>0</v>
      </c>
      <c r="AM74" s="393">
        <v>0</v>
      </c>
      <c r="AN74" s="393">
        <v>1</v>
      </c>
      <c r="AO74" s="393">
        <v>0</v>
      </c>
      <c r="AP74" s="393">
        <v>0</v>
      </c>
      <c r="AQ74" s="504">
        <v>1</v>
      </c>
      <c r="AR74" s="393">
        <v>0</v>
      </c>
      <c r="AS74" s="393">
        <v>0</v>
      </c>
      <c r="AT74" s="393">
        <v>0</v>
      </c>
      <c r="AU74" s="393">
        <v>0</v>
      </c>
      <c r="AV74" s="504">
        <v>0</v>
      </c>
      <c r="AW74" s="393">
        <v>13</v>
      </c>
      <c r="AX74" s="393">
        <v>23</v>
      </c>
      <c r="AY74" s="393">
        <v>0</v>
      </c>
      <c r="AZ74" s="721">
        <v>0</v>
      </c>
      <c r="BA74" s="505">
        <v>36</v>
      </c>
      <c r="BB74" s="506"/>
      <c r="BC74" s="506"/>
    </row>
    <row r="75" spans="1:55" ht="20.100000000000001" customHeight="1" x14ac:dyDescent="0.25">
      <c r="A75" s="409" t="s">
        <v>98</v>
      </c>
      <c r="B75" s="386" t="s">
        <v>215</v>
      </c>
      <c r="C75" s="386" t="s">
        <v>57</v>
      </c>
      <c r="D75" s="393">
        <v>6</v>
      </c>
      <c r="E75" s="393">
        <v>15</v>
      </c>
      <c r="F75" s="393">
        <v>0</v>
      </c>
      <c r="G75" s="393">
        <v>0</v>
      </c>
      <c r="H75" s="504">
        <v>21</v>
      </c>
      <c r="I75" s="393">
        <v>1</v>
      </c>
      <c r="J75" s="393">
        <v>1</v>
      </c>
      <c r="K75" s="393">
        <v>0</v>
      </c>
      <c r="L75" s="393">
        <v>0</v>
      </c>
      <c r="M75" s="504">
        <v>2</v>
      </c>
      <c r="N75" s="393">
        <v>5</v>
      </c>
      <c r="O75" s="393">
        <v>2</v>
      </c>
      <c r="P75" s="393">
        <v>0</v>
      </c>
      <c r="Q75" s="393">
        <v>0</v>
      </c>
      <c r="R75" s="504">
        <v>7</v>
      </c>
      <c r="S75" s="393">
        <v>0</v>
      </c>
      <c r="T75" s="393">
        <v>0</v>
      </c>
      <c r="U75" s="393">
        <v>0</v>
      </c>
      <c r="V75" s="393">
        <v>0</v>
      </c>
      <c r="W75" s="504">
        <v>0</v>
      </c>
      <c r="X75" s="393">
        <v>9</v>
      </c>
      <c r="Y75" s="393">
        <v>22</v>
      </c>
      <c r="Z75" s="393">
        <v>0</v>
      </c>
      <c r="AA75" s="393">
        <v>0</v>
      </c>
      <c r="AB75" s="504">
        <v>31</v>
      </c>
      <c r="AC75" s="393">
        <v>0</v>
      </c>
      <c r="AD75" s="393">
        <v>0</v>
      </c>
      <c r="AE75" s="393">
        <v>0</v>
      </c>
      <c r="AF75" s="393">
        <v>0</v>
      </c>
      <c r="AG75" s="504">
        <v>0</v>
      </c>
      <c r="AH75" s="393">
        <v>1</v>
      </c>
      <c r="AI75" s="393">
        <v>6</v>
      </c>
      <c r="AJ75" s="393">
        <v>0</v>
      </c>
      <c r="AK75" s="393">
        <v>0</v>
      </c>
      <c r="AL75" s="504">
        <v>7</v>
      </c>
      <c r="AM75" s="393">
        <v>2</v>
      </c>
      <c r="AN75" s="393">
        <v>1</v>
      </c>
      <c r="AO75" s="393">
        <v>0</v>
      </c>
      <c r="AP75" s="393">
        <v>0</v>
      </c>
      <c r="AQ75" s="504">
        <v>3</v>
      </c>
      <c r="AR75" s="393">
        <v>1</v>
      </c>
      <c r="AS75" s="393">
        <v>1</v>
      </c>
      <c r="AT75" s="393">
        <v>0</v>
      </c>
      <c r="AU75" s="393">
        <v>0</v>
      </c>
      <c r="AV75" s="504">
        <v>2</v>
      </c>
      <c r="AW75" s="393">
        <v>25</v>
      </c>
      <c r="AX75" s="393">
        <v>48</v>
      </c>
      <c r="AY75" s="393">
        <v>0</v>
      </c>
      <c r="AZ75" s="721">
        <v>0</v>
      </c>
      <c r="BA75" s="505">
        <v>73</v>
      </c>
      <c r="BB75" s="506"/>
      <c r="BC75" s="506"/>
    </row>
    <row r="76" spans="1:55" ht="20.100000000000001" customHeight="1" x14ac:dyDescent="0.25">
      <c r="A76" s="409" t="s">
        <v>99</v>
      </c>
      <c r="B76" s="386" t="s">
        <v>216</v>
      </c>
      <c r="C76" s="386" t="s">
        <v>57</v>
      </c>
      <c r="D76" s="393">
        <v>19</v>
      </c>
      <c r="E76" s="393">
        <v>18</v>
      </c>
      <c r="F76" s="393">
        <v>0</v>
      </c>
      <c r="G76" s="393">
        <v>0</v>
      </c>
      <c r="H76" s="504">
        <v>37</v>
      </c>
      <c r="I76" s="393">
        <v>1</v>
      </c>
      <c r="J76" s="393">
        <v>0</v>
      </c>
      <c r="K76" s="393">
        <v>0</v>
      </c>
      <c r="L76" s="393">
        <v>0</v>
      </c>
      <c r="M76" s="504">
        <v>1</v>
      </c>
      <c r="N76" s="393">
        <v>0</v>
      </c>
      <c r="O76" s="393">
        <v>0</v>
      </c>
      <c r="P76" s="393">
        <v>0</v>
      </c>
      <c r="Q76" s="393">
        <v>0</v>
      </c>
      <c r="R76" s="504">
        <v>0</v>
      </c>
      <c r="S76" s="393">
        <v>0</v>
      </c>
      <c r="T76" s="393">
        <v>0</v>
      </c>
      <c r="U76" s="393">
        <v>0</v>
      </c>
      <c r="V76" s="393">
        <v>0</v>
      </c>
      <c r="W76" s="504">
        <v>0</v>
      </c>
      <c r="X76" s="393">
        <v>1</v>
      </c>
      <c r="Y76" s="393">
        <v>0</v>
      </c>
      <c r="Z76" s="393">
        <v>0</v>
      </c>
      <c r="AA76" s="393">
        <v>0</v>
      </c>
      <c r="AB76" s="504">
        <v>1</v>
      </c>
      <c r="AC76" s="393">
        <v>0</v>
      </c>
      <c r="AD76" s="393">
        <v>0</v>
      </c>
      <c r="AE76" s="393">
        <v>0</v>
      </c>
      <c r="AF76" s="393">
        <v>0</v>
      </c>
      <c r="AG76" s="504">
        <v>0</v>
      </c>
      <c r="AH76" s="393">
        <v>1</v>
      </c>
      <c r="AI76" s="393">
        <v>1</v>
      </c>
      <c r="AJ76" s="393">
        <v>0</v>
      </c>
      <c r="AK76" s="393">
        <v>0</v>
      </c>
      <c r="AL76" s="504">
        <v>2</v>
      </c>
      <c r="AM76" s="393">
        <v>1</v>
      </c>
      <c r="AN76" s="393">
        <v>3</v>
      </c>
      <c r="AO76" s="393">
        <v>0</v>
      </c>
      <c r="AP76" s="393">
        <v>0</v>
      </c>
      <c r="AQ76" s="504">
        <v>4</v>
      </c>
      <c r="AR76" s="393">
        <v>0</v>
      </c>
      <c r="AS76" s="393">
        <v>3</v>
      </c>
      <c r="AT76" s="393">
        <v>0</v>
      </c>
      <c r="AU76" s="393">
        <v>0</v>
      </c>
      <c r="AV76" s="504">
        <v>3</v>
      </c>
      <c r="AW76" s="393">
        <v>23</v>
      </c>
      <c r="AX76" s="393">
        <v>25</v>
      </c>
      <c r="AY76" s="393">
        <v>0</v>
      </c>
      <c r="AZ76" s="721">
        <v>0</v>
      </c>
      <c r="BA76" s="505">
        <v>48</v>
      </c>
      <c r="BB76" s="506"/>
      <c r="BC76" s="506"/>
    </row>
    <row r="77" spans="1:55" ht="20.100000000000001" customHeight="1" x14ac:dyDescent="0.25">
      <c r="A77" s="409" t="s">
        <v>100</v>
      </c>
      <c r="B77" s="386" t="s">
        <v>217</v>
      </c>
      <c r="C77" s="386" t="s">
        <v>59</v>
      </c>
      <c r="D77" s="393">
        <v>27</v>
      </c>
      <c r="E77" s="393">
        <v>36</v>
      </c>
      <c r="F77" s="393">
        <v>0</v>
      </c>
      <c r="G77" s="393">
        <v>0</v>
      </c>
      <c r="H77" s="504">
        <v>63</v>
      </c>
      <c r="I77" s="393">
        <v>3</v>
      </c>
      <c r="J77" s="393">
        <v>0</v>
      </c>
      <c r="K77" s="393">
        <v>0</v>
      </c>
      <c r="L77" s="393">
        <v>0</v>
      </c>
      <c r="M77" s="504">
        <v>3</v>
      </c>
      <c r="N77" s="393">
        <v>2</v>
      </c>
      <c r="O77" s="393">
        <v>5</v>
      </c>
      <c r="P77" s="393">
        <v>0</v>
      </c>
      <c r="Q77" s="393">
        <v>0</v>
      </c>
      <c r="R77" s="504">
        <v>7</v>
      </c>
      <c r="S77" s="393">
        <v>0</v>
      </c>
      <c r="T77" s="393">
        <v>0</v>
      </c>
      <c r="U77" s="393">
        <v>0</v>
      </c>
      <c r="V77" s="393">
        <v>0</v>
      </c>
      <c r="W77" s="504">
        <v>0</v>
      </c>
      <c r="X77" s="393">
        <v>7</v>
      </c>
      <c r="Y77" s="393">
        <v>8</v>
      </c>
      <c r="Z77" s="393">
        <v>0</v>
      </c>
      <c r="AA77" s="393">
        <v>0</v>
      </c>
      <c r="AB77" s="504">
        <v>15</v>
      </c>
      <c r="AC77" s="393">
        <v>0</v>
      </c>
      <c r="AD77" s="393">
        <v>0</v>
      </c>
      <c r="AE77" s="393">
        <v>0</v>
      </c>
      <c r="AF77" s="393">
        <v>0</v>
      </c>
      <c r="AG77" s="504">
        <v>0</v>
      </c>
      <c r="AH77" s="393">
        <v>1</v>
      </c>
      <c r="AI77" s="393">
        <v>4</v>
      </c>
      <c r="AJ77" s="393">
        <v>0</v>
      </c>
      <c r="AK77" s="393">
        <v>0</v>
      </c>
      <c r="AL77" s="504">
        <v>5</v>
      </c>
      <c r="AM77" s="393">
        <v>2</v>
      </c>
      <c r="AN77" s="393">
        <v>6</v>
      </c>
      <c r="AO77" s="393">
        <v>0</v>
      </c>
      <c r="AP77" s="393">
        <v>0</v>
      </c>
      <c r="AQ77" s="504">
        <v>8</v>
      </c>
      <c r="AR77" s="393">
        <v>0</v>
      </c>
      <c r="AS77" s="393">
        <v>0</v>
      </c>
      <c r="AT77" s="393">
        <v>0</v>
      </c>
      <c r="AU77" s="393">
        <v>0</v>
      </c>
      <c r="AV77" s="504">
        <v>0</v>
      </c>
      <c r="AW77" s="393">
        <v>42</v>
      </c>
      <c r="AX77" s="393">
        <v>59</v>
      </c>
      <c r="AY77" s="393">
        <v>0</v>
      </c>
      <c r="AZ77" s="721">
        <v>0</v>
      </c>
      <c r="BA77" s="505">
        <v>101</v>
      </c>
      <c r="BB77" s="506"/>
      <c r="BC77" s="506"/>
    </row>
    <row r="78" spans="1:55" ht="20.100000000000001" customHeight="1" x14ac:dyDescent="0.25">
      <c r="A78" s="409" t="s">
        <v>101</v>
      </c>
      <c r="B78" s="386" t="s">
        <v>627</v>
      </c>
      <c r="C78" s="386" t="s">
        <v>61</v>
      </c>
      <c r="D78" s="393">
        <v>0</v>
      </c>
      <c r="E78" s="393">
        <v>0</v>
      </c>
      <c r="F78" s="393">
        <v>0</v>
      </c>
      <c r="G78" s="393">
        <v>0</v>
      </c>
      <c r="H78" s="504">
        <v>0</v>
      </c>
      <c r="I78" s="393">
        <v>0</v>
      </c>
      <c r="J78" s="393">
        <v>1</v>
      </c>
      <c r="K78" s="393">
        <v>0</v>
      </c>
      <c r="L78" s="393">
        <v>0</v>
      </c>
      <c r="M78" s="504">
        <v>1</v>
      </c>
      <c r="N78" s="393">
        <v>15</v>
      </c>
      <c r="O78" s="393">
        <v>34</v>
      </c>
      <c r="P78" s="393">
        <v>0</v>
      </c>
      <c r="Q78" s="393">
        <v>0</v>
      </c>
      <c r="R78" s="504">
        <v>49</v>
      </c>
      <c r="S78" s="393">
        <v>0</v>
      </c>
      <c r="T78" s="393">
        <v>0</v>
      </c>
      <c r="U78" s="393">
        <v>0</v>
      </c>
      <c r="V78" s="393">
        <v>0</v>
      </c>
      <c r="W78" s="504">
        <v>0</v>
      </c>
      <c r="X78" s="393">
        <v>0</v>
      </c>
      <c r="Y78" s="393">
        <v>1</v>
      </c>
      <c r="Z78" s="393">
        <v>0</v>
      </c>
      <c r="AA78" s="393">
        <v>0</v>
      </c>
      <c r="AB78" s="504">
        <v>1</v>
      </c>
      <c r="AC78" s="393">
        <v>0</v>
      </c>
      <c r="AD78" s="393">
        <v>0</v>
      </c>
      <c r="AE78" s="393">
        <v>0</v>
      </c>
      <c r="AF78" s="393">
        <v>0</v>
      </c>
      <c r="AG78" s="504">
        <v>0</v>
      </c>
      <c r="AH78" s="393">
        <v>0</v>
      </c>
      <c r="AI78" s="393">
        <v>0</v>
      </c>
      <c r="AJ78" s="393">
        <v>0</v>
      </c>
      <c r="AK78" s="393">
        <v>0</v>
      </c>
      <c r="AL78" s="504">
        <v>0</v>
      </c>
      <c r="AM78" s="393">
        <v>0</v>
      </c>
      <c r="AN78" s="393">
        <v>0</v>
      </c>
      <c r="AO78" s="393">
        <v>0</v>
      </c>
      <c r="AP78" s="393">
        <v>0</v>
      </c>
      <c r="AQ78" s="504">
        <v>0</v>
      </c>
      <c r="AR78" s="393">
        <v>0</v>
      </c>
      <c r="AS78" s="393">
        <v>0</v>
      </c>
      <c r="AT78" s="393">
        <v>0</v>
      </c>
      <c r="AU78" s="393">
        <v>0</v>
      </c>
      <c r="AV78" s="504">
        <v>0</v>
      </c>
      <c r="AW78" s="393">
        <v>15</v>
      </c>
      <c r="AX78" s="393">
        <v>36</v>
      </c>
      <c r="AY78" s="393">
        <v>0</v>
      </c>
      <c r="AZ78" s="721">
        <v>0</v>
      </c>
      <c r="BA78" s="505">
        <v>51</v>
      </c>
      <c r="BB78" s="506"/>
      <c r="BC78" s="506"/>
    </row>
    <row r="79" spans="1:55" ht="20.100000000000001" customHeight="1" x14ac:dyDescent="0.25">
      <c r="A79" s="409" t="s">
        <v>101</v>
      </c>
      <c r="B79" s="386" t="s">
        <v>663</v>
      </c>
      <c r="C79" s="386" t="s">
        <v>59</v>
      </c>
      <c r="D79" s="393">
        <v>0</v>
      </c>
      <c r="E79" s="393">
        <v>1</v>
      </c>
      <c r="F79" s="393">
        <v>0</v>
      </c>
      <c r="G79" s="393">
        <v>0</v>
      </c>
      <c r="H79" s="504">
        <v>1</v>
      </c>
      <c r="I79" s="393">
        <v>0</v>
      </c>
      <c r="J79" s="393">
        <v>0</v>
      </c>
      <c r="K79" s="393">
        <v>0</v>
      </c>
      <c r="L79" s="393">
        <v>0</v>
      </c>
      <c r="M79" s="504">
        <v>0</v>
      </c>
      <c r="N79" s="393">
        <v>8</v>
      </c>
      <c r="O79" s="393">
        <v>34</v>
      </c>
      <c r="P79" s="393">
        <v>0</v>
      </c>
      <c r="Q79" s="393">
        <v>0</v>
      </c>
      <c r="R79" s="504">
        <v>42</v>
      </c>
      <c r="S79" s="393">
        <v>0</v>
      </c>
      <c r="T79" s="393">
        <v>0</v>
      </c>
      <c r="U79" s="393">
        <v>0</v>
      </c>
      <c r="V79" s="393">
        <v>0</v>
      </c>
      <c r="W79" s="504">
        <v>0</v>
      </c>
      <c r="X79" s="393">
        <v>1</v>
      </c>
      <c r="Y79" s="393">
        <v>1</v>
      </c>
      <c r="Z79" s="393">
        <v>0</v>
      </c>
      <c r="AA79" s="393">
        <v>0</v>
      </c>
      <c r="AB79" s="504">
        <v>2</v>
      </c>
      <c r="AC79" s="393">
        <v>0</v>
      </c>
      <c r="AD79" s="393">
        <v>0</v>
      </c>
      <c r="AE79" s="393">
        <v>0</v>
      </c>
      <c r="AF79" s="393">
        <v>0</v>
      </c>
      <c r="AG79" s="504">
        <v>0</v>
      </c>
      <c r="AH79" s="393">
        <v>0</v>
      </c>
      <c r="AI79" s="393">
        <v>0</v>
      </c>
      <c r="AJ79" s="393">
        <v>0</v>
      </c>
      <c r="AK79" s="393">
        <v>0</v>
      </c>
      <c r="AL79" s="504">
        <v>0</v>
      </c>
      <c r="AM79" s="393">
        <v>0</v>
      </c>
      <c r="AN79" s="393">
        <v>0</v>
      </c>
      <c r="AO79" s="393">
        <v>0</v>
      </c>
      <c r="AP79" s="393">
        <v>0</v>
      </c>
      <c r="AQ79" s="504">
        <v>0</v>
      </c>
      <c r="AR79" s="393">
        <v>0</v>
      </c>
      <c r="AS79" s="393">
        <v>0</v>
      </c>
      <c r="AT79" s="393">
        <v>0</v>
      </c>
      <c r="AU79" s="393">
        <v>0</v>
      </c>
      <c r="AV79" s="504">
        <v>0</v>
      </c>
      <c r="AW79" s="393">
        <v>9</v>
      </c>
      <c r="AX79" s="393">
        <v>36</v>
      </c>
      <c r="AY79" s="393">
        <v>0</v>
      </c>
      <c r="AZ79" s="721">
        <v>0</v>
      </c>
      <c r="BA79" s="505">
        <v>45</v>
      </c>
      <c r="BB79" s="506"/>
      <c r="BC79" s="506"/>
    </row>
    <row r="80" spans="1:55" ht="20.100000000000001" customHeight="1" x14ac:dyDescent="0.25">
      <c r="A80" s="409" t="s">
        <v>101</v>
      </c>
      <c r="B80" s="386" t="s">
        <v>218</v>
      </c>
      <c r="C80" s="386" t="s">
        <v>57</v>
      </c>
      <c r="D80" s="393">
        <v>0</v>
      </c>
      <c r="E80" s="393">
        <v>0</v>
      </c>
      <c r="F80" s="393">
        <v>0</v>
      </c>
      <c r="G80" s="393">
        <v>0</v>
      </c>
      <c r="H80" s="504">
        <v>0</v>
      </c>
      <c r="I80" s="393">
        <v>0</v>
      </c>
      <c r="J80" s="393">
        <v>0</v>
      </c>
      <c r="K80" s="393">
        <v>0</v>
      </c>
      <c r="L80" s="393">
        <v>0</v>
      </c>
      <c r="M80" s="504">
        <v>0</v>
      </c>
      <c r="N80" s="393">
        <v>16</v>
      </c>
      <c r="O80" s="393">
        <v>24</v>
      </c>
      <c r="P80" s="393">
        <v>0</v>
      </c>
      <c r="Q80" s="393">
        <v>0</v>
      </c>
      <c r="R80" s="504">
        <v>40</v>
      </c>
      <c r="S80" s="393">
        <v>0</v>
      </c>
      <c r="T80" s="393">
        <v>0</v>
      </c>
      <c r="U80" s="393">
        <v>0</v>
      </c>
      <c r="V80" s="393">
        <v>0</v>
      </c>
      <c r="W80" s="504">
        <v>0</v>
      </c>
      <c r="X80" s="393">
        <v>0</v>
      </c>
      <c r="Y80" s="393">
        <v>0</v>
      </c>
      <c r="Z80" s="393">
        <v>0</v>
      </c>
      <c r="AA80" s="393">
        <v>0</v>
      </c>
      <c r="AB80" s="504">
        <v>0</v>
      </c>
      <c r="AC80" s="393">
        <v>0</v>
      </c>
      <c r="AD80" s="393">
        <v>0</v>
      </c>
      <c r="AE80" s="393">
        <v>0</v>
      </c>
      <c r="AF80" s="393">
        <v>0</v>
      </c>
      <c r="AG80" s="504">
        <v>0</v>
      </c>
      <c r="AH80" s="393">
        <v>0</v>
      </c>
      <c r="AI80" s="393">
        <v>0</v>
      </c>
      <c r="AJ80" s="393">
        <v>0</v>
      </c>
      <c r="AK80" s="393">
        <v>0</v>
      </c>
      <c r="AL80" s="504">
        <v>0</v>
      </c>
      <c r="AM80" s="393">
        <v>0</v>
      </c>
      <c r="AN80" s="393">
        <v>0</v>
      </c>
      <c r="AO80" s="393">
        <v>0</v>
      </c>
      <c r="AP80" s="393">
        <v>0</v>
      </c>
      <c r="AQ80" s="504">
        <v>0</v>
      </c>
      <c r="AR80" s="393">
        <v>0</v>
      </c>
      <c r="AS80" s="393">
        <v>0</v>
      </c>
      <c r="AT80" s="393">
        <v>0</v>
      </c>
      <c r="AU80" s="393">
        <v>0</v>
      </c>
      <c r="AV80" s="504">
        <v>0</v>
      </c>
      <c r="AW80" s="393">
        <v>16</v>
      </c>
      <c r="AX80" s="393">
        <v>24</v>
      </c>
      <c r="AY80" s="393">
        <v>0</v>
      </c>
      <c r="AZ80" s="721">
        <v>0</v>
      </c>
      <c r="BA80" s="505">
        <v>40</v>
      </c>
      <c r="BB80" s="506"/>
      <c r="BC80" s="506"/>
    </row>
    <row r="81" spans="1:55" s="509" customFormat="1" ht="20.100000000000001" customHeight="1" x14ac:dyDescent="0.25">
      <c r="A81" s="122"/>
      <c r="B81" s="124" t="s">
        <v>253</v>
      </c>
      <c r="C81" s="124"/>
      <c r="D81" s="119">
        <f t="shared" ref="D81:AI81" si="0">SUM(D5:D80)</f>
        <v>1348</v>
      </c>
      <c r="E81" s="119">
        <f t="shared" si="0"/>
        <v>1892</v>
      </c>
      <c r="F81" s="119">
        <f t="shared" si="0"/>
        <v>1</v>
      </c>
      <c r="G81" s="119">
        <f t="shared" si="0"/>
        <v>3</v>
      </c>
      <c r="H81" s="507">
        <f t="shared" si="0"/>
        <v>3244</v>
      </c>
      <c r="I81" s="119">
        <f t="shared" si="0"/>
        <v>122</v>
      </c>
      <c r="J81" s="119">
        <f t="shared" si="0"/>
        <v>285</v>
      </c>
      <c r="K81" s="119">
        <f t="shared" si="0"/>
        <v>0</v>
      </c>
      <c r="L81" s="119">
        <f t="shared" si="0"/>
        <v>0</v>
      </c>
      <c r="M81" s="507">
        <f t="shared" si="0"/>
        <v>407</v>
      </c>
      <c r="N81" s="119">
        <f t="shared" si="0"/>
        <v>264</v>
      </c>
      <c r="O81" s="119">
        <f t="shared" si="0"/>
        <v>487</v>
      </c>
      <c r="P81" s="119">
        <f t="shared" si="0"/>
        <v>0</v>
      </c>
      <c r="Q81" s="119">
        <f t="shared" si="0"/>
        <v>1</v>
      </c>
      <c r="R81" s="507">
        <f t="shared" si="0"/>
        <v>752</v>
      </c>
      <c r="S81" s="119">
        <f t="shared" si="0"/>
        <v>9</v>
      </c>
      <c r="T81" s="119">
        <f t="shared" si="0"/>
        <v>13</v>
      </c>
      <c r="U81" s="119">
        <f t="shared" si="0"/>
        <v>0</v>
      </c>
      <c r="V81" s="119">
        <f t="shared" si="0"/>
        <v>0</v>
      </c>
      <c r="W81" s="507">
        <f t="shared" si="0"/>
        <v>22</v>
      </c>
      <c r="X81" s="119">
        <f t="shared" si="0"/>
        <v>720</v>
      </c>
      <c r="Y81" s="119">
        <f t="shared" si="0"/>
        <v>1171</v>
      </c>
      <c r="Z81" s="119">
        <f t="shared" si="0"/>
        <v>0</v>
      </c>
      <c r="AA81" s="119">
        <f t="shared" si="0"/>
        <v>2</v>
      </c>
      <c r="AB81" s="507">
        <f t="shared" si="0"/>
        <v>1893</v>
      </c>
      <c r="AC81" s="119">
        <f t="shared" si="0"/>
        <v>3</v>
      </c>
      <c r="AD81" s="119">
        <f t="shared" si="0"/>
        <v>1</v>
      </c>
      <c r="AE81" s="119">
        <f t="shared" si="0"/>
        <v>0</v>
      </c>
      <c r="AF81" s="119">
        <f t="shared" si="0"/>
        <v>0</v>
      </c>
      <c r="AG81" s="507">
        <f t="shared" si="0"/>
        <v>4</v>
      </c>
      <c r="AH81" s="119">
        <f t="shared" si="0"/>
        <v>148</v>
      </c>
      <c r="AI81" s="119">
        <f t="shared" si="0"/>
        <v>211</v>
      </c>
      <c r="AJ81" s="119">
        <f t="shared" ref="AJ81:BA81" si="1">SUM(AJ5:AJ80)</f>
        <v>0</v>
      </c>
      <c r="AK81" s="119">
        <f t="shared" si="1"/>
        <v>0</v>
      </c>
      <c r="AL81" s="507">
        <f t="shared" si="1"/>
        <v>359</v>
      </c>
      <c r="AM81" s="119">
        <f t="shared" si="1"/>
        <v>89</v>
      </c>
      <c r="AN81" s="119">
        <f t="shared" si="1"/>
        <v>131</v>
      </c>
      <c r="AO81" s="119">
        <f t="shared" si="1"/>
        <v>0</v>
      </c>
      <c r="AP81" s="119">
        <f t="shared" si="1"/>
        <v>152</v>
      </c>
      <c r="AQ81" s="507">
        <f t="shared" si="1"/>
        <v>372</v>
      </c>
      <c r="AR81" s="119">
        <f t="shared" si="1"/>
        <v>93</v>
      </c>
      <c r="AS81" s="119">
        <f t="shared" si="1"/>
        <v>150</v>
      </c>
      <c r="AT81" s="119">
        <f t="shared" si="1"/>
        <v>0</v>
      </c>
      <c r="AU81" s="119">
        <f t="shared" si="1"/>
        <v>0</v>
      </c>
      <c r="AV81" s="507">
        <f t="shared" si="1"/>
        <v>243</v>
      </c>
      <c r="AW81" s="119">
        <f t="shared" si="1"/>
        <v>2796</v>
      </c>
      <c r="AX81" s="119">
        <f t="shared" si="1"/>
        <v>4341</v>
      </c>
      <c r="AY81" s="119">
        <f t="shared" si="1"/>
        <v>1</v>
      </c>
      <c r="AZ81" s="119">
        <f t="shared" si="1"/>
        <v>158</v>
      </c>
      <c r="BA81" s="507">
        <f t="shared" si="1"/>
        <v>7296</v>
      </c>
      <c r="BB81" s="506"/>
      <c r="BC81" s="506"/>
    </row>
    <row r="82" spans="1:55" s="509" customFormat="1" ht="20.100000000000001" customHeight="1" thickBot="1" x14ac:dyDescent="0.3">
      <c r="A82" s="123"/>
      <c r="B82" s="125" t="s">
        <v>652</v>
      </c>
      <c r="C82" s="125"/>
      <c r="D82" s="120"/>
      <c r="E82" s="121"/>
      <c r="F82" s="121"/>
      <c r="G82" s="121"/>
      <c r="H82" s="518">
        <f>H81/$BA$81*100</f>
        <v>44.462719298245609</v>
      </c>
      <c r="I82" s="120"/>
      <c r="J82" s="121"/>
      <c r="K82" s="121"/>
      <c r="L82" s="121"/>
      <c r="M82" s="518">
        <f>M81/$BA$81*100</f>
        <v>5.578399122807018</v>
      </c>
      <c r="N82" s="120"/>
      <c r="O82" s="121"/>
      <c r="P82" s="121"/>
      <c r="Q82" s="121"/>
      <c r="R82" s="518">
        <f>R81/$BA$81*100</f>
        <v>10.307017543859649</v>
      </c>
      <c r="S82" s="120"/>
      <c r="T82" s="121"/>
      <c r="U82" s="121"/>
      <c r="V82" s="121"/>
      <c r="W82" s="121">
        <f>W81/$BA$81*100</f>
        <v>0.30153508771929821</v>
      </c>
      <c r="X82" s="121"/>
      <c r="Y82" s="121"/>
      <c r="Z82" s="121"/>
      <c r="AA82" s="121"/>
      <c r="AB82" s="518">
        <f>AB81/$BA$81*100</f>
        <v>25.945723684210524</v>
      </c>
      <c r="AC82" s="120"/>
      <c r="AD82" s="121"/>
      <c r="AE82" s="121"/>
      <c r="AF82" s="121"/>
      <c r="AG82" s="518">
        <f>AG81/$BA$81*100</f>
        <v>5.4824561403508769E-2</v>
      </c>
      <c r="AH82" s="121"/>
      <c r="AI82" s="121"/>
      <c r="AJ82" s="121"/>
      <c r="AK82" s="121"/>
      <c r="AL82" s="518">
        <f>AL81/$BA$81*100</f>
        <v>4.9205043859649118</v>
      </c>
      <c r="AM82" s="121"/>
      <c r="AN82" s="121"/>
      <c r="AO82" s="121"/>
      <c r="AP82" s="121"/>
      <c r="AQ82" s="518">
        <f>AQ81/$BA$81*100</f>
        <v>5.0986842105263159</v>
      </c>
      <c r="AR82" s="120"/>
      <c r="AS82" s="121"/>
      <c r="AT82" s="121"/>
      <c r="AU82" s="121"/>
      <c r="AV82" s="518">
        <f>AV81/$BA$81*100</f>
        <v>3.3305921052631584</v>
      </c>
      <c r="AW82" s="518">
        <f>AW81/$BA$81*100</f>
        <v>38.32236842105263</v>
      </c>
      <c r="AX82" s="518">
        <f>AX81/$BA$81*100</f>
        <v>59.498355263157897</v>
      </c>
      <c r="AY82" s="518">
        <f>AY81/$BA$81*100</f>
        <v>1.3706140350877192E-2</v>
      </c>
      <c r="AZ82" s="722">
        <f>AZ81/$BA$81*100</f>
        <v>2.1655701754385968</v>
      </c>
      <c r="BA82" s="723"/>
    </row>
    <row r="83" spans="1:55" ht="27.15" customHeight="1" x14ac:dyDescent="0.25">
      <c r="A83" s="1049" t="s">
        <v>1003</v>
      </c>
      <c r="B83" s="1049"/>
      <c r="C83" s="1049"/>
      <c r="H83" s="535"/>
      <c r="M83" s="535"/>
      <c r="R83" s="535"/>
      <c r="W83" s="535"/>
      <c r="AB83" s="535"/>
      <c r="AG83" s="535"/>
      <c r="AL83" s="535"/>
      <c r="AQ83" s="535"/>
      <c r="AV83" s="535"/>
      <c r="AW83" s="535"/>
      <c r="AX83" s="535"/>
      <c r="AY83" s="535"/>
      <c r="AZ83" s="535"/>
      <c r="BA83" s="535"/>
    </row>
    <row r="84" spans="1:55" ht="15" customHeight="1" x14ac:dyDescent="0.3">
      <c r="A84" s="230" t="s">
        <v>687</v>
      </c>
      <c r="B84" s="712"/>
      <c r="C84" s="712"/>
    </row>
    <row r="85" spans="1:55" ht="14.25" customHeight="1" x14ac:dyDescent="0.3">
      <c r="A85" s="712"/>
      <c r="B85" s="712"/>
      <c r="C85" s="712"/>
    </row>
    <row r="86" spans="1:55" ht="14.25" customHeight="1" x14ac:dyDescent="0.3">
      <c r="A86" s="1010" t="s">
        <v>936</v>
      </c>
      <c r="B86" s="1010"/>
      <c r="C86" s="1010"/>
      <c r="AW86" s="506"/>
    </row>
    <row r="87" spans="1:55" ht="10.5" customHeight="1" x14ac:dyDescent="0.3">
      <c r="A87" s="1010"/>
      <c r="B87" s="1010"/>
      <c r="C87" s="1010"/>
      <c r="M87" s="599"/>
      <c r="Y87" s="600"/>
      <c r="AJ87" s="600"/>
      <c r="AK87" s="600"/>
      <c r="AN87" s="600"/>
      <c r="AV87" s="601"/>
    </row>
    <row r="88" spans="1:55" ht="18" customHeight="1" x14ac:dyDescent="0.3">
      <c r="A88" s="29" t="s">
        <v>731</v>
      </c>
      <c r="B88" s="28"/>
      <c r="C88" s="28"/>
    </row>
    <row r="89" spans="1:55" x14ac:dyDescent="0.3">
      <c r="A89" s="1"/>
      <c r="B89" s="1"/>
      <c r="C89" s="1"/>
    </row>
    <row r="90" spans="1:55" ht="34.5" customHeight="1" x14ac:dyDescent="0.3"/>
    <row r="91" spans="1:55" ht="21" customHeight="1" x14ac:dyDescent="0.3">
      <c r="B91" s="711"/>
      <c r="C91" s="711"/>
    </row>
  </sheetData>
  <autoFilter ref="A4:BA82" xr:uid="{E89F452C-7C38-423F-93ED-CA876EFB1FEC}"/>
  <mergeCells count="15">
    <mergeCell ref="AW3:BA3"/>
    <mergeCell ref="A86:C87"/>
    <mergeCell ref="A83:C83"/>
    <mergeCell ref="S3:W3"/>
    <mergeCell ref="X3:AB3"/>
    <mergeCell ref="AC3:AG3"/>
    <mergeCell ref="AH3:AL3"/>
    <mergeCell ref="AM3:AQ3"/>
    <mergeCell ref="AR3:AV3"/>
    <mergeCell ref="N3:R3"/>
    <mergeCell ref="A1:C1"/>
    <mergeCell ref="A2:B2"/>
    <mergeCell ref="A3:B3"/>
    <mergeCell ref="D3:H3"/>
    <mergeCell ref="I3:M3"/>
  </mergeCells>
  <conditionalFormatting sqref="A5:BA80">
    <cfRule type="expression" dxfId="43" priority="1">
      <formula>MOD(ROW(),2)=0</formula>
    </cfRule>
  </conditionalFormatting>
  <hyperlinks>
    <hyperlink ref="A2:B2" location="TOC!A1" display="Return to Table of Contents" xr:uid="{CCBA686E-CEC8-4CC9-B0A0-D2560C782634}"/>
  </hyperlinks>
  <pageMargins left="0.25" right="0.25" top="0.75" bottom="0.75" header="0.3" footer="0.3"/>
  <pageSetup scale="55" fitToHeight="0" orientation="portrait" r:id="rId1"/>
  <headerFooter>
    <oddHeader>&amp;L&amp;9 2025-26 &amp;"Arial,Italic"Survey of Dental Education&amp;"Arial,Regular"
Report 1 - Academic Programs, Enrollment, and Graduates</oddHeader>
  </headerFooter>
  <rowBreaks count="1" manualBreakCount="1">
    <brk id="59" max="52" man="1"/>
  </rowBreaks>
  <colBreaks count="4" manualBreakCount="4">
    <brk id="13" max="82" man="1"/>
    <brk id="23" max="82" man="1"/>
    <brk id="33" max="79" man="1"/>
    <brk id="43" max="8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pageSetUpPr fitToPage="1"/>
  </sheetPr>
  <dimension ref="A1:A14"/>
  <sheetViews>
    <sheetView workbookViewId="0">
      <pane ySplit="2" topLeftCell="A3" activePane="bottomLeft" state="frozen"/>
      <selection activeCell="M10" sqref="M10"/>
      <selection pane="bottomLeft"/>
    </sheetView>
  </sheetViews>
  <sheetFormatPr defaultColWidth="9.109375" defaultRowHeight="13.2" x14ac:dyDescent="0.25"/>
  <cols>
    <col min="1" max="1" width="88.6640625" style="8" customWidth="1"/>
    <col min="2" max="16384" width="9.109375" style="8"/>
  </cols>
  <sheetData>
    <row r="1" spans="1:1" ht="15.6" x14ac:dyDescent="0.25">
      <c r="A1" s="13" t="s">
        <v>2</v>
      </c>
    </row>
    <row r="2" spans="1:1" ht="13.8" x14ac:dyDescent="0.25">
      <c r="A2" s="461" t="s">
        <v>10</v>
      </c>
    </row>
    <row r="3" spans="1:1" ht="13.8" x14ac:dyDescent="0.25">
      <c r="A3" s="12"/>
    </row>
    <row r="4" spans="1:1" ht="69" x14ac:dyDescent="0.25">
      <c r="A4" s="14" t="s">
        <v>726</v>
      </c>
    </row>
    <row r="5" spans="1:1" ht="13.8" x14ac:dyDescent="0.25">
      <c r="A5" s="12"/>
    </row>
    <row r="6" spans="1:1" ht="69" x14ac:dyDescent="0.25">
      <c r="A6" s="15" t="s">
        <v>727</v>
      </c>
    </row>
    <row r="7" spans="1:1" ht="11.25" customHeight="1" x14ac:dyDescent="0.25">
      <c r="A7" s="15"/>
    </row>
    <row r="8" spans="1:1" ht="105.6" customHeight="1" x14ac:dyDescent="0.25">
      <c r="A8" s="15" t="s">
        <v>728</v>
      </c>
    </row>
    <row r="9" spans="1:1" ht="13.8" x14ac:dyDescent="0.25">
      <c r="A9" s="476"/>
    </row>
    <row r="10" spans="1:1" ht="76.95" customHeight="1" x14ac:dyDescent="0.25">
      <c r="A10" s="16" t="s">
        <v>11</v>
      </c>
    </row>
    <row r="11" spans="1:1" ht="13.8" x14ac:dyDescent="0.25">
      <c r="A11" s="17"/>
    </row>
    <row r="12" spans="1:1" ht="55.2" x14ac:dyDescent="0.25">
      <c r="A12" s="16" t="s">
        <v>12</v>
      </c>
    </row>
    <row r="14" spans="1:1" ht="34.799999999999997" x14ac:dyDescent="0.25">
      <c r="A14" s="982" t="s">
        <v>725</v>
      </c>
    </row>
  </sheetData>
  <hyperlinks>
    <hyperlink ref="A2" location="TOC!A1" display="Return to Table of Contents" xr:uid="{00000000-0004-0000-0100-000000000000}"/>
  </hyperlinks>
  <pageMargins left="0.25" right="0.25" top="0.75" bottom="0.75" header="0.3" footer="0.3"/>
  <pageSetup fitToHeight="0" orientation="portrait" horizontalDpi="1200" verticalDpi="1200" r:id="rId1"/>
  <headerFooter>
    <oddHeader>&amp;L&amp;9 2025-26 &amp;"Arial,Italic"Survey of Dental Education&amp;"Arial,Regular"
Report 1 - Academic Programs, Enrollment, and Graduates</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6126B-8BB2-4F29-96BD-56A9E97FA11F}">
  <sheetPr>
    <tabColor theme="5"/>
    <pageSetUpPr fitToPage="1"/>
  </sheetPr>
  <dimension ref="A1:AC56"/>
  <sheetViews>
    <sheetView zoomScaleNormal="100" workbookViewId="0"/>
  </sheetViews>
  <sheetFormatPr defaultColWidth="8.88671875" defaultRowHeight="13.2" x14ac:dyDescent="0.25"/>
  <cols>
    <col min="1" max="17" width="8.88671875" style="8"/>
    <col min="18" max="19" width="4.6640625" style="8" customWidth="1"/>
    <col min="20" max="28" width="8.88671875" style="8"/>
    <col min="29" max="29" width="10.109375" style="8" customWidth="1"/>
    <col min="30" max="16384" width="8.88671875" style="8"/>
  </cols>
  <sheetData>
    <row r="1" spans="1:29" ht="21.75" customHeight="1" x14ac:dyDescent="0.25">
      <c r="A1" s="550" t="s">
        <v>1046</v>
      </c>
      <c r="B1" s="17"/>
      <c r="C1" s="17"/>
    </row>
    <row r="2" spans="1:29" ht="19.5" customHeight="1" x14ac:dyDescent="0.25">
      <c r="A2" s="1029" t="s">
        <v>10</v>
      </c>
      <c r="B2" s="1029"/>
      <c r="C2" s="1029"/>
    </row>
    <row r="7" spans="1:29" x14ac:dyDescent="0.25">
      <c r="T7" s="1050"/>
      <c r="U7" s="1050"/>
      <c r="V7" s="1050"/>
      <c r="W7" s="1050"/>
      <c r="X7" s="1050"/>
      <c r="Y7" s="1050"/>
      <c r="Z7" s="1050"/>
      <c r="AA7" s="1050"/>
      <c r="AB7" s="1050"/>
      <c r="AC7" s="1050"/>
    </row>
    <row r="8" spans="1:29" x14ac:dyDescent="0.25">
      <c r="T8" s="1050"/>
      <c r="U8" s="1050"/>
      <c r="V8" s="1050"/>
      <c r="W8" s="1050"/>
      <c r="X8" s="1050"/>
      <c r="Y8" s="1050"/>
      <c r="Z8" s="1050"/>
      <c r="AA8" s="1050"/>
      <c r="AB8" s="1050"/>
      <c r="AC8" s="1050"/>
    </row>
    <row r="42" spans="1:6" ht="22.5" customHeight="1" x14ac:dyDescent="0.25">
      <c r="A42" s="347" t="s">
        <v>1010</v>
      </c>
    </row>
    <row r="43" spans="1:6" x14ac:dyDescent="0.25">
      <c r="A43" s="227" t="s">
        <v>349</v>
      </c>
      <c r="B43" s="226"/>
      <c r="C43" s="226"/>
      <c r="D43" s="226"/>
      <c r="E43" s="226"/>
      <c r="F43" s="226"/>
    </row>
    <row r="44" spans="1:6" x14ac:dyDescent="0.25">
      <c r="A44" s="226" t="s">
        <v>350</v>
      </c>
      <c r="B44" s="226"/>
      <c r="C44" s="226"/>
      <c r="D44" s="226"/>
      <c r="E44" s="226"/>
      <c r="F44" s="226"/>
    </row>
    <row r="45" spans="1:6" x14ac:dyDescent="0.25">
      <c r="A45" s="226" t="s">
        <v>351</v>
      </c>
      <c r="B45" s="226"/>
      <c r="C45" s="226"/>
      <c r="D45" s="226"/>
      <c r="E45" s="226"/>
      <c r="F45" s="226"/>
    </row>
    <row r="46" spans="1:6" x14ac:dyDescent="0.25">
      <c r="A46" s="226" t="s">
        <v>352</v>
      </c>
      <c r="B46" s="226"/>
      <c r="C46" s="226"/>
      <c r="D46" s="226"/>
      <c r="E46" s="226"/>
      <c r="F46" s="226"/>
    </row>
    <row r="47" spans="1:6" x14ac:dyDescent="0.25">
      <c r="A47" s="226" t="s">
        <v>353</v>
      </c>
      <c r="B47" s="226"/>
      <c r="C47" s="226"/>
      <c r="D47" s="226"/>
      <c r="E47" s="226"/>
      <c r="F47" s="226"/>
    </row>
    <row r="48" spans="1:6" x14ac:dyDescent="0.25">
      <c r="A48" s="226" t="s">
        <v>354</v>
      </c>
      <c r="B48" s="226"/>
      <c r="C48" s="226"/>
      <c r="D48" s="226"/>
      <c r="E48" s="226"/>
      <c r="F48" s="226"/>
    </row>
    <row r="49" spans="1:10" x14ac:dyDescent="0.25">
      <c r="A49" s="226" t="s">
        <v>355</v>
      </c>
      <c r="B49" s="226"/>
      <c r="C49" s="226"/>
      <c r="D49" s="226"/>
      <c r="E49" s="226"/>
      <c r="F49" s="226"/>
    </row>
    <row r="50" spans="1:10" x14ac:dyDescent="0.25">
      <c r="A50" s="226" t="s">
        <v>356</v>
      </c>
      <c r="B50" s="226"/>
      <c r="C50" s="226"/>
      <c r="D50" s="226"/>
      <c r="E50" s="226"/>
      <c r="F50" s="226"/>
    </row>
    <row r="51" spans="1:10" x14ac:dyDescent="0.25">
      <c r="A51" s="226" t="s">
        <v>357</v>
      </c>
      <c r="B51" s="226"/>
      <c r="C51" s="226"/>
      <c r="D51" s="226"/>
      <c r="E51" s="226"/>
      <c r="F51" s="226"/>
    </row>
    <row r="52" spans="1:10" x14ac:dyDescent="0.25">
      <c r="A52" s="226" t="s">
        <v>358</v>
      </c>
      <c r="B52" s="226"/>
      <c r="C52" s="226"/>
      <c r="D52" s="226"/>
      <c r="E52" s="226"/>
      <c r="F52" s="226"/>
    </row>
    <row r="53" spans="1:10" ht="37.200000000000003" customHeight="1" x14ac:dyDescent="0.25">
      <c r="A53" s="999" t="s">
        <v>359</v>
      </c>
      <c r="B53" s="999"/>
      <c r="C53" s="999"/>
      <c r="D53" s="999"/>
      <c r="E53" s="999"/>
      <c r="F53" s="999"/>
      <c r="G53" s="999"/>
      <c r="H53" s="999"/>
      <c r="I53" s="999"/>
      <c r="J53" s="999"/>
    </row>
    <row r="54" spans="1:10" x14ac:dyDescent="0.25">
      <c r="A54" s="226"/>
      <c r="B54" s="226"/>
      <c r="C54" s="226"/>
      <c r="D54" s="226"/>
      <c r="E54" s="226"/>
      <c r="F54" s="226"/>
    </row>
    <row r="55" spans="1:10" x14ac:dyDescent="0.25">
      <c r="A55" s="231" t="s">
        <v>936</v>
      </c>
      <c r="B55" s="226"/>
      <c r="C55" s="226"/>
      <c r="D55" s="226"/>
      <c r="E55" s="226"/>
      <c r="F55" s="226"/>
    </row>
    <row r="56" spans="1:10" x14ac:dyDescent="0.25">
      <c r="A56" s="226" t="s">
        <v>938</v>
      </c>
      <c r="B56" s="226"/>
      <c r="C56" s="226"/>
      <c r="D56" s="226"/>
      <c r="E56" s="226"/>
      <c r="F56" s="226"/>
    </row>
  </sheetData>
  <mergeCells count="3">
    <mergeCell ref="A2:C2"/>
    <mergeCell ref="T7:AC8"/>
    <mergeCell ref="A53:J53"/>
  </mergeCells>
  <hyperlinks>
    <hyperlink ref="A2:C2" location="TOC!A1" display="Return to Table of Contents" xr:uid="{D5900435-E2EB-47C2-92FB-409933B873FE}"/>
  </hyperlinks>
  <pageMargins left="0.25" right="0.25" top="0.75" bottom="0.75" header="0.3" footer="0.3"/>
  <pageSetup scale="68" fitToHeight="0" orientation="portrait" r:id="rId1"/>
  <headerFooter>
    <oddHeader>&amp;L&amp;9 2025-26 &amp;"Arial,Italic"Survey of Dental Education&amp;"Arial,Regular"
Report 1 - Academic Programs, Enrollment, and Graduates</oddHeader>
  </headerFooter>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70C0"/>
  </sheetPr>
  <dimension ref="A1:BO89"/>
  <sheetViews>
    <sheetView zoomScaleNormal="100" workbookViewId="0">
      <pane xSplit="3" ySplit="3" topLeftCell="D4"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9.109375" style="1" customWidth="1"/>
    <col min="2" max="2" width="44.44140625" style="1" customWidth="1"/>
    <col min="3" max="3" width="20.44140625" style="1" customWidth="1"/>
    <col min="4" max="5" width="4.5546875" style="1" customWidth="1"/>
    <col min="6" max="6" width="5.5546875" style="1" customWidth="1"/>
    <col min="7" max="7" width="4.5546875" style="1" customWidth="1"/>
    <col min="8" max="8" width="5.5546875" style="1" customWidth="1"/>
    <col min="9" max="12" width="4.5546875" style="1" customWidth="1"/>
    <col min="13" max="13" width="6.5546875" style="1" customWidth="1"/>
    <col min="14" max="14" width="6.6640625" style="1" customWidth="1"/>
    <col min="15" max="16" width="4.5546875" style="1" customWidth="1"/>
    <col min="17" max="18" width="6.5546875" style="1" customWidth="1"/>
    <col min="19" max="21" width="4.5546875" style="1" customWidth="1"/>
    <col min="22" max="22" width="5.5546875" style="1" customWidth="1"/>
    <col min="23" max="23" width="4.5546875" style="1" customWidth="1"/>
    <col min="24" max="25" width="7.5546875" style="1" bestFit="1" customWidth="1"/>
    <col min="26" max="26" width="5.5546875" style="1" customWidth="1"/>
    <col min="27" max="27" width="6.5546875" style="1" bestFit="1" customWidth="1"/>
    <col min="28" max="28" width="4.5546875" style="1" customWidth="1"/>
    <col min="29" max="29" width="5.5546875" style="1" customWidth="1"/>
    <col min="30" max="33" width="4.5546875" style="1" customWidth="1"/>
    <col min="34" max="34" width="7.5546875" style="1" bestFit="1" customWidth="1"/>
    <col min="35" max="35" width="4.5546875" style="1" customWidth="1"/>
    <col min="36" max="36" width="7.109375" style="1" customWidth="1"/>
    <col min="37" max="37" width="7.5546875" style="1" bestFit="1" customWidth="1"/>
    <col min="38" max="38" width="4.5546875" style="1" customWidth="1"/>
    <col min="39" max="39" width="7.5546875" style="1" customWidth="1"/>
    <col min="40" max="41" width="4.5546875" style="1" customWidth="1"/>
    <col min="42" max="42" width="7.5546875" style="1" bestFit="1" customWidth="1"/>
    <col min="43" max="45" width="4.5546875" style="1" customWidth="1"/>
    <col min="46" max="46" width="5.88671875" style="1" customWidth="1"/>
    <col min="47" max="48" width="7.5546875" style="1" bestFit="1" customWidth="1"/>
    <col min="49" max="49" width="4.5546875" style="1" customWidth="1"/>
    <col min="50" max="51" width="7.5546875" style="1" bestFit="1" customWidth="1"/>
    <col min="52" max="52" width="4.5546875" style="1" customWidth="1"/>
    <col min="53" max="53" width="5.44140625" style="1" customWidth="1"/>
    <col min="54" max="54" width="4.5546875" style="1" customWidth="1"/>
    <col min="55" max="55" width="6" style="1" customWidth="1"/>
    <col min="56" max="56" width="8.109375" style="1" customWidth="1"/>
    <col min="57" max="60" width="4.5546875" style="1" customWidth="1"/>
    <col min="61" max="61" width="5.33203125" style="1" customWidth="1"/>
    <col min="62" max="62" width="9.5546875" style="1" customWidth="1"/>
    <col min="63" max="63" width="6.33203125" style="1" customWidth="1"/>
    <col min="64" max="64" width="11.33203125" style="1" customWidth="1"/>
    <col min="65" max="65" width="9.109375" style="1" customWidth="1"/>
    <col min="66" max="16384" width="9.109375" style="1"/>
  </cols>
  <sheetData>
    <row r="1" spans="1:65" ht="30.75" customHeight="1" x14ac:dyDescent="0.25">
      <c r="A1" s="1011" t="s">
        <v>1039</v>
      </c>
      <c r="B1" s="1011"/>
      <c r="C1" s="1011"/>
    </row>
    <row r="2" spans="1:65" ht="21" customHeight="1" x14ac:dyDescent="0.25">
      <c r="A2" s="1009" t="s">
        <v>10</v>
      </c>
      <c r="B2" s="1009"/>
      <c r="C2" s="462"/>
    </row>
    <row r="3" spans="1:65" ht="63.75" customHeight="1" x14ac:dyDescent="0.25">
      <c r="A3" s="54" t="s">
        <v>223</v>
      </c>
      <c r="B3" s="54" t="s">
        <v>244</v>
      </c>
      <c r="C3" s="491" t="s">
        <v>55</v>
      </c>
      <c r="D3" s="127" t="s">
        <v>56</v>
      </c>
      <c r="E3" s="127" t="s">
        <v>360</v>
      </c>
      <c r="F3" s="127" t="s">
        <v>58</v>
      </c>
      <c r="G3" s="127" t="s">
        <v>361</v>
      </c>
      <c r="H3" s="127" t="s">
        <v>60</v>
      </c>
      <c r="I3" s="127" t="s">
        <v>63</v>
      </c>
      <c r="J3" s="127" t="s">
        <v>64</v>
      </c>
      <c r="K3" s="127" t="s">
        <v>362</v>
      </c>
      <c r="L3" s="127" t="s">
        <v>66</v>
      </c>
      <c r="M3" s="127" t="s">
        <v>68</v>
      </c>
      <c r="N3" s="127" t="s">
        <v>69</v>
      </c>
      <c r="O3" s="127" t="s">
        <v>363</v>
      </c>
      <c r="P3" s="127" t="s">
        <v>364</v>
      </c>
      <c r="Q3" s="127" t="s">
        <v>70</v>
      </c>
      <c r="R3" s="127" t="s">
        <v>71</v>
      </c>
      <c r="S3" s="127" t="s">
        <v>72</v>
      </c>
      <c r="T3" s="127" t="s">
        <v>365</v>
      </c>
      <c r="U3" s="127" t="s">
        <v>73</v>
      </c>
      <c r="V3" s="127" t="s">
        <v>74</v>
      </c>
      <c r="W3" s="127" t="s">
        <v>75</v>
      </c>
      <c r="X3" s="127" t="s">
        <v>76</v>
      </c>
      <c r="Y3" s="127" t="s">
        <v>77</v>
      </c>
      <c r="Z3" s="127" t="s">
        <v>78</v>
      </c>
      <c r="AA3" s="127" t="s">
        <v>79</v>
      </c>
      <c r="AB3" s="127" t="s">
        <v>80</v>
      </c>
      <c r="AC3" s="127" t="s">
        <v>81</v>
      </c>
      <c r="AD3" s="127" t="s">
        <v>366</v>
      </c>
      <c r="AE3" s="127" t="s">
        <v>82</v>
      </c>
      <c r="AF3" s="127" t="s">
        <v>83</v>
      </c>
      <c r="AG3" s="127" t="s">
        <v>367</v>
      </c>
      <c r="AH3" s="127" t="s">
        <v>84</v>
      </c>
      <c r="AI3" s="127" t="s">
        <v>368</v>
      </c>
      <c r="AJ3" s="127" t="s">
        <v>86</v>
      </c>
      <c r="AK3" s="127" t="s">
        <v>87</v>
      </c>
      <c r="AL3" s="127" t="s">
        <v>369</v>
      </c>
      <c r="AM3" s="127" t="s">
        <v>88</v>
      </c>
      <c r="AN3" s="127" t="s">
        <v>89</v>
      </c>
      <c r="AO3" s="127" t="s">
        <v>90</v>
      </c>
      <c r="AP3" s="127" t="s">
        <v>91</v>
      </c>
      <c r="AQ3" s="127" t="s">
        <v>370</v>
      </c>
      <c r="AR3" s="127" t="s">
        <v>93</v>
      </c>
      <c r="AS3" s="127" t="s">
        <v>371</v>
      </c>
      <c r="AT3" s="127" t="s">
        <v>94</v>
      </c>
      <c r="AU3" s="127" t="s">
        <v>95</v>
      </c>
      <c r="AV3" s="127" t="s">
        <v>96</v>
      </c>
      <c r="AW3" s="127" t="s">
        <v>372</v>
      </c>
      <c r="AX3" s="127" t="s">
        <v>97</v>
      </c>
      <c r="AY3" s="127" t="s">
        <v>98</v>
      </c>
      <c r="AZ3" s="127" t="s">
        <v>99</v>
      </c>
      <c r="BA3" s="127" t="s">
        <v>100</v>
      </c>
      <c r="BB3" s="127" t="s">
        <v>373</v>
      </c>
      <c r="BC3" s="127" t="s">
        <v>101</v>
      </c>
      <c r="BD3" s="127" t="s">
        <v>653</v>
      </c>
      <c r="BE3" s="127" t="s">
        <v>106</v>
      </c>
      <c r="BF3" s="127" t="s">
        <v>107</v>
      </c>
      <c r="BG3" s="127" t="s">
        <v>109</v>
      </c>
      <c r="BH3" s="127" t="s">
        <v>113</v>
      </c>
      <c r="BI3" s="127" t="s">
        <v>117</v>
      </c>
      <c r="BJ3" s="127" t="s">
        <v>654</v>
      </c>
      <c r="BK3" s="127" t="s">
        <v>116</v>
      </c>
      <c r="BL3" s="127" t="s">
        <v>374</v>
      </c>
    </row>
    <row r="4" spans="1:65" s="24" customFormat="1" ht="20.100000000000001" customHeight="1" x14ac:dyDescent="0.25">
      <c r="A4" s="382" t="s">
        <v>56</v>
      </c>
      <c r="B4" s="383" t="s">
        <v>154</v>
      </c>
      <c r="C4" s="469" t="s">
        <v>57</v>
      </c>
      <c r="D4" s="422">
        <v>66</v>
      </c>
      <c r="E4" s="422">
        <v>0</v>
      </c>
      <c r="F4" s="422">
        <v>1</v>
      </c>
      <c r="G4" s="422">
        <v>0</v>
      </c>
      <c r="H4" s="422">
        <v>1</v>
      </c>
      <c r="I4" s="422">
        <v>0</v>
      </c>
      <c r="J4" s="422">
        <v>0</v>
      </c>
      <c r="K4" s="422">
        <v>0</v>
      </c>
      <c r="L4" s="422">
        <v>0</v>
      </c>
      <c r="M4" s="422">
        <v>6</v>
      </c>
      <c r="N4" s="422">
        <v>8</v>
      </c>
      <c r="O4" s="422">
        <v>0</v>
      </c>
      <c r="P4" s="422">
        <v>0</v>
      </c>
      <c r="Q4" s="422">
        <v>0</v>
      </c>
      <c r="R4" s="422">
        <v>0</v>
      </c>
      <c r="S4" s="422">
        <v>0</v>
      </c>
      <c r="T4" s="422">
        <v>0</v>
      </c>
      <c r="U4" s="422">
        <v>0</v>
      </c>
      <c r="V4" s="422">
        <v>0</v>
      </c>
      <c r="W4" s="422">
        <v>0</v>
      </c>
      <c r="X4" s="422">
        <v>0</v>
      </c>
      <c r="Y4" s="422">
        <v>0</v>
      </c>
      <c r="Z4" s="422">
        <v>0</v>
      </c>
      <c r="AA4" s="422">
        <v>1</v>
      </c>
      <c r="AB4" s="422">
        <v>1</v>
      </c>
      <c r="AC4" s="422">
        <v>0</v>
      </c>
      <c r="AD4" s="422">
        <v>0</v>
      </c>
      <c r="AE4" s="422">
        <v>0</v>
      </c>
      <c r="AF4" s="422">
        <v>0</v>
      </c>
      <c r="AG4" s="422">
        <v>0</v>
      </c>
      <c r="AH4" s="422">
        <v>0</v>
      </c>
      <c r="AI4" s="422">
        <v>0</v>
      </c>
      <c r="AJ4" s="422">
        <v>0</v>
      </c>
      <c r="AK4" s="422">
        <v>0</v>
      </c>
      <c r="AL4" s="422">
        <v>0</v>
      </c>
      <c r="AM4" s="422">
        <v>0</v>
      </c>
      <c r="AN4" s="422">
        <v>0</v>
      </c>
      <c r="AO4" s="422">
        <v>0</v>
      </c>
      <c r="AP4" s="422">
        <v>0</v>
      </c>
      <c r="AQ4" s="422">
        <v>0</v>
      </c>
      <c r="AR4" s="422">
        <v>0</v>
      </c>
      <c r="AS4" s="422">
        <v>0</v>
      </c>
      <c r="AT4" s="422">
        <v>0</v>
      </c>
      <c r="AU4" s="422">
        <v>0</v>
      </c>
      <c r="AV4" s="422">
        <v>1</v>
      </c>
      <c r="AW4" s="422">
        <v>0</v>
      </c>
      <c r="AX4" s="422">
        <v>0</v>
      </c>
      <c r="AY4" s="422">
        <v>0</v>
      </c>
      <c r="AZ4" s="422">
        <v>0</v>
      </c>
      <c r="BA4" s="422">
        <v>0</v>
      </c>
      <c r="BB4" s="422">
        <v>0</v>
      </c>
      <c r="BC4" s="422">
        <v>0</v>
      </c>
      <c r="BD4" s="422">
        <v>0</v>
      </c>
      <c r="BE4" s="422">
        <v>0</v>
      </c>
      <c r="BF4" s="422">
        <v>0</v>
      </c>
      <c r="BG4" s="422">
        <v>0</v>
      </c>
      <c r="BH4" s="422">
        <v>0</v>
      </c>
      <c r="BI4" s="422">
        <v>0</v>
      </c>
      <c r="BJ4" s="422">
        <v>0</v>
      </c>
      <c r="BK4" s="422">
        <v>0</v>
      </c>
      <c r="BL4" s="422">
        <v>85</v>
      </c>
      <c r="BM4" s="346"/>
    </row>
    <row r="5" spans="1:65" s="24" customFormat="1" ht="20.100000000000001" customHeight="1" x14ac:dyDescent="0.25">
      <c r="A5" s="382" t="s">
        <v>361</v>
      </c>
      <c r="B5" s="383" t="s">
        <v>744</v>
      </c>
      <c r="C5" s="469" t="s">
        <v>59</v>
      </c>
      <c r="D5" s="422">
        <v>1</v>
      </c>
      <c r="E5" s="422">
        <v>0</v>
      </c>
      <c r="F5" s="422">
        <v>0</v>
      </c>
      <c r="G5" s="422">
        <v>34</v>
      </c>
      <c r="H5" s="422">
        <v>3</v>
      </c>
      <c r="I5" s="422">
        <v>0</v>
      </c>
      <c r="J5" s="422">
        <v>0</v>
      </c>
      <c r="K5" s="422">
        <v>0</v>
      </c>
      <c r="L5" s="422">
        <v>0</v>
      </c>
      <c r="M5" s="422">
        <v>0</v>
      </c>
      <c r="N5" s="422">
        <v>0</v>
      </c>
      <c r="O5" s="422">
        <v>0</v>
      </c>
      <c r="P5" s="422">
        <v>0</v>
      </c>
      <c r="Q5" s="422">
        <v>0</v>
      </c>
      <c r="R5" s="422">
        <v>0</v>
      </c>
      <c r="S5" s="422">
        <v>0</v>
      </c>
      <c r="T5" s="422">
        <v>2</v>
      </c>
      <c r="U5" s="422">
        <v>0</v>
      </c>
      <c r="V5" s="422">
        <v>10</v>
      </c>
      <c r="W5" s="422">
        <v>0</v>
      </c>
      <c r="X5" s="422">
        <v>1</v>
      </c>
      <c r="Y5" s="422">
        <v>0</v>
      </c>
      <c r="Z5" s="422">
        <v>2</v>
      </c>
      <c r="AA5" s="422">
        <v>0</v>
      </c>
      <c r="AB5" s="422">
        <v>3</v>
      </c>
      <c r="AC5" s="422">
        <v>2</v>
      </c>
      <c r="AD5" s="422">
        <v>0</v>
      </c>
      <c r="AE5" s="422">
        <v>1</v>
      </c>
      <c r="AF5" s="422">
        <v>0</v>
      </c>
      <c r="AG5" s="422">
        <v>0</v>
      </c>
      <c r="AH5" s="422">
        <v>0</v>
      </c>
      <c r="AI5" s="422">
        <v>0</v>
      </c>
      <c r="AJ5" s="422">
        <v>1</v>
      </c>
      <c r="AK5" s="422">
        <v>4</v>
      </c>
      <c r="AL5" s="422">
        <v>0</v>
      </c>
      <c r="AM5" s="422">
        <v>0</v>
      </c>
      <c r="AN5" s="422">
        <v>1</v>
      </c>
      <c r="AO5" s="422">
        <v>0</v>
      </c>
      <c r="AP5" s="422">
        <v>1</v>
      </c>
      <c r="AQ5" s="422">
        <v>0</v>
      </c>
      <c r="AR5" s="422">
        <v>0</v>
      </c>
      <c r="AS5" s="422">
        <v>0</v>
      </c>
      <c r="AT5" s="422">
        <v>2</v>
      </c>
      <c r="AU5" s="422">
        <v>8</v>
      </c>
      <c r="AV5" s="422">
        <v>4</v>
      </c>
      <c r="AW5" s="422">
        <v>0</v>
      </c>
      <c r="AX5" s="422">
        <v>0</v>
      </c>
      <c r="AY5" s="422">
        <v>0</v>
      </c>
      <c r="AZ5" s="422">
        <v>0</v>
      </c>
      <c r="BA5" s="422">
        <v>0</v>
      </c>
      <c r="BB5" s="422">
        <v>0</v>
      </c>
      <c r="BC5" s="422">
        <v>0</v>
      </c>
      <c r="BD5" s="422">
        <v>0</v>
      </c>
      <c r="BE5" s="422">
        <v>0</v>
      </c>
      <c r="BF5" s="422">
        <v>0</v>
      </c>
      <c r="BG5" s="422">
        <v>0</v>
      </c>
      <c r="BH5" s="422">
        <v>0</v>
      </c>
      <c r="BI5" s="422">
        <v>0</v>
      </c>
      <c r="BJ5" s="422">
        <v>0</v>
      </c>
      <c r="BK5" s="422">
        <v>0</v>
      </c>
      <c r="BL5" s="422">
        <v>80</v>
      </c>
      <c r="BM5" s="346"/>
    </row>
    <row r="6" spans="1:65" s="24" customFormat="1" ht="20.100000000000001" customHeight="1" x14ac:dyDescent="0.25">
      <c r="A6" s="382" t="s">
        <v>58</v>
      </c>
      <c r="B6" s="383" t="s">
        <v>155</v>
      </c>
      <c r="C6" s="469" t="s">
        <v>59</v>
      </c>
      <c r="D6" s="422">
        <v>0</v>
      </c>
      <c r="E6" s="422">
        <v>0</v>
      </c>
      <c r="F6" s="422">
        <v>17</v>
      </c>
      <c r="G6" s="422">
        <v>0</v>
      </c>
      <c r="H6" s="422">
        <v>22</v>
      </c>
      <c r="I6" s="422">
        <v>3</v>
      </c>
      <c r="J6" s="422">
        <v>0</v>
      </c>
      <c r="K6" s="422">
        <v>0</v>
      </c>
      <c r="L6" s="422">
        <v>0</v>
      </c>
      <c r="M6" s="422">
        <v>3</v>
      </c>
      <c r="N6" s="422">
        <v>2</v>
      </c>
      <c r="O6" s="422">
        <v>0</v>
      </c>
      <c r="P6" s="422">
        <v>0</v>
      </c>
      <c r="Q6" s="422">
        <v>2</v>
      </c>
      <c r="R6" s="422">
        <v>0</v>
      </c>
      <c r="S6" s="422">
        <v>0</v>
      </c>
      <c r="T6" s="422">
        <v>1</v>
      </c>
      <c r="U6" s="422">
        <v>0</v>
      </c>
      <c r="V6" s="422">
        <v>1</v>
      </c>
      <c r="W6" s="422">
        <v>0</v>
      </c>
      <c r="X6" s="422">
        <v>0</v>
      </c>
      <c r="Y6" s="422">
        <v>0</v>
      </c>
      <c r="Z6" s="422">
        <v>2</v>
      </c>
      <c r="AA6" s="422">
        <v>1</v>
      </c>
      <c r="AB6" s="422">
        <v>0</v>
      </c>
      <c r="AC6" s="422">
        <v>1</v>
      </c>
      <c r="AD6" s="422">
        <v>1</v>
      </c>
      <c r="AE6" s="422">
        <v>0</v>
      </c>
      <c r="AF6" s="422">
        <v>0</v>
      </c>
      <c r="AG6" s="422">
        <v>0</v>
      </c>
      <c r="AH6" s="422">
        <v>3</v>
      </c>
      <c r="AI6" s="422">
        <v>1</v>
      </c>
      <c r="AJ6" s="422">
        <v>0</v>
      </c>
      <c r="AK6" s="422">
        <v>2</v>
      </c>
      <c r="AL6" s="422">
        <v>0</v>
      </c>
      <c r="AM6" s="422">
        <v>0</v>
      </c>
      <c r="AN6" s="422">
        <v>0</v>
      </c>
      <c r="AO6" s="422">
        <v>1</v>
      </c>
      <c r="AP6" s="422">
        <v>2</v>
      </c>
      <c r="AQ6" s="422">
        <v>0</v>
      </c>
      <c r="AR6" s="422">
        <v>0</v>
      </c>
      <c r="AS6" s="422">
        <v>0</v>
      </c>
      <c r="AT6" s="422">
        <v>0</v>
      </c>
      <c r="AU6" s="422">
        <v>9</v>
      </c>
      <c r="AV6" s="422">
        <v>2</v>
      </c>
      <c r="AW6" s="422">
        <v>0</v>
      </c>
      <c r="AX6" s="422">
        <v>1</v>
      </c>
      <c r="AY6" s="422">
        <v>1</v>
      </c>
      <c r="AZ6" s="422">
        <v>0</v>
      </c>
      <c r="BA6" s="422">
        <v>0</v>
      </c>
      <c r="BB6" s="422">
        <v>0</v>
      </c>
      <c r="BC6" s="422">
        <v>0</v>
      </c>
      <c r="BD6" s="422">
        <v>0</v>
      </c>
      <c r="BE6" s="422">
        <v>0</v>
      </c>
      <c r="BF6" s="422">
        <v>0</v>
      </c>
      <c r="BG6" s="422">
        <v>0</v>
      </c>
      <c r="BH6" s="422">
        <v>0</v>
      </c>
      <c r="BI6" s="422">
        <v>0</v>
      </c>
      <c r="BJ6" s="422">
        <v>0</v>
      </c>
      <c r="BK6" s="422">
        <v>0</v>
      </c>
      <c r="BL6" s="422">
        <v>78</v>
      </c>
      <c r="BM6" s="346"/>
    </row>
    <row r="7" spans="1:65" s="24" customFormat="1" ht="20.100000000000001" customHeight="1" x14ac:dyDescent="0.25">
      <c r="A7" s="382" t="s">
        <v>58</v>
      </c>
      <c r="B7" s="383" t="s">
        <v>156</v>
      </c>
      <c r="C7" s="469" t="s">
        <v>59</v>
      </c>
      <c r="D7" s="422">
        <v>0</v>
      </c>
      <c r="E7" s="422">
        <v>0</v>
      </c>
      <c r="F7" s="422">
        <v>40</v>
      </c>
      <c r="G7" s="422">
        <v>0</v>
      </c>
      <c r="H7" s="422">
        <v>32</v>
      </c>
      <c r="I7" s="422">
        <v>4</v>
      </c>
      <c r="J7" s="422">
        <v>1</v>
      </c>
      <c r="K7" s="422">
        <v>0</v>
      </c>
      <c r="L7" s="422">
        <v>0</v>
      </c>
      <c r="M7" s="422">
        <v>3</v>
      </c>
      <c r="N7" s="422">
        <v>0</v>
      </c>
      <c r="O7" s="422">
        <v>0</v>
      </c>
      <c r="P7" s="422">
        <v>5</v>
      </c>
      <c r="Q7" s="422">
        <v>7</v>
      </c>
      <c r="R7" s="422">
        <v>2</v>
      </c>
      <c r="S7" s="422">
        <v>1</v>
      </c>
      <c r="T7" s="422">
        <v>0</v>
      </c>
      <c r="U7" s="422">
        <v>1</v>
      </c>
      <c r="V7" s="422">
        <v>1</v>
      </c>
      <c r="W7" s="422">
        <v>0</v>
      </c>
      <c r="X7" s="422">
        <v>0</v>
      </c>
      <c r="Y7" s="422">
        <v>1</v>
      </c>
      <c r="Z7" s="422">
        <v>3</v>
      </c>
      <c r="AA7" s="422">
        <v>2</v>
      </c>
      <c r="AB7" s="422">
        <v>0</v>
      </c>
      <c r="AC7" s="422">
        <v>0</v>
      </c>
      <c r="AD7" s="422">
        <v>0</v>
      </c>
      <c r="AE7" s="422">
        <v>0</v>
      </c>
      <c r="AF7" s="422">
        <v>0</v>
      </c>
      <c r="AG7" s="422">
        <v>0</v>
      </c>
      <c r="AH7" s="422">
        <v>0</v>
      </c>
      <c r="AI7" s="422">
        <v>1</v>
      </c>
      <c r="AJ7" s="422">
        <v>1</v>
      </c>
      <c r="AK7" s="422">
        <v>1</v>
      </c>
      <c r="AL7" s="422">
        <v>0</v>
      </c>
      <c r="AM7" s="422">
        <v>0</v>
      </c>
      <c r="AN7" s="422">
        <v>1</v>
      </c>
      <c r="AO7" s="422">
        <v>0</v>
      </c>
      <c r="AP7" s="422">
        <v>2</v>
      </c>
      <c r="AQ7" s="422">
        <v>0</v>
      </c>
      <c r="AR7" s="422">
        <v>0</v>
      </c>
      <c r="AS7" s="422">
        <v>0</v>
      </c>
      <c r="AT7" s="422">
        <v>0</v>
      </c>
      <c r="AU7" s="422">
        <v>15</v>
      </c>
      <c r="AV7" s="422">
        <v>8</v>
      </c>
      <c r="AW7" s="422">
        <v>0</v>
      </c>
      <c r="AX7" s="422">
        <v>1</v>
      </c>
      <c r="AY7" s="422">
        <v>1</v>
      </c>
      <c r="AZ7" s="422">
        <v>0</v>
      </c>
      <c r="BA7" s="422">
        <v>4</v>
      </c>
      <c r="BB7" s="422">
        <v>0</v>
      </c>
      <c r="BC7" s="422">
        <v>0</v>
      </c>
      <c r="BD7" s="422">
        <v>0</v>
      </c>
      <c r="BE7" s="422">
        <v>2</v>
      </c>
      <c r="BF7" s="422">
        <v>2</v>
      </c>
      <c r="BG7" s="422">
        <v>0</v>
      </c>
      <c r="BH7" s="422">
        <v>0</v>
      </c>
      <c r="BI7" s="422">
        <v>0</v>
      </c>
      <c r="BJ7" s="422">
        <v>2</v>
      </c>
      <c r="BK7" s="422">
        <v>0</v>
      </c>
      <c r="BL7" s="422">
        <v>144</v>
      </c>
      <c r="BM7" s="346"/>
    </row>
    <row r="8" spans="1:65" s="24" customFormat="1" ht="20.100000000000001" customHeight="1" x14ac:dyDescent="0.25">
      <c r="A8" s="382" t="s">
        <v>60</v>
      </c>
      <c r="B8" s="383" t="s">
        <v>246</v>
      </c>
      <c r="C8" s="469" t="s">
        <v>61</v>
      </c>
      <c r="D8" s="422">
        <v>0</v>
      </c>
      <c r="E8" s="422">
        <v>0</v>
      </c>
      <c r="F8" s="422">
        <v>0</v>
      </c>
      <c r="G8" s="422">
        <v>0</v>
      </c>
      <c r="H8" s="422">
        <v>36</v>
      </c>
      <c r="I8" s="422">
        <v>0</v>
      </c>
      <c r="J8" s="422">
        <v>0</v>
      </c>
      <c r="K8" s="422">
        <v>0</v>
      </c>
      <c r="L8" s="422">
        <v>0</v>
      </c>
      <c r="M8" s="422">
        <v>0</v>
      </c>
      <c r="N8" s="422">
        <v>1</v>
      </c>
      <c r="O8" s="422">
        <v>0</v>
      </c>
      <c r="P8" s="422">
        <v>0</v>
      </c>
      <c r="Q8" s="422">
        <v>0</v>
      </c>
      <c r="R8" s="422">
        <v>0</v>
      </c>
      <c r="S8" s="422">
        <v>0</v>
      </c>
      <c r="T8" s="422">
        <v>0</v>
      </c>
      <c r="U8" s="422">
        <v>0</v>
      </c>
      <c r="V8" s="422">
        <v>0</v>
      </c>
      <c r="W8" s="422">
        <v>0</v>
      </c>
      <c r="X8" s="422">
        <v>0</v>
      </c>
      <c r="Y8" s="422">
        <v>0</v>
      </c>
      <c r="Z8" s="422">
        <v>0</v>
      </c>
      <c r="AA8" s="422">
        <v>0</v>
      </c>
      <c r="AB8" s="422">
        <v>0</v>
      </c>
      <c r="AC8" s="422">
        <v>0</v>
      </c>
      <c r="AD8" s="422">
        <v>0</v>
      </c>
      <c r="AE8" s="422">
        <v>0</v>
      </c>
      <c r="AF8" s="422">
        <v>0</v>
      </c>
      <c r="AG8" s="422">
        <v>0</v>
      </c>
      <c r="AH8" s="422">
        <v>0</v>
      </c>
      <c r="AI8" s="422">
        <v>0</v>
      </c>
      <c r="AJ8" s="422">
        <v>0</v>
      </c>
      <c r="AK8" s="422">
        <v>0</v>
      </c>
      <c r="AL8" s="422">
        <v>1</v>
      </c>
      <c r="AM8" s="422">
        <v>0</v>
      </c>
      <c r="AN8" s="422">
        <v>0</v>
      </c>
      <c r="AO8" s="422">
        <v>0</v>
      </c>
      <c r="AP8" s="422">
        <v>0</v>
      </c>
      <c r="AQ8" s="422">
        <v>0</v>
      </c>
      <c r="AR8" s="422">
        <v>0</v>
      </c>
      <c r="AS8" s="422">
        <v>0</v>
      </c>
      <c r="AT8" s="422">
        <v>0</v>
      </c>
      <c r="AU8" s="422">
        <v>1</v>
      </c>
      <c r="AV8" s="422">
        <v>0</v>
      </c>
      <c r="AW8" s="422">
        <v>0</v>
      </c>
      <c r="AX8" s="422">
        <v>2</v>
      </c>
      <c r="AY8" s="422">
        <v>0</v>
      </c>
      <c r="AZ8" s="422">
        <v>0</v>
      </c>
      <c r="BA8" s="422">
        <v>0</v>
      </c>
      <c r="BB8" s="422">
        <v>0</v>
      </c>
      <c r="BC8" s="422">
        <v>0</v>
      </c>
      <c r="BD8" s="422">
        <v>0</v>
      </c>
      <c r="BE8" s="422">
        <v>0</v>
      </c>
      <c r="BF8" s="422">
        <v>0</v>
      </c>
      <c r="BG8" s="422">
        <v>0</v>
      </c>
      <c r="BH8" s="422">
        <v>0</v>
      </c>
      <c r="BI8" s="422">
        <v>0</v>
      </c>
      <c r="BJ8" s="422">
        <v>0</v>
      </c>
      <c r="BK8" s="422">
        <v>0</v>
      </c>
      <c r="BL8" s="422">
        <v>41</v>
      </c>
      <c r="BM8" s="346"/>
    </row>
    <row r="9" spans="1:65" s="24" customFormat="1" ht="20.100000000000001" customHeight="1" x14ac:dyDescent="0.25">
      <c r="A9" s="382" t="s">
        <v>60</v>
      </c>
      <c r="B9" s="383" t="s">
        <v>161</v>
      </c>
      <c r="C9" s="469" t="s">
        <v>59</v>
      </c>
      <c r="D9" s="422">
        <v>0</v>
      </c>
      <c r="E9" s="422">
        <v>0</v>
      </c>
      <c r="F9" s="422">
        <v>4</v>
      </c>
      <c r="G9" s="422">
        <v>0</v>
      </c>
      <c r="H9" s="422">
        <v>108</v>
      </c>
      <c r="I9" s="422">
        <v>0</v>
      </c>
      <c r="J9" s="422">
        <v>0</v>
      </c>
      <c r="K9" s="422">
        <v>0</v>
      </c>
      <c r="L9" s="422">
        <v>0</v>
      </c>
      <c r="M9" s="422">
        <v>3</v>
      </c>
      <c r="N9" s="422">
        <v>2</v>
      </c>
      <c r="O9" s="422">
        <v>0</v>
      </c>
      <c r="P9" s="422">
        <v>0</v>
      </c>
      <c r="Q9" s="422">
        <v>0</v>
      </c>
      <c r="R9" s="422">
        <v>0</v>
      </c>
      <c r="S9" s="422">
        <v>0</v>
      </c>
      <c r="T9" s="422">
        <v>1</v>
      </c>
      <c r="U9" s="422">
        <v>0</v>
      </c>
      <c r="V9" s="422">
        <v>0</v>
      </c>
      <c r="W9" s="422">
        <v>0</v>
      </c>
      <c r="X9" s="422">
        <v>1</v>
      </c>
      <c r="Y9" s="422">
        <v>0</v>
      </c>
      <c r="Z9" s="422">
        <v>1</v>
      </c>
      <c r="AA9" s="422">
        <v>0</v>
      </c>
      <c r="AB9" s="422">
        <v>0</v>
      </c>
      <c r="AC9" s="422">
        <v>0</v>
      </c>
      <c r="AD9" s="422">
        <v>0</v>
      </c>
      <c r="AE9" s="422">
        <v>0</v>
      </c>
      <c r="AF9" s="422">
        <v>1</v>
      </c>
      <c r="AG9" s="422">
        <v>0</v>
      </c>
      <c r="AH9" s="422">
        <v>1</v>
      </c>
      <c r="AI9" s="422">
        <v>0</v>
      </c>
      <c r="AJ9" s="422">
        <v>1</v>
      </c>
      <c r="AK9" s="422">
        <v>0</v>
      </c>
      <c r="AL9" s="422">
        <v>1</v>
      </c>
      <c r="AM9" s="422">
        <v>0</v>
      </c>
      <c r="AN9" s="422">
        <v>0</v>
      </c>
      <c r="AO9" s="422">
        <v>0</v>
      </c>
      <c r="AP9" s="422">
        <v>1</v>
      </c>
      <c r="AQ9" s="422">
        <v>0</v>
      </c>
      <c r="AR9" s="422">
        <v>1</v>
      </c>
      <c r="AS9" s="422">
        <v>0</v>
      </c>
      <c r="AT9" s="422">
        <v>0</v>
      </c>
      <c r="AU9" s="422">
        <v>4</v>
      </c>
      <c r="AV9" s="422">
        <v>2</v>
      </c>
      <c r="AW9" s="422">
        <v>0</v>
      </c>
      <c r="AX9" s="422">
        <v>0</v>
      </c>
      <c r="AY9" s="422">
        <v>1</v>
      </c>
      <c r="AZ9" s="422">
        <v>0</v>
      </c>
      <c r="BA9" s="422">
        <v>1</v>
      </c>
      <c r="BB9" s="422">
        <v>0</v>
      </c>
      <c r="BC9" s="422">
        <v>0</v>
      </c>
      <c r="BD9" s="422">
        <v>0</v>
      </c>
      <c r="BE9" s="422">
        <v>0</v>
      </c>
      <c r="BF9" s="422">
        <v>1</v>
      </c>
      <c r="BG9" s="422">
        <v>0</v>
      </c>
      <c r="BH9" s="422">
        <v>3</v>
      </c>
      <c r="BI9" s="422">
        <v>0</v>
      </c>
      <c r="BJ9" s="422">
        <v>6</v>
      </c>
      <c r="BK9" s="422">
        <v>0</v>
      </c>
      <c r="BL9" s="422">
        <v>144</v>
      </c>
      <c r="BM9" s="346"/>
    </row>
    <row r="10" spans="1:65" s="24" customFormat="1" ht="20.100000000000001" customHeight="1" x14ac:dyDescent="0.25">
      <c r="A10" s="382" t="s">
        <v>60</v>
      </c>
      <c r="B10" s="383" t="s">
        <v>162</v>
      </c>
      <c r="C10" s="469" t="s">
        <v>59</v>
      </c>
      <c r="D10" s="422">
        <v>0</v>
      </c>
      <c r="E10" s="422">
        <v>0</v>
      </c>
      <c r="F10" s="422">
        <v>3</v>
      </c>
      <c r="G10" s="422">
        <v>0</v>
      </c>
      <c r="H10" s="422">
        <v>74</v>
      </c>
      <c r="I10" s="422">
        <v>1</v>
      </c>
      <c r="J10" s="422">
        <v>0</v>
      </c>
      <c r="K10" s="422">
        <v>0</v>
      </c>
      <c r="L10" s="422">
        <v>0</v>
      </c>
      <c r="M10" s="422">
        <v>0</v>
      </c>
      <c r="N10" s="422">
        <v>1</v>
      </c>
      <c r="O10" s="422">
        <v>2</v>
      </c>
      <c r="P10" s="422">
        <v>0</v>
      </c>
      <c r="Q10" s="422">
        <v>1</v>
      </c>
      <c r="R10" s="422">
        <v>0</v>
      </c>
      <c r="S10" s="422">
        <v>0</v>
      </c>
      <c r="T10" s="422">
        <v>0</v>
      </c>
      <c r="U10" s="422">
        <v>0</v>
      </c>
      <c r="V10" s="422">
        <v>0</v>
      </c>
      <c r="W10" s="422">
        <v>0</v>
      </c>
      <c r="X10" s="422">
        <v>0</v>
      </c>
      <c r="Y10" s="422">
        <v>0</v>
      </c>
      <c r="Z10" s="422">
        <v>4</v>
      </c>
      <c r="AA10" s="422">
        <v>0</v>
      </c>
      <c r="AB10" s="422">
        <v>0</v>
      </c>
      <c r="AC10" s="422">
        <v>0</v>
      </c>
      <c r="AD10" s="422">
        <v>0</v>
      </c>
      <c r="AE10" s="422">
        <v>0</v>
      </c>
      <c r="AF10" s="422">
        <v>1</v>
      </c>
      <c r="AG10" s="422">
        <v>0</v>
      </c>
      <c r="AH10" s="422">
        <v>0</v>
      </c>
      <c r="AI10" s="422">
        <v>0</v>
      </c>
      <c r="AJ10" s="422">
        <v>1</v>
      </c>
      <c r="AK10" s="422">
        <v>0</v>
      </c>
      <c r="AL10" s="422">
        <v>0</v>
      </c>
      <c r="AM10" s="422">
        <v>0</v>
      </c>
      <c r="AN10" s="422">
        <v>0</v>
      </c>
      <c r="AO10" s="422">
        <v>0</v>
      </c>
      <c r="AP10" s="422">
        <v>0</v>
      </c>
      <c r="AQ10" s="422">
        <v>0</v>
      </c>
      <c r="AR10" s="422">
        <v>0</v>
      </c>
      <c r="AS10" s="422">
        <v>0</v>
      </c>
      <c r="AT10" s="422">
        <v>6</v>
      </c>
      <c r="AU10" s="422">
        <v>1</v>
      </c>
      <c r="AV10" s="422">
        <v>0</v>
      </c>
      <c r="AW10" s="422">
        <v>0</v>
      </c>
      <c r="AX10" s="422">
        <v>2</v>
      </c>
      <c r="AY10" s="422">
        <v>2</v>
      </c>
      <c r="AZ10" s="422">
        <v>0</v>
      </c>
      <c r="BA10" s="422">
        <v>0</v>
      </c>
      <c r="BB10" s="422">
        <v>0</v>
      </c>
      <c r="BC10" s="422">
        <v>0</v>
      </c>
      <c r="BD10" s="422">
        <v>0</v>
      </c>
      <c r="BE10" s="422">
        <v>0</v>
      </c>
      <c r="BF10" s="422">
        <v>0</v>
      </c>
      <c r="BG10" s="422">
        <v>0</v>
      </c>
      <c r="BH10" s="422">
        <v>0</v>
      </c>
      <c r="BI10" s="422">
        <v>0</v>
      </c>
      <c r="BJ10" s="422">
        <v>0</v>
      </c>
      <c r="BK10" s="422">
        <v>7</v>
      </c>
      <c r="BL10" s="422">
        <v>106</v>
      </c>
      <c r="BM10" s="346"/>
    </row>
    <row r="11" spans="1:65" s="24" customFormat="1" ht="20.100000000000001" customHeight="1" x14ac:dyDescent="0.25">
      <c r="A11" s="382" t="s">
        <v>60</v>
      </c>
      <c r="B11" s="383" t="s">
        <v>160</v>
      </c>
      <c r="C11" s="469" t="s">
        <v>57</v>
      </c>
      <c r="D11" s="422">
        <v>0</v>
      </c>
      <c r="E11" s="422">
        <v>0</v>
      </c>
      <c r="F11" s="422">
        <v>3</v>
      </c>
      <c r="G11" s="422">
        <v>0</v>
      </c>
      <c r="H11" s="422">
        <v>76</v>
      </c>
      <c r="I11" s="422">
        <v>0</v>
      </c>
      <c r="J11" s="422">
        <v>0</v>
      </c>
      <c r="K11" s="422">
        <v>0</v>
      </c>
      <c r="L11" s="422">
        <v>0</v>
      </c>
      <c r="M11" s="422">
        <v>0</v>
      </c>
      <c r="N11" s="422">
        <v>0</v>
      </c>
      <c r="O11" s="422">
        <v>1</v>
      </c>
      <c r="P11" s="422">
        <v>0</v>
      </c>
      <c r="Q11" s="422">
        <v>0</v>
      </c>
      <c r="R11" s="422">
        <v>1</v>
      </c>
      <c r="S11" s="422">
        <v>0</v>
      </c>
      <c r="T11" s="422">
        <v>0</v>
      </c>
      <c r="U11" s="422">
        <v>0</v>
      </c>
      <c r="V11" s="422">
        <v>0</v>
      </c>
      <c r="W11" s="422">
        <v>0</v>
      </c>
      <c r="X11" s="422">
        <v>1</v>
      </c>
      <c r="Y11" s="422">
        <v>1</v>
      </c>
      <c r="Z11" s="422">
        <v>0</v>
      </c>
      <c r="AA11" s="422">
        <v>0</v>
      </c>
      <c r="AB11" s="422">
        <v>0</v>
      </c>
      <c r="AC11" s="422">
        <v>0</v>
      </c>
      <c r="AD11" s="422">
        <v>0</v>
      </c>
      <c r="AE11" s="422">
        <v>0</v>
      </c>
      <c r="AF11" s="422">
        <v>0</v>
      </c>
      <c r="AG11" s="422">
        <v>0</v>
      </c>
      <c r="AH11" s="422">
        <v>0</v>
      </c>
      <c r="AI11" s="422">
        <v>0</v>
      </c>
      <c r="AJ11" s="422">
        <v>0</v>
      </c>
      <c r="AK11" s="422">
        <v>1</v>
      </c>
      <c r="AL11" s="422">
        <v>0</v>
      </c>
      <c r="AM11" s="422">
        <v>0</v>
      </c>
      <c r="AN11" s="422">
        <v>0</v>
      </c>
      <c r="AO11" s="422">
        <v>1</v>
      </c>
      <c r="AP11" s="422">
        <v>0</v>
      </c>
      <c r="AQ11" s="422">
        <v>0</v>
      </c>
      <c r="AR11" s="422">
        <v>0</v>
      </c>
      <c r="AS11" s="422">
        <v>0</v>
      </c>
      <c r="AT11" s="422">
        <v>0</v>
      </c>
      <c r="AU11" s="422">
        <v>0</v>
      </c>
      <c r="AV11" s="422">
        <v>0</v>
      </c>
      <c r="AW11" s="422">
        <v>0</v>
      </c>
      <c r="AX11" s="422">
        <v>2</v>
      </c>
      <c r="AY11" s="422">
        <v>1</v>
      </c>
      <c r="AZ11" s="422">
        <v>0</v>
      </c>
      <c r="BA11" s="422">
        <v>0</v>
      </c>
      <c r="BB11" s="422">
        <v>0</v>
      </c>
      <c r="BC11" s="422">
        <v>0</v>
      </c>
      <c r="BD11" s="422">
        <v>0</v>
      </c>
      <c r="BE11" s="422">
        <v>0</v>
      </c>
      <c r="BF11" s="422">
        <v>0</v>
      </c>
      <c r="BG11" s="422">
        <v>0</v>
      </c>
      <c r="BH11" s="422">
        <v>0</v>
      </c>
      <c r="BI11" s="422">
        <v>0</v>
      </c>
      <c r="BJ11" s="422">
        <v>0</v>
      </c>
      <c r="BK11" s="422">
        <v>0</v>
      </c>
      <c r="BL11" s="422">
        <v>88</v>
      </c>
      <c r="BM11" s="346"/>
    </row>
    <row r="12" spans="1:65" s="24" customFormat="1" ht="20.100000000000001" customHeight="1" x14ac:dyDescent="0.25">
      <c r="A12" s="382" t="s">
        <v>60</v>
      </c>
      <c r="B12" s="383" t="s">
        <v>159</v>
      </c>
      <c r="C12" s="469" t="s">
        <v>57</v>
      </c>
      <c r="D12" s="422">
        <v>0</v>
      </c>
      <c r="E12" s="422">
        <v>1</v>
      </c>
      <c r="F12" s="422">
        <v>1</v>
      </c>
      <c r="G12" s="422">
        <v>0</v>
      </c>
      <c r="H12" s="422">
        <v>50</v>
      </c>
      <c r="I12" s="422">
        <v>1</v>
      </c>
      <c r="J12" s="422">
        <v>0</v>
      </c>
      <c r="K12" s="422">
        <v>0</v>
      </c>
      <c r="L12" s="422">
        <v>0</v>
      </c>
      <c r="M12" s="422">
        <v>1</v>
      </c>
      <c r="N12" s="422">
        <v>2</v>
      </c>
      <c r="O12" s="422">
        <v>2</v>
      </c>
      <c r="P12" s="422">
        <v>0</v>
      </c>
      <c r="Q12" s="422">
        <v>0</v>
      </c>
      <c r="R12" s="422">
        <v>0</v>
      </c>
      <c r="S12" s="422">
        <v>0</v>
      </c>
      <c r="T12" s="422">
        <v>0</v>
      </c>
      <c r="U12" s="422">
        <v>1</v>
      </c>
      <c r="V12" s="422">
        <v>0</v>
      </c>
      <c r="W12" s="422">
        <v>0</v>
      </c>
      <c r="X12" s="422">
        <v>0</v>
      </c>
      <c r="Y12" s="422">
        <v>1</v>
      </c>
      <c r="Z12" s="422">
        <v>1</v>
      </c>
      <c r="AA12" s="422">
        <v>0</v>
      </c>
      <c r="AB12" s="422">
        <v>0</v>
      </c>
      <c r="AC12" s="422">
        <v>0</v>
      </c>
      <c r="AD12" s="422">
        <v>0</v>
      </c>
      <c r="AE12" s="422">
        <v>0</v>
      </c>
      <c r="AF12" s="422">
        <v>0</v>
      </c>
      <c r="AG12" s="422">
        <v>0</v>
      </c>
      <c r="AH12" s="422">
        <v>0</v>
      </c>
      <c r="AI12" s="422">
        <v>0</v>
      </c>
      <c r="AJ12" s="422">
        <v>1</v>
      </c>
      <c r="AK12" s="422">
        <v>0</v>
      </c>
      <c r="AL12" s="422">
        <v>0</v>
      </c>
      <c r="AM12" s="422">
        <v>0</v>
      </c>
      <c r="AN12" s="422">
        <v>0</v>
      </c>
      <c r="AO12" s="422">
        <v>0</v>
      </c>
      <c r="AP12" s="422">
        <v>2</v>
      </c>
      <c r="AQ12" s="422">
        <v>0</v>
      </c>
      <c r="AR12" s="422">
        <v>0</v>
      </c>
      <c r="AS12" s="422">
        <v>0</v>
      </c>
      <c r="AT12" s="422">
        <v>0</v>
      </c>
      <c r="AU12" s="422">
        <v>2</v>
      </c>
      <c r="AV12" s="422">
        <v>0</v>
      </c>
      <c r="AW12" s="422">
        <v>0</v>
      </c>
      <c r="AX12" s="422">
        <v>0</v>
      </c>
      <c r="AY12" s="422">
        <v>2</v>
      </c>
      <c r="AZ12" s="422">
        <v>0</v>
      </c>
      <c r="BA12" s="422">
        <v>1</v>
      </c>
      <c r="BB12" s="422">
        <v>0</v>
      </c>
      <c r="BC12" s="422">
        <v>0</v>
      </c>
      <c r="BD12" s="422">
        <v>0</v>
      </c>
      <c r="BE12" s="422">
        <v>0</v>
      </c>
      <c r="BF12" s="422">
        <v>0</v>
      </c>
      <c r="BG12" s="422">
        <v>0</v>
      </c>
      <c r="BH12" s="422">
        <v>0</v>
      </c>
      <c r="BI12" s="422">
        <v>0</v>
      </c>
      <c r="BJ12" s="422">
        <v>1</v>
      </c>
      <c r="BK12" s="422">
        <v>0</v>
      </c>
      <c r="BL12" s="422">
        <v>70</v>
      </c>
      <c r="BM12" s="346"/>
    </row>
    <row r="13" spans="1:65" s="24" customFormat="1" ht="20.100000000000001" customHeight="1" x14ac:dyDescent="0.25">
      <c r="A13" s="382" t="s">
        <v>60</v>
      </c>
      <c r="B13" s="383" t="s">
        <v>158</v>
      </c>
      <c r="C13" s="469" t="s">
        <v>59</v>
      </c>
      <c r="D13" s="422">
        <v>0</v>
      </c>
      <c r="E13" s="422">
        <v>0</v>
      </c>
      <c r="F13" s="422">
        <v>3</v>
      </c>
      <c r="G13" s="422">
        <v>0</v>
      </c>
      <c r="H13" s="422">
        <v>111</v>
      </c>
      <c r="I13" s="422">
        <v>0</v>
      </c>
      <c r="J13" s="422">
        <v>0</v>
      </c>
      <c r="K13" s="422">
        <v>0</v>
      </c>
      <c r="L13" s="422">
        <v>0</v>
      </c>
      <c r="M13" s="422">
        <v>4</v>
      </c>
      <c r="N13" s="422">
        <v>0</v>
      </c>
      <c r="O13" s="422">
        <v>3</v>
      </c>
      <c r="P13" s="422">
        <v>0</v>
      </c>
      <c r="Q13" s="422">
        <v>1</v>
      </c>
      <c r="R13" s="422">
        <v>1</v>
      </c>
      <c r="S13" s="422">
        <v>0</v>
      </c>
      <c r="T13" s="422">
        <v>0</v>
      </c>
      <c r="U13" s="422">
        <v>0</v>
      </c>
      <c r="V13" s="422">
        <v>0</v>
      </c>
      <c r="W13" s="422">
        <v>0</v>
      </c>
      <c r="X13" s="422">
        <v>1</v>
      </c>
      <c r="Y13" s="422">
        <v>0</v>
      </c>
      <c r="Z13" s="422">
        <v>0</v>
      </c>
      <c r="AA13" s="422">
        <v>0</v>
      </c>
      <c r="AB13" s="422">
        <v>1</v>
      </c>
      <c r="AC13" s="422">
        <v>0</v>
      </c>
      <c r="AD13" s="422">
        <v>0</v>
      </c>
      <c r="AE13" s="422">
        <v>0</v>
      </c>
      <c r="AF13" s="422">
        <v>1</v>
      </c>
      <c r="AG13" s="422">
        <v>0</v>
      </c>
      <c r="AH13" s="422">
        <v>1</v>
      </c>
      <c r="AI13" s="422">
        <v>0</v>
      </c>
      <c r="AJ13" s="422">
        <v>2</v>
      </c>
      <c r="AK13" s="422">
        <v>1</v>
      </c>
      <c r="AL13" s="422">
        <v>0</v>
      </c>
      <c r="AM13" s="422">
        <v>1</v>
      </c>
      <c r="AN13" s="422">
        <v>0</v>
      </c>
      <c r="AO13" s="422">
        <v>0</v>
      </c>
      <c r="AP13" s="422">
        <v>0</v>
      </c>
      <c r="AQ13" s="422">
        <v>1</v>
      </c>
      <c r="AR13" s="422">
        <v>0</v>
      </c>
      <c r="AS13" s="422">
        <v>0</v>
      </c>
      <c r="AT13" s="422">
        <v>0</v>
      </c>
      <c r="AU13" s="422">
        <v>1</v>
      </c>
      <c r="AV13" s="422">
        <v>2</v>
      </c>
      <c r="AW13" s="422">
        <v>0</v>
      </c>
      <c r="AX13" s="422">
        <v>0</v>
      </c>
      <c r="AY13" s="422">
        <v>2</v>
      </c>
      <c r="AZ13" s="422">
        <v>0</v>
      </c>
      <c r="BA13" s="422">
        <v>0</v>
      </c>
      <c r="BB13" s="422">
        <v>0</v>
      </c>
      <c r="BC13" s="422">
        <v>0</v>
      </c>
      <c r="BD13" s="422">
        <v>0</v>
      </c>
      <c r="BE13" s="422">
        <v>0</v>
      </c>
      <c r="BF13" s="422">
        <v>1</v>
      </c>
      <c r="BG13" s="422">
        <v>0</v>
      </c>
      <c r="BH13" s="422">
        <v>0</v>
      </c>
      <c r="BI13" s="422">
        <v>0</v>
      </c>
      <c r="BJ13" s="422">
        <v>7</v>
      </c>
      <c r="BK13" s="422">
        <v>3</v>
      </c>
      <c r="BL13" s="422">
        <v>148</v>
      </c>
      <c r="BM13" s="346"/>
    </row>
    <row r="14" spans="1:65" s="24" customFormat="1" ht="20.100000000000001" customHeight="1" x14ac:dyDescent="0.25">
      <c r="A14" s="382" t="s">
        <v>60</v>
      </c>
      <c r="B14" s="383" t="s">
        <v>163</v>
      </c>
      <c r="C14" s="469" t="s">
        <v>59</v>
      </c>
      <c r="D14" s="422">
        <v>0</v>
      </c>
      <c r="E14" s="422">
        <v>0</v>
      </c>
      <c r="F14" s="422">
        <v>1</v>
      </c>
      <c r="G14" s="422">
        <v>0</v>
      </c>
      <c r="H14" s="422">
        <v>46</v>
      </c>
      <c r="I14" s="422">
        <v>2</v>
      </c>
      <c r="J14" s="422">
        <v>0</v>
      </c>
      <c r="K14" s="422">
        <v>0</v>
      </c>
      <c r="L14" s="422">
        <v>0</v>
      </c>
      <c r="M14" s="422">
        <v>3</v>
      </c>
      <c r="N14" s="422">
        <v>2</v>
      </c>
      <c r="O14" s="422">
        <v>0</v>
      </c>
      <c r="P14" s="422">
        <v>0</v>
      </c>
      <c r="Q14" s="422">
        <v>0</v>
      </c>
      <c r="R14" s="422">
        <v>1</v>
      </c>
      <c r="S14" s="422">
        <v>0</v>
      </c>
      <c r="T14" s="422">
        <v>0</v>
      </c>
      <c r="U14" s="422">
        <v>0</v>
      </c>
      <c r="V14" s="422">
        <v>0</v>
      </c>
      <c r="W14" s="422">
        <v>0</v>
      </c>
      <c r="X14" s="422">
        <v>1</v>
      </c>
      <c r="Y14" s="422">
        <v>0</v>
      </c>
      <c r="Z14" s="422">
        <v>1</v>
      </c>
      <c r="AA14" s="422">
        <v>0</v>
      </c>
      <c r="AB14" s="422">
        <v>0</v>
      </c>
      <c r="AC14" s="422">
        <v>0</v>
      </c>
      <c r="AD14" s="422">
        <v>0</v>
      </c>
      <c r="AE14" s="422">
        <v>0</v>
      </c>
      <c r="AF14" s="422">
        <v>0</v>
      </c>
      <c r="AG14" s="422">
        <v>0</v>
      </c>
      <c r="AH14" s="422">
        <v>3</v>
      </c>
      <c r="AI14" s="422">
        <v>0</v>
      </c>
      <c r="AJ14" s="422">
        <v>0</v>
      </c>
      <c r="AK14" s="422">
        <v>0</v>
      </c>
      <c r="AL14" s="422">
        <v>0</v>
      </c>
      <c r="AM14" s="422">
        <v>0</v>
      </c>
      <c r="AN14" s="422">
        <v>0</v>
      </c>
      <c r="AO14" s="422">
        <v>0</v>
      </c>
      <c r="AP14" s="422">
        <v>0</v>
      </c>
      <c r="AQ14" s="422">
        <v>1</v>
      </c>
      <c r="AR14" s="422">
        <v>0</v>
      </c>
      <c r="AS14" s="422">
        <v>0</v>
      </c>
      <c r="AT14" s="422">
        <v>0</v>
      </c>
      <c r="AU14" s="422">
        <v>7</v>
      </c>
      <c r="AV14" s="422">
        <v>0</v>
      </c>
      <c r="AW14" s="422">
        <v>0</v>
      </c>
      <c r="AX14" s="422">
        <v>1</v>
      </c>
      <c r="AY14" s="422">
        <v>2</v>
      </c>
      <c r="AZ14" s="422">
        <v>0</v>
      </c>
      <c r="BA14" s="422">
        <v>0</v>
      </c>
      <c r="BB14" s="422">
        <v>0</v>
      </c>
      <c r="BC14" s="422">
        <v>0</v>
      </c>
      <c r="BD14" s="422">
        <v>0</v>
      </c>
      <c r="BE14" s="422">
        <v>0</v>
      </c>
      <c r="BF14" s="422">
        <v>0</v>
      </c>
      <c r="BG14" s="422">
        <v>0</v>
      </c>
      <c r="BH14" s="422">
        <v>0</v>
      </c>
      <c r="BI14" s="422">
        <v>0</v>
      </c>
      <c r="BJ14" s="422">
        <v>0</v>
      </c>
      <c r="BK14" s="422">
        <v>0</v>
      </c>
      <c r="BL14" s="422">
        <v>71</v>
      </c>
      <c r="BM14" s="346"/>
    </row>
    <row r="15" spans="1:65" s="24" customFormat="1" ht="20.100000000000001" customHeight="1" x14ac:dyDescent="0.25">
      <c r="A15" s="382" t="s">
        <v>63</v>
      </c>
      <c r="B15" s="383" t="s">
        <v>164</v>
      </c>
      <c r="C15" s="469" t="s">
        <v>57</v>
      </c>
      <c r="D15" s="422">
        <v>0</v>
      </c>
      <c r="E15" s="422">
        <v>0</v>
      </c>
      <c r="F15" s="422">
        <v>3</v>
      </c>
      <c r="G15" s="422">
        <v>0</v>
      </c>
      <c r="H15" s="422">
        <v>0</v>
      </c>
      <c r="I15" s="422">
        <v>42</v>
      </c>
      <c r="J15" s="422">
        <v>0</v>
      </c>
      <c r="K15" s="422">
        <v>0</v>
      </c>
      <c r="L15" s="422">
        <v>0</v>
      </c>
      <c r="M15" s="422">
        <v>6</v>
      </c>
      <c r="N15" s="422">
        <v>1</v>
      </c>
      <c r="O15" s="422">
        <v>0</v>
      </c>
      <c r="P15" s="422">
        <v>1</v>
      </c>
      <c r="Q15" s="422">
        <v>2</v>
      </c>
      <c r="R15" s="422">
        <v>0</v>
      </c>
      <c r="S15" s="422">
        <v>0</v>
      </c>
      <c r="T15" s="422">
        <v>0</v>
      </c>
      <c r="U15" s="422">
        <v>0</v>
      </c>
      <c r="V15" s="422">
        <v>0</v>
      </c>
      <c r="W15" s="422">
        <v>0</v>
      </c>
      <c r="X15" s="422">
        <v>0</v>
      </c>
      <c r="Y15" s="422">
        <v>0</v>
      </c>
      <c r="Z15" s="422">
        <v>2</v>
      </c>
      <c r="AA15" s="422">
        <v>0</v>
      </c>
      <c r="AB15" s="422">
        <v>0</v>
      </c>
      <c r="AC15" s="422">
        <v>0</v>
      </c>
      <c r="AD15" s="422">
        <v>3</v>
      </c>
      <c r="AE15" s="422">
        <v>0</v>
      </c>
      <c r="AF15" s="422">
        <v>1</v>
      </c>
      <c r="AG15" s="422">
        <v>0</v>
      </c>
      <c r="AH15" s="422">
        <v>0</v>
      </c>
      <c r="AI15" s="422">
        <v>3</v>
      </c>
      <c r="AJ15" s="422">
        <v>0</v>
      </c>
      <c r="AK15" s="422">
        <v>0</v>
      </c>
      <c r="AL15" s="422">
        <v>2</v>
      </c>
      <c r="AM15" s="422">
        <v>1</v>
      </c>
      <c r="AN15" s="422">
        <v>1</v>
      </c>
      <c r="AO15" s="422">
        <v>0</v>
      </c>
      <c r="AP15" s="422">
        <v>0</v>
      </c>
      <c r="AQ15" s="422">
        <v>0</v>
      </c>
      <c r="AR15" s="422">
        <v>2</v>
      </c>
      <c r="AS15" s="422">
        <v>0</v>
      </c>
      <c r="AT15" s="422">
        <v>1</v>
      </c>
      <c r="AU15" s="422">
        <v>3</v>
      </c>
      <c r="AV15" s="422">
        <v>1</v>
      </c>
      <c r="AW15" s="422">
        <v>0</v>
      </c>
      <c r="AX15" s="422">
        <v>0</v>
      </c>
      <c r="AY15" s="422">
        <v>1</v>
      </c>
      <c r="AZ15" s="422">
        <v>0</v>
      </c>
      <c r="BA15" s="422">
        <v>1</v>
      </c>
      <c r="BB15" s="422">
        <v>1</v>
      </c>
      <c r="BC15" s="422">
        <v>0</v>
      </c>
      <c r="BD15" s="422">
        <v>0</v>
      </c>
      <c r="BE15" s="422">
        <v>0</v>
      </c>
      <c r="BF15" s="422">
        <v>0</v>
      </c>
      <c r="BG15" s="422">
        <v>0</v>
      </c>
      <c r="BH15" s="422">
        <v>0</v>
      </c>
      <c r="BI15" s="422">
        <v>0</v>
      </c>
      <c r="BJ15" s="422">
        <v>2</v>
      </c>
      <c r="BK15" s="422">
        <v>0</v>
      </c>
      <c r="BL15" s="422">
        <v>80</v>
      </c>
      <c r="BM15" s="346"/>
    </row>
    <row r="16" spans="1:65" s="24" customFormat="1" ht="20.100000000000001" customHeight="1" x14ac:dyDescent="0.25">
      <c r="A16" s="382" t="s">
        <v>64</v>
      </c>
      <c r="B16" s="383" t="s">
        <v>165</v>
      </c>
      <c r="C16" s="469" t="s">
        <v>57</v>
      </c>
      <c r="D16" s="422">
        <v>1</v>
      </c>
      <c r="E16" s="422">
        <v>0</v>
      </c>
      <c r="F16" s="422">
        <v>0</v>
      </c>
      <c r="G16" s="422">
        <v>0</v>
      </c>
      <c r="H16" s="422">
        <v>0</v>
      </c>
      <c r="I16" s="422">
        <v>0</v>
      </c>
      <c r="J16" s="422">
        <v>30</v>
      </c>
      <c r="K16" s="422">
        <v>0</v>
      </c>
      <c r="L16" s="422">
        <v>0</v>
      </c>
      <c r="M16" s="422">
        <v>2</v>
      </c>
      <c r="N16" s="422">
        <v>1</v>
      </c>
      <c r="O16" s="422">
        <v>0</v>
      </c>
      <c r="P16" s="422">
        <v>0</v>
      </c>
      <c r="Q16" s="422">
        <v>0</v>
      </c>
      <c r="R16" s="422">
        <v>0</v>
      </c>
      <c r="S16" s="422">
        <v>0</v>
      </c>
      <c r="T16" s="422">
        <v>0</v>
      </c>
      <c r="U16" s="422">
        <v>0</v>
      </c>
      <c r="V16" s="422">
        <v>0</v>
      </c>
      <c r="W16" s="422">
        <v>0</v>
      </c>
      <c r="X16" s="422">
        <v>0</v>
      </c>
      <c r="Y16" s="422">
        <v>8</v>
      </c>
      <c r="Z16" s="422">
        <v>0</v>
      </c>
      <c r="AA16" s="422">
        <v>0</v>
      </c>
      <c r="AB16" s="422">
        <v>0</v>
      </c>
      <c r="AC16" s="422">
        <v>0</v>
      </c>
      <c r="AD16" s="422">
        <v>0</v>
      </c>
      <c r="AE16" s="422">
        <v>0</v>
      </c>
      <c r="AF16" s="422">
        <v>0</v>
      </c>
      <c r="AG16" s="422">
        <v>0</v>
      </c>
      <c r="AH16" s="422">
        <v>1</v>
      </c>
      <c r="AI16" s="422">
        <v>0</v>
      </c>
      <c r="AJ16" s="422">
        <v>7</v>
      </c>
      <c r="AK16" s="422">
        <v>0</v>
      </c>
      <c r="AL16" s="422">
        <v>0</v>
      </c>
      <c r="AM16" s="422">
        <v>0</v>
      </c>
      <c r="AN16" s="422">
        <v>0</v>
      </c>
      <c r="AO16" s="422">
        <v>0</v>
      </c>
      <c r="AP16" s="422">
        <v>0</v>
      </c>
      <c r="AQ16" s="422">
        <v>1</v>
      </c>
      <c r="AR16" s="422">
        <v>0</v>
      </c>
      <c r="AS16" s="422">
        <v>0</v>
      </c>
      <c r="AT16" s="422">
        <v>0</v>
      </c>
      <c r="AU16" s="422">
        <v>0</v>
      </c>
      <c r="AV16" s="422">
        <v>0</v>
      </c>
      <c r="AW16" s="422">
        <v>1</v>
      </c>
      <c r="AX16" s="422">
        <v>0</v>
      </c>
      <c r="AY16" s="422">
        <v>0</v>
      </c>
      <c r="AZ16" s="422">
        <v>0</v>
      </c>
      <c r="BA16" s="422">
        <v>0</v>
      </c>
      <c r="BB16" s="422">
        <v>0</v>
      </c>
      <c r="BC16" s="422">
        <v>0</v>
      </c>
      <c r="BD16" s="422">
        <v>0</v>
      </c>
      <c r="BE16" s="422">
        <v>0</v>
      </c>
      <c r="BF16" s="422">
        <v>0</v>
      </c>
      <c r="BG16" s="422">
        <v>0</v>
      </c>
      <c r="BH16" s="422">
        <v>0</v>
      </c>
      <c r="BI16" s="422">
        <v>0</v>
      </c>
      <c r="BJ16" s="422">
        <v>0</v>
      </c>
      <c r="BK16" s="422">
        <v>0</v>
      </c>
      <c r="BL16" s="422">
        <v>52</v>
      </c>
      <c r="BM16" s="346"/>
    </row>
    <row r="17" spans="1:65" s="24" customFormat="1" ht="20.100000000000001" customHeight="1" x14ac:dyDescent="0.25">
      <c r="A17" s="382" t="s">
        <v>66</v>
      </c>
      <c r="B17" s="383" t="s">
        <v>166</v>
      </c>
      <c r="C17" s="469" t="s">
        <v>59</v>
      </c>
      <c r="D17" s="422">
        <v>3</v>
      </c>
      <c r="E17" s="422">
        <v>0</v>
      </c>
      <c r="F17" s="422">
        <v>0</v>
      </c>
      <c r="G17" s="422">
        <v>0</v>
      </c>
      <c r="H17" s="422">
        <v>3</v>
      </c>
      <c r="I17" s="422">
        <v>0</v>
      </c>
      <c r="J17" s="422">
        <v>1</v>
      </c>
      <c r="K17" s="422">
        <v>0</v>
      </c>
      <c r="L17" s="422">
        <v>4</v>
      </c>
      <c r="M17" s="422">
        <v>9</v>
      </c>
      <c r="N17" s="422">
        <v>6</v>
      </c>
      <c r="O17" s="422">
        <v>0</v>
      </c>
      <c r="P17" s="422">
        <v>0</v>
      </c>
      <c r="Q17" s="422">
        <v>2</v>
      </c>
      <c r="R17" s="422">
        <v>0</v>
      </c>
      <c r="S17" s="422">
        <v>0</v>
      </c>
      <c r="T17" s="422">
        <v>0</v>
      </c>
      <c r="U17" s="422">
        <v>0</v>
      </c>
      <c r="V17" s="422">
        <v>7</v>
      </c>
      <c r="W17" s="422">
        <v>0</v>
      </c>
      <c r="X17" s="422">
        <v>7</v>
      </c>
      <c r="Y17" s="422">
        <v>3</v>
      </c>
      <c r="Z17" s="422">
        <v>0</v>
      </c>
      <c r="AA17" s="422">
        <v>2</v>
      </c>
      <c r="AB17" s="422">
        <v>0</v>
      </c>
      <c r="AC17" s="422">
        <v>0</v>
      </c>
      <c r="AD17" s="422">
        <v>0</v>
      </c>
      <c r="AE17" s="422">
        <v>0</v>
      </c>
      <c r="AF17" s="422">
        <v>0</v>
      </c>
      <c r="AG17" s="422">
        <v>0</v>
      </c>
      <c r="AH17" s="422">
        <v>2</v>
      </c>
      <c r="AI17" s="422">
        <v>0</v>
      </c>
      <c r="AJ17" s="422">
        <v>1</v>
      </c>
      <c r="AK17" s="422">
        <v>5</v>
      </c>
      <c r="AL17" s="422">
        <v>0</v>
      </c>
      <c r="AM17" s="422">
        <v>1</v>
      </c>
      <c r="AN17" s="422">
        <v>0</v>
      </c>
      <c r="AO17" s="422">
        <v>0</v>
      </c>
      <c r="AP17" s="422">
        <v>0</v>
      </c>
      <c r="AQ17" s="422">
        <v>0</v>
      </c>
      <c r="AR17" s="422">
        <v>1</v>
      </c>
      <c r="AS17" s="422">
        <v>0</v>
      </c>
      <c r="AT17" s="422">
        <v>2</v>
      </c>
      <c r="AU17" s="422">
        <v>6</v>
      </c>
      <c r="AV17" s="422">
        <v>1</v>
      </c>
      <c r="AW17" s="422">
        <v>0</v>
      </c>
      <c r="AX17" s="422">
        <v>9</v>
      </c>
      <c r="AY17" s="422">
        <v>1</v>
      </c>
      <c r="AZ17" s="422">
        <v>0</v>
      </c>
      <c r="BA17" s="422">
        <v>0</v>
      </c>
      <c r="BB17" s="422">
        <v>0</v>
      </c>
      <c r="BC17" s="422">
        <v>0</v>
      </c>
      <c r="BD17" s="422">
        <v>1</v>
      </c>
      <c r="BE17" s="422">
        <v>0</v>
      </c>
      <c r="BF17" s="422">
        <v>0</v>
      </c>
      <c r="BG17" s="422">
        <v>0</v>
      </c>
      <c r="BH17" s="422">
        <v>0</v>
      </c>
      <c r="BI17" s="422">
        <v>0</v>
      </c>
      <c r="BJ17" s="422">
        <v>2</v>
      </c>
      <c r="BK17" s="422">
        <v>0</v>
      </c>
      <c r="BL17" s="422">
        <v>79</v>
      </c>
      <c r="BM17" s="346"/>
    </row>
    <row r="18" spans="1:65" s="24" customFormat="1" ht="20.100000000000001" customHeight="1" x14ac:dyDescent="0.25">
      <c r="A18" s="382" t="s">
        <v>68</v>
      </c>
      <c r="B18" s="383" t="s">
        <v>169</v>
      </c>
      <c r="C18" s="469" t="s">
        <v>59</v>
      </c>
      <c r="D18" s="422">
        <v>1</v>
      </c>
      <c r="E18" s="422">
        <v>0</v>
      </c>
      <c r="F18" s="422">
        <v>1</v>
      </c>
      <c r="G18" s="422">
        <v>0</v>
      </c>
      <c r="H18" s="422">
        <v>9</v>
      </c>
      <c r="I18" s="422">
        <v>0</v>
      </c>
      <c r="J18" s="422">
        <v>1</v>
      </c>
      <c r="K18" s="422">
        <v>0</v>
      </c>
      <c r="L18" s="422">
        <v>0</v>
      </c>
      <c r="M18" s="422">
        <v>58</v>
      </c>
      <c r="N18" s="422">
        <v>10</v>
      </c>
      <c r="O18" s="422">
        <v>0</v>
      </c>
      <c r="P18" s="422">
        <v>1</v>
      </c>
      <c r="Q18" s="422">
        <v>3</v>
      </c>
      <c r="R18" s="422">
        <v>0</v>
      </c>
      <c r="S18" s="422">
        <v>1</v>
      </c>
      <c r="T18" s="422">
        <v>1</v>
      </c>
      <c r="U18" s="422">
        <v>0</v>
      </c>
      <c r="V18" s="422">
        <v>1</v>
      </c>
      <c r="W18" s="422">
        <v>0</v>
      </c>
      <c r="X18" s="422">
        <v>1</v>
      </c>
      <c r="Y18" s="422">
        <v>1</v>
      </c>
      <c r="Z18" s="422">
        <v>9</v>
      </c>
      <c r="AA18" s="422">
        <v>0</v>
      </c>
      <c r="AB18" s="422">
        <v>0</v>
      </c>
      <c r="AC18" s="422">
        <v>0</v>
      </c>
      <c r="AD18" s="422">
        <v>0</v>
      </c>
      <c r="AE18" s="422">
        <v>0</v>
      </c>
      <c r="AF18" s="422">
        <v>0</v>
      </c>
      <c r="AG18" s="422">
        <v>0</v>
      </c>
      <c r="AH18" s="422">
        <v>5</v>
      </c>
      <c r="AI18" s="422">
        <v>0</v>
      </c>
      <c r="AJ18" s="422">
        <v>10</v>
      </c>
      <c r="AK18" s="422">
        <v>4</v>
      </c>
      <c r="AL18" s="422">
        <v>0</v>
      </c>
      <c r="AM18" s="422">
        <v>3</v>
      </c>
      <c r="AN18" s="422">
        <v>0</v>
      </c>
      <c r="AO18" s="422">
        <v>2</v>
      </c>
      <c r="AP18" s="422">
        <v>4</v>
      </c>
      <c r="AQ18" s="422">
        <v>0</v>
      </c>
      <c r="AR18" s="422">
        <v>1</v>
      </c>
      <c r="AS18" s="422">
        <v>0</v>
      </c>
      <c r="AT18" s="422">
        <v>0</v>
      </c>
      <c r="AU18" s="422">
        <v>12</v>
      </c>
      <c r="AV18" s="422">
        <v>0</v>
      </c>
      <c r="AW18" s="422">
        <v>0</v>
      </c>
      <c r="AX18" s="422">
        <v>4</v>
      </c>
      <c r="AY18" s="422">
        <v>1</v>
      </c>
      <c r="AZ18" s="422">
        <v>0</v>
      </c>
      <c r="BA18" s="422">
        <v>1</v>
      </c>
      <c r="BB18" s="422">
        <v>0</v>
      </c>
      <c r="BC18" s="422">
        <v>0</v>
      </c>
      <c r="BD18" s="422">
        <v>0</v>
      </c>
      <c r="BE18" s="422">
        <v>0</v>
      </c>
      <c r="BF18" s="422">
        <v>0</v>
      </c>
      <c r="BG18" s="422">
        <v>0</v>
      </c>
      <c r="BH18" s="422">
        <v>0</v>
      </c>
      <c r="BI18" s="422">
        <v>0</v>
      </c>
      <c r="BJ18" s="422">
        <v>0</v>
      </c>
      <c r="BK18" s="422">
        <v>0</v>
      </c>
      <c r="BL18" s="422">
        <v>145</v>
      </c>
      <c r="BM18" s="346"/>
    </row>
    <row r="19" spans="1:65" s="24" customFormat="1" ht="20.100000000000001" customHeight="1" x14ac:dyDescent="0.25">
      <c r="A19" s="382" t="s">
        <v>68</v>
      </c>
      <c r="B19" s="383" t="s">
        <v>168</v>
      </c>
      <c r="C19" s="469" t="s">
        <v>59</v>
      </c>
      <c r="D19" s="422">
        <v>0</v>
      </c>
      <c r="E19" s="422">
        <v>0</v>
      </c>
      <c r="F19" s="422">
        <v>0</v>
      </c>
      <c r="G19" s="422">
        <v>0</v>
      </c>
      <c r="H19" s="422">
        <v>3</v>
      </c>
      <c r="I19" s="422">
        <v>0</v>
      </c>
      <c r="J19" s="422">
        <v>0</v>
      </c>
      <c r="K19" s="422">
        <v>0</v>
      </c>
      <c r="L19" s="422">
        <v>0</v>
      </c>
      <c r="M19" s="422">
        <v>92</v>
      </c>
      <c r="N19" s="422">
        <v>7</v>
      </c>
      <c r="O19" s="422">
        <v>0</v>
      </c>
      <c r="P19" s="422">
        <v>0</v>
      </c>
      <c r="Q19" s="422">
        <v>3</v>
      </c>
      <c r="R19" s="422">
        <v>1</v>
      </c>
      <c r="S19" s="422">
        <v>0</v>
      </c>
      <c r="T19" s="422">
        <v>0</v>
      </c>
      <c r="U19" s="422">
        <v>0</v>
      </c>
      <c r="V19" s="422">
        <v>0</v>
      </c>
      <c r="W19" s="422">
        <v>0</v>
      </c>
      <c r="X19" s="422">
        <v>0</v>
      </c>
      <c r="Y19" s="422">
        <v>0</v>
      </c>
      <c r="Z19" s="422">
        <v>4</v>
      </c>
      <c r="AA19" s="422">
        <v>0</v>
      </c>
      <c r="AB19" s="422">
        <v>0</v>
      </c>
      <c r="AC19" s="422">
        <v>0</v>
      </c>
      <c r="AD19" s="422">
        <v>0</v>
      </c>
      <c r="AE19" s="422">
        <v>0</v>
      </c>
      <c r="AF19" s="422">
        <v>0</v>
      </c>
      <c r="AG19" s="422">
        <v>0</v>
      </c>
      <c r="AH19" s="422">
        <v>3</v>
      </c>
      <c r="AI19" s="422">
        <v>0</v>
      </c>
      <c r="AJ19" s="422">
        <v>3</v>
      </c>
      <c r="AK19" s="422">
        <v>2</v>
      </c>
      <c r="AL19" s="422">
        <v>0</v>
      </c>
      <c r="AM19" s="422">
        <v>0</v>
      </c>
      <c r="AN19" s="422">
        <v>0</v>
      </c>
      <c r="AO19" s="422">
        <v>0</v>
      </c>
      <c r="AP19" s="422">
        <v>0</v>
      </c>
      <c r="AQ19" s="422">
        <v>0</v>
      </c>
      <c r="AR19" s="422">
        <v>0</v>
      </c>
      <c r="AS19" s="422">
        <v>0</v>
      </c>
      <c r="AT19" s="422">
        <v>0</v>
      </c>
      <c r="AU19" s="422">
        <v>1</v>
      </c>
      <c r="AV19" s="422">
        <v>0</v>
      </c>
      <c r="AW19" s="422">
        <v>0</v>
      </c>
      <c r="AX19" s="422">
        <v>3</v>
      </c>
      <c r="AY19" s="422">
        <v>0</v>
      </c>
      <c r="AZ19" s="422">
        <v>0</v>
      </c>
      <c r="BA19" s="422">
        <v>0</v>
      </c>
      <c r="BB19" s="422">
        <v>0</v>
      </c>
      <c r="BC19" s="422">
        <v>0</v>
      </c>
      <c r="BD19" s="422">
        <v>0</v>
      </c>
      <c r="BE19" s="422">
        <v>0</v>
      </c>
      <c r="BF19" s="422">
        <v>1</v>
      </c>
      <c r="BG19" s="422">
        <v>0</v>
      </c>
      <c r="BH19" s="422">
        <v>2</v>
      </c>
      <c r="BI19" s="422">
        <v>0</v>
      </c>
      <c r="BJ19" s="422">
        <v>0</v>
      </c>
      <c r="BK19" s="422">
        <v>4</v>
      </c>
      <c r="BL19" s="422">
        <v>129</v>
      </c>
      <c r="BM19" s="346"/>
    </row>
    <row r="20" spans="1:65" s="24" customFormat="1" ht="20.100000000000001" customHeight="1" x14ac:dyDescent="0.25">
      <c r="A20" s="382" t="s">
        <v>68</v>
      </c>
      <c r="B20" s="383" t="s">
        <v>167</v>
      </c>
      <c r="C20" s="469" t="s">
        <v>57</v>
      </c>
      <c r="D20" s="422">
        <v>0</v>
      </c>
      <c r="E20" s="422">
        <v>0</v>
      </c>
      <c r="F20" s="422">
        <v>0</v>
      </c>
      <c r="G20" s="422">
        <v>0</v>
      </c>
      <c r="H20" s="422">
        <v>0</v>
      </c>
      <c r="I20" s="422">
        <v>0</v>
      </c>
      <c r="J20" s="422">
        <v>0</v>
      </c>
      <c r="K20" s="422">
        <v>0</v>
      </c>
      <c r="L20" s="422">
        <v>0</v>
      </c>
      <c r="M20" s="422">
        <v>84</v>
      </c>
      <c r="N20" s="422">
        <v>3</v>
      </c>
      <c r="O20" s="422">
        <v>0</v>
      </c>
      <c r="P20" s="422">
        <v>0</v>
      </c>
      <c r="Q20" s="422">
        <v>1</v>
      </c>
      <c r="R20" s="422">
        <v>0</v>
      </c>
      <c r="S20" s="422">
        <v>0</v>
      </c>
      <c r="T20" s="422">
        <v>0</v>
      </c>
      <c r="U20" s="422">
        <v>0</v>
      </c>
      <c r="V20" s="422">
        <v>0</v>
      </c>
      <c r="W20" s="422">
        <v>0</v>
      </c>
      <c r="X20" s="422">
        <v>0</v>
      </c>
      <c r="Y20" s="422">
        <v>0</v>
      </c>
      <c r="Z20" s="422">
        <v>0</v>
      </c>
      <c r="AA20" s="422">
        <v>0</v>
      </c>
      <c r="AB20" s="422">
        <v>0</v>
      </c>
      <c r="AC20" s="422">
        <v>0</v>
      </c>
      <c r="AD20" s="422">
        <v>0</v>
      </c>
      <c r="AE20" s="422">
        <v>0</v>
      </c>
      <c r="AF20" s="422">
        <v>0</v>
      </c>
      <c r="AG20" s="422">
        <v>0</v>
      </c>
      <c r="AH20" s="422">
        <v>2</v>
      </c>
      <c r="AI20" s="422">
        <v>0</v>
      </c>
      <c r="AJ20" s="422">
        <v>1</v>
      </c>
      <c r="AK20" s="422">
        <v>0</v>
      </c>
      <c r="AL20" s="422">
        <v>0</v>
      </c>
      <c r="AM20" s="422">
        <v>0</v>
      </c>
      <c r="AN20" s="422">
        <v>0</v>
      </c>
      <c r="AO20" s="422">
        <v>0</v>
      </c>
      <c r="AP20" s="422">
        <v>1</v>
      </c>
      <c r="AQ20" s="422">
        <v>0</v>
      </c>
      <c r="AR20" s="422">
        <v>0</v>
      </c>
      <c r="AS20" s="422">
        <v>0</v>
      </c>
      <c r="AT20" s="422">
        <v>0</v>
      </c>
      <c r="AU20" s="422">
        <v>1</v>
      </c>
      <c r="AV20" s="422">
        <v>0</v>
      </c>
      <c r="AW20" s="422">
        <v>0</v>
      </c>
      <c r="AX20" s="422">
        <v>0</v>
      </c>
      <c r="AY20" s="422">
        <v>0</v>
      </c>
      <c r="AZ20" s="422">
        <v>0</v>
      </c>
      <c r="BA20" s="422">
        <v>0</v>
      </c>
      <c r="BB20" s="422">
        <v>0</v>
      </c>
      <c r="BC20" s="422">
        <v>0</v>
      </c>
      <c r="BD20" s="422">
        <v>0</v>
      </c>
      <c r="BE20" s="422">
        <v>0</v>
      </c>
      <c r="BF20" s="422">
        <v>0</v>
      </c>
      <c r="BG20" s="422">
        <v>0</v>
      </c>
      <c r="BH20" s="422">
        <v>0</v>
      </c>
      <c r="BI20" s="422">
        <v>0</v>
      </c>
      <c r="BJ20" s="422">
        <v>0</v>
      </c>
      <c r="BK20" s="422">
        <v>0</v>
      </c>
      <c r="BL20" s="422">
        <v>93</v>
      </c>
      <c r="BM20" s="346"/>
    </row>
    <row r="21" spans="1:65" s="24" customFormat="1" ht="20.100000000000001" customHeight="1" x14ac:dyDescent="0.25">
      <c r="A21" s="382" t="s">
        <v>69</v>
      </c>
      <c r="B21" s="383" t="s">
        <v>170</v>
      </c>
      <c r="C21" s="469" t="s">
        <v>57</v>
      </c>
      <c r="D21" s="422">
        <v>0</v>
      </c>
      <c r="E21" s="422">
        <v>0</v>
      </c>
      <c r="F21" s="422">
        <v>0</v>
      </c>
      <c r="G21" s="422">
        <v>0</v>
      </c>
      <c r="H21" s="422">
        <v>0</v>
      </c>
      <c r="I21" s="422">
        <v>0</v>
      </c>
      <c r="J21" s="422">
        <v>0</v>
      </c>
      <c r="K21" s="422">
        <v>0</v>
      </c>
      <c r="L21" s="422">
        <v>0</v>
      </c>
      <c r="M21" s="422">
        <v>1</v>
      </c>
      <c r="N21" s="422">
        <v>91</v>
      </c>
      <c r="O21" s="422">
        <v>0</v>
      </c>
      <c r="P21" s="422">
        <v>0</v>
      </c>
      <c r="Q21" s="422">
        <v>0</v>
      </c>
      <c r="R21" s="422">
        <v>0</v>
      </c>
      <c r="S21" s="422">
        <v>0</v>
      </c>
      <c r="T21" s="422">
        <v>0</v>
      </c>
      <c r="U21" s="422">
        <v>0</v>
      </c>
      <c r="V21" s="422">
        <v>0</v>
      </c>
      <c r="W21" s="422">
        <v>0</v>
      </c>
      <c r="X21" s="422">
        <v>0</v>
      </c>
      <c r="Y21" s="422">
        <v>0</v>
      </c>
      <c r="Z21" s="422">
        <v>0</v>
      </c>
      <c r="AA21" s="422">
        <v>0</v>
      </c>
      <c r="AB21" s="422">
        <v>0</v>
      </c>
      <c r="AC21" s="422">
        <v>0</v>
      </c>
      <c r="AD21" s="422">
        <v>1</v>
      </c>
      <c r="AE21" s="422">
        <v>0</v>
      </c>
      <c r="AF21" s="422">
        <v>0</v>
      </c>
      <c r="AG21" s="422">
        <v>0</v>
      </c>
      <c r="AH21" s="422">
        <v>0</v>
      </c>
      <c r="AI21" s="422">
        <v>0</v>
      </c>
      <c r="AJ21" s="422">
        <v>0</v>
      </c>
      <c r="AK21" s="422">
        <v>1</v>
      </c>
      <c r="AL21" s="422">
        <v>0</v>
      </c>
      <c r="AM21" s="422">
        <v>0</v>
      </c>
      <c r="AN21" s="422">
        <v>0</v>
      </c>
      <c r="AO21" s="422">
        <v>0</v>
      </c>
      <c r="AP21" s="422">
        <v>0</v>
      </c>
      <c r="AQ21" s="422">
        <v>0</v>
      </c>
      <c r="AR21" s="422">
        <v>4</v>
      </c>
      <c r="AS21" s="422">
        <v>0</v>
      </c>
      <c r="AT21" s="422">
        <v>1</v>
      </c>
      <c r="AU21" s="422">
        <v>0</v>
      </c>
      <c r="AV21" s="422">
        <v>0</v>
      </c>
      <c r="AW21" s="422">
        <v>0</v>
      </c>
      <c r="AX21" s="422">
        <v>0</v>
      </c>
      <c r="AY21" s="422">
        <v>0</v>
      </c>
      <c r="AZ21" s="422">
        <v>0</v>
      </c>
      <c r="BA21" s="422">
        <v>0</v>
      </c>
      <c r="BB21" s="422">
        <v>0</v>
      </c>
      <c r="BC21" s="422">
        <v>0</v>
      </c>
      <c r="BD21" s="422">
        <v>0</v>
      </c>
      <c r="BE21" s="422">
        <v>0</v>
      </c>
      <c r="BF21" s="422">
        <v>0</v>
      </c>
      <c r="BG21" s="422">
        <v>0</v>
      </c>
      <c r="BH21" s="422">
        <v>0</v>
      </c>
      <c r="BI21" s="422">
        <v>0</v>
      </c>
      <c r="BJ21" s="422">
        <v>0</v>
      </c>
      <c r="BK21" s="422">
        <v>0</v>
      </c>
      <c r="BL21" s="422">
        <v>99</v>
      </c>
      <c r="BM21" s="346"/>
    </row>
    <row r="22" spans="1:65" s="24" customFormat="1" ht="20.100000000000001" customHeight="1" x14ac:dyDescent="0.25">
      <c r="A22" s="382" t="s">
        <v>70</v>
      </c>
      <c r="B22" s="383" t="s">
        <v>172</v>
      </c>
      <c r="C22" s="469" t="s">
        <v>59</v>
      </c>
      <c r="D22" s="422">
        <v>0</v>
      </c>
      <c r="E22" s="422">
        <v>0</v>
      </c>
      <c r="F22" s="422">
        <v>1</v>
      </c>
      <c r="G22" s="422">
        <v>0</v>
      </c>
      <c r="H22" s="422">
        <v>16</v>
      </c>
      <c r="I22" s="422">
        <v>1</v>
      </c>
      <c r="J22" s="422">
        <v>1</v>
      </c>
      <c r="K22" s="422">
        <v>0</v>
      </c>
      <c r="L22" s="422">
        <v>0</v>
      </c>
      <c r="M22" s="422">
        <v>12</v>
      </c>
      <c r="N22" s="422">
        <v>5</v>
      </c>
      <c r="O22" s="422">
        <v>0</v>
      </c>
      <c r="P22" s="422">
        <v>1</v>
      </c>
      <c r="Q22" s="422">
        <v>33</v>
      </c>
      <c r="R22" s="422">
        <v>3</v>
      </c>
      <c r="S22" s="422">
        <v>0</v>
      </c>
      <c r="T22" s="422">
        <v>2</v>
      </c>
      <c r="U22" s="422">
        <v>0</v>
      </c>
      <c r="V22" s="422">
        <v>0</v>
      </c>
      <c r="W22" s="422">
        <v>0</v>
      </c>
      <c r="X22" s="422">
        <v>1</v>
      </c>
      <c r="Y22" s="422">
        <v>2</v>
      </c>
      <c r="Z22" s="422">
        <v>21</v>
      </c>
      <c r="AA22" s="422">
        <v>4</v>
      </c>
      <c r="AB22" s="422">
        <v>0</v>
      </c>
      <c r="AC22" s="422">
        <v>3</v>
      </c>
      <c r="AD22" s="422">
        <v>0</v>
      </c>
      <c r="AE22" s="422">
        <v>1</v>
      </c>
      <c r="AF22" s="422">
        <v>0</v>
      </c>
      <c r="AG22" s="422">
        <v>1</v>
      </c>
      <c r="AH22" s="422">
        <v>3</v>
      </c>
      <c r="AI22" s="422">
        <v>0</v>
      </c>
      <c r="AJ22" s="422">
        <v>8</v>
      </c>
      <c r="AK22" s="422">
        <v>0</v>
      </c>
      <c r="AL22" s="422">
        <v>0</v>
      </c>
      <c r="AM22" s="422">
        <v>2</v>
      </c>
      <c r="AN22" s="422">
        <v>0</v>
      </c>
      <c r="AO22" s="422">
        <v>0</v>
      </c>
      <c r="AP22" s="422">
        <v>4</v>
      </c>
      <c r="AQ22" s="422">
        <v>1</v>
      </c>
      <c r="AR22" s="422">
        <v>0</v>
      </c>
      <c r="AS22" s="422">
        <v>1</v>
      </c>
      <c r="AT22" s="422">
        <v>1</v>
      </c>
      <c r="AU22" s="422">
        <v>14</v>
      </c>
      <c r="AV22" s="422">
        <v>1</v>
      </c>
      <c r="AW22" s="422">
        <v>0</v>
      </c>
      <c r="AX22" s="422">
        <v>1</v>
      </c>
      <c r="AY22" s="422">
        <v>3</v>
      </c>
      <c r="AZ22" s="422">
        <v>0</v>
      </c>
      <c r="BA22" s="422">
        <v>3</v>
      </c>
      <c r="BB22" s="422">
        <v>0</v>
      </c>
      <c r="BC22" s="422">
        <v>0</v>
      </c>
      <c r="BD22" s="422">
        <v>0</v>
      </c>
      <c r="BE22" s="422">
        <v>0</v>
      </c>
      <c r="BF22" s="422">
        <v>0</v>
      </c>
      <c r="BG22" s="422">
        <v>0</v>
      </c>
      <c r="BH22" s="422">
        <v>0</v>
      </c>
      <c r="BI22" s="422">
        <v>0</v>
      </c>
      <c r="BJ22" s="422">
        <v>1</v>
      </c>
      <c r="BK22" s="422">
        <v>0</v>
      </c>
      <c r="BL22" s="422">
        <v>151</v>
      </c>
      <c r="BM22" s="346"/>
    </row>
    <row r="23" spans="1:65" s="24" customFormat="1" ht="20.100000000000001" customHeight="1" x14ac:dyDescent="0.25">
      <c r="A23" s="382" t="s">
        <v>70</v>
      </c>
      <c r="B23" s="383" t="s">
        <v>171</v>
      </c>
      <c r="C23" s="469" t="s">
        <v>57</v>
      </c>
      <c r="D23" s="422">
        <v>0</v>
      </c>
      <c r="E23" s="422">
        <v>0</v>
      </c>
      <c r="F23" s="422">
        <v>0</v>
      </c>
      <c r="G23" s="422">
        <v>0</v>
      </c>
      <c r="H23" s="422">
        <v>0</v>
      </c>
      <c r="I23" s="422">
        <v>0</v>
      </c>
      <c r="J23" s="422">
        <v>0</v>
      </c>
      <c r="K23" s="422">
        <v>0</v>
      </c>
      <c r="L23" s="422">
        <v>0</v>
      </c>
      <c r="M23" s="422">
        <v>0</v>
      </c>
      <c r="N23" s="422">
        <v>0</v>
      </c>
      <c r="O23" s="422">
        <v>0</v>
      </c>
      <c r="P23" s="422">
        <v>0</v>
      </c>
      <c r="Q23" s="422">
        <v>45</v>
      </c>
      <c r="R23" s="422">
        <v>0</v>
      </c>
      <c r="S23" s="422">
        <v>0</v>
      </c>
      <c r="T23" s="422">
        <v>0</v>
      </c>
      <c r="U23" s="422">
        <v>0</v>
      </c>
      <c r="V23" s="422">
        <v>0</v>
      </c>
      <c r="W23" s="422">
        <v>0</v>
      </c>
      <c r="X23" s="422">
        <v>0</v>
      </c>
      <c r="Y23" s="422">
        <v>0</v>
      </c>
      <c r="Z23" s="422">
        <v>0</v>
      </c>
      <c r="AA23" s="422">
        <v>0</v>
      </c>
      <c r="AB23" s="422">
        <v>0</v>
      </c>
      <c r="AC23" s="422">
        <v>5</v>
      </c>
      <c r="AD23" s="422">
        <v>0</v>
      </c>
      <c r="AE23" s="422">
        <v>0</v>
      </c>
      <c r="AF23" s="422">
        <v>0</v>
      </c>
      <c r="AG23" s="422">
        <v>0</v>
      </c>
      <c r="AH23" s="422">
        <v>0</v>
      </c>
      <c r="AI23" s="422">
        <v>0</v>
      </c>
      <c r="AJ23" s="422">
        <v>0</v>
      </c>
      <c r="AK23" s="422">
        <v>0</v>
      </c>
      <c r="AL23" s="422">
        <v>0</v>
      </c>
      <c r="AM23" s="422">
        <v>0</v>
      </c>
      <c r="AN23" s="422">
        <v>0</v>
      </c>
      <c r="AO23" s="422">
        <v>0</v>
      </c>
      <c r="AP23" s="422">
        <v>0</v>
      </c>
      <c r="AQ23" s="422">
        <v>0</v>
      </c>
      <c r="AR23" s="422">
        <v>0</v>
      </c>
      <c r="AS23" s="422">
        <v>0</v>
      </c>
      <c r="AT23" s="422">
        <v>0</v>
      </c>
      <c r="AU23" s="422">
        <v>0</v>
      </c>
      <c r="AV23" s="422">
        <v>0</v>
      </c>
      <c r="AW23" s="422">
        <v>0</v>
      </c>
      <c r="AX23" s="422">
        <v>0</v>
      </c>
      <c r="AY23" s="422">
        <v>0</v>
      </c>
      <c r="AZ23" s="422">
        <v>0</v>
      </c>
      <c r="BA23" s="422">
        <v>0</v>
      </c>
      <c r="BB23" s="422">
        <v>0</v>
      </c>
      <c r="BC23" s="422">
        <v>0</v>
      </c>
      <c r="BD23" s="422">
        <v>0</v>
      </c>
      <c r="BE23" s="422">
        <v>0</v>
      </c>
      <c r="BF23" s="422">
        <v>0</v>
      </c>
      <c r="BG23" s="422">
        <v>0</v>
      </c>
      <c r="BH23" s="422">
        <v>0</v>
      </c>
      <c r="BI23" s="422">
        <v>0</v>
      </c>
      <c r="BJ23" s="422">
        <v>0</v>
      </c>
      <c r="BK23" s="422">
        <v>0</v>
      </c>
      <c r="BL23" s="422">
        <v>50</v>
      </c>
      <c r="BM23" s="346"/>
    </row>
    <row r="24" spans="1:65" s="24" customFormat="1" ht="20.100000000000001" customHeight="1" x14ac:dyDescent="0.25">
      <c r="A24" s="382" t="s">
        <v>70</v>
      </c>
      <c r="B24" s="383" t="s">
        <v>991</v>
      </c>
      <c r="C24" s="469" t="s">
        <v>57</v>
      </c>
      <c r="D24" s="422">
        <v>0</v>
      </c>
      <c r="E24" s="422">
        <v>0</v>
      </c>
      <c r="F24" s="422">
        <v>0</v>
      </c>
      <c r="G24" s="422">
        <v>0</v>
      </c>
      <c r="H24" s="422">
        <v>0</v>
      </c>
      <c r="I24" s="422">
        <v>0</v>
      </c>
      <c r="J24" s="422">
        <v>0</v>
      </c>
      <c r="K24" s="422">
        <v>0</v>
      </c>
      <c r="L24" s="422">
        <v>0</v>
      </c>
      <c r="M24" s="422">
        <v>0</v>
      </c>
      <c r="N24" s="422">
        <v>0</v>
      </c>
      <c r="O24" s="422">
        <v>0</v>
      </c>
      <c r="P24" s="422">
        <v>0</v>
      </c>
      <c r="Q24" s="422">
        <v>72</v>
      </c>
      <c r="R24" s="422">
        <v>0</v>
      </c>
      <c r="S24" s="422">
        <v>0</v>
      </c>
      <c r="T24" s="422">
        <v>0</v>
      </c>
      <c r="U24" s="422">
        <v>0</v>
      </c>
      <c r="V24" s="422">
        <v>0</v>
      </c>
      <c r="W24" s="422">
        <v>0</v>
      </c>
      <c r="X24" s="422">
        <v>0</v>
      </c>
      <c r="Y24" s="422">
        <v>0</v>
      </c>
      <c r="Z24" s="422">
        <v>0</v>
      </c>
      <c r="AA24" s="422">
        <v>0</v>
      </c>
      <c r="AB24" s="422">
        <v>0</v>
      </c>
      <c r="AC24" s="422">
        <v>0</v>
      </c>
      <c r="AD24" s="422">
        <v>0</v>
      </c>
      <c r="AE24" s="422">
        <v>0</v>
      </c>
      <c r="AF24" s="422">
        <v>0</v>
      </c>
      <c r="AG24" s="422">
        <v>0</v>
      </c>
      <c r="AH24" s="422">
        <v>0</v>
      </c>
      <c r="AI24" s="422">
        <v>0</v>
      </c>
      <c r="AJ24" s="422">
        <v>0</v>
      </c>
      <c r="AK24" s="422">
        <v>0</v>
      </c>
      <c r="AL24" s="422">
        <v>0</v>
      </c>
      <c r="AM24" s="422">
        <v>0</v>
      </c>
      <c r="AN24" s="422">
        <v>0</v>
      </c>
      <c r="AO24" s="422">
        <v>0</v>
      </c>
      <c r="AP24" s="422">
        <v>0</v>
      </c>
      <c r="AQ24" s="422">
        <v>0</v>
      </c>
      <c r="AR24" s="422">
        <v>0</v>
      </c>
      <c r="AS24" s="422">
        <v>0</v>
      </c>
      <c r="AT24" s="422">
        <v>0</v>
      </c>
      <c r="AU24" s="422">
        <v>0</v>
      </c>
      <c r="AV24" s="422">
        <v>0</v>
      </c>
      <c r="AW24" s="422">
        <v>0</v>
      </c>
      <c r="AX24" s="422">
        <v>0</v>
      </c>
      <c r="AY24" s="422">
        <v>0</v>
      </c>
      <c r="AZ24" s="422">
        <v>0</v>
      </c>
      <c r="BA24" s="422">
        <v>0</v>
      </c>
      <c r="BB24" s="422">
        <v>0</v>
      </c>
      <c r="BC24" s="422">
        <v>0</v>
      </c>
      <c r="BD24" s="422">
        <v>0</v>
      </c>
      <c r="BE24" s="422">
        <v>0</v>
      </c>
      <c r="BF24" s="422">
        <v>0</v>
      </c>
      <c r="BG24" s="422">
        <v>0</v>
      </c>
      <c r="BH24" s="422">
        <v>0</v>
      </c>
      <c r="BI24" s="422">
        <v>0</v>
      </c>
      <c r="BJ24" s="422">
        <v>0</v>
      </c>
      <c r="BK24" s="422">
        <v>0</v>
      </c>
      <c r="BL24" s="422">
        <v>72</v>
      </c>
      <c r="BM24" s="346"/>
    </row>
    <row r="25" spans="1:65" s="24" customFormat="1" ht="20.100000000000001" customHeight="1" x14ac:dyDescent="0.25">
      <c r="A25" s="382" t="s">
        <v>71</v>
      </c>
      <c r="B25" s="383" t="s">
        <v>173</v>
      </c>
      <c r="C25" s="469" t="s">
        <v>57</v>
      </c>
      <c r="D25" s="422">
        <v>0</v>
      </c>
      <c r="E25" s="422">
        <v>0</v>
      </c>
      <c r="F25" s="422">
        <v>0</v>
      </c>
      <c r="G25" s="422">
        <v>0</v>
      </c>
      <c r="H25" s="422">
        <v>0</v>
      </c>
      <c r="I25" s="422">
        <v>0</v>
      </c>
      <c r="J25" s="422">
        <v>0</v>
      </c>
      <c r="K25" s="422">
        <v>0</v>
      </c>
      <c r="L25" s="422">
        <v>0</v>
      </c>
      <c r="M25" s="422">
        <v>2</v>
      </c>
      <c r="N25" s="422">
        <v>0</v>
      </c>
      <c r="O25" s="422">
        <v>0</v>
      </c>
      <c r="P25" s="422">
        <v>0</v>
      </c>
      <c r="Q25" s="422">
        <v>3</v>
      </c>
      <c r="R25" s="422">
        <v>93</v>
      </c>
      <c r="S25" s="422">
        <v>1</v>
      </c>
      <c r="T25" s="422">
        <v>0</v>
      </c>
      <c r="U25" s="422">
        <v>0</v>
      </c>
      <c r="V25" s="422">
        <v>0</v>
      </c>
      <c r="W25" s="422">
        <v>0</v>
      </c>
      <c r="X25" s="422">
        <v>0</v>
      </c>
      <c r="Y25" s="422">
        <v>0</v>
      </c>
      <c r="Z25" s="422">
        <v>5</v>
      </c>
      <c r="AA25" s="422">
        <v>0</v>
      </c>
      <c r="AB25" s="422">
        <v>0</v>
      </c>
      <c r="AC25" s="422">
        <v>0</v>
      </c>
      <c r="AD25" s="422">
        <v>0</v>
      </c>
      <c r="AE25" s="422">
        <v>0</v>
      </c>
      <c r="AF25" s="422">
        <v>0</v>
      </c>
      <c r="AG25" s="422">
        <v>0</v>
      </c>
      <c r="AH25" s="422">
        <v>1</v>
      </c>
      <c r="AI25" s="422">
        <v>0</v>
      </c>
      <c r="AJ25" s="422">
        <v>0</v>
      </c>
      <c r="AK25" s="422">
        <v>1</v>
      </c>
      <c r="AL25" s="422">
        <v>0</v>
      </c>
      <c r="AM25" s="422">
        <v>1</v>
      </c>
      <c r="AN25" s="422">
        <v>0</v>
      </c>
      <c r="AO25" s="422">
        <v>0</v>
      </c>
      <c r="AP25" s="422">
        <v>0</v>
      </c>
      <c r="AQ25" s="422">
        <v>0</v>
      </c>
      <c r="AR25" s="422">
        <v>0</v>
      </c>
      <c r="AS25" s="422">
        <v>0</v>
      </c>
      <c r="AT25" s="422">
        <v>0</v>
      </c>
      <c r="AU25" s="422">
        <v>0</v>
      </c>
      <c r="AV25" s="422">
        <v>0</v>
      </c>
      <c r="AW25" s="422">
        <v>0</v>
      </c>
      <c r="AX25" s="422">
        <v>0</v>
      </c>
      <c r="AY25" s="422">
        <v>0</v>
      </c>
      <c r="AZ25" s="422">
        <v>0</v>
      </c>
      <c r="BA25" s="422">
        <v>0</v>
      </c>
      <c r="BB25" s="422">
        <v>0</v>
      </c>
      <c r="BC25" s="422">
        <v>0</v>
      </c>
      <c r="BD25" s="422">
        <v>0</v>
      </c>
      <c r="BE25" s="422">
        <v>1</v>
      </c>
      <c r="BF25" s="422">
        <v>0</v>
      </c>
      <c r="BG25" s="422">
        <v>0</v>
      </c>
      <c r="BH25" s="422">
        <v>0</v>
      </c>
      <c r="BI25" s="422">
        <v>0</v>
      </c>
      <c r="BJ25" s="422">
        <v>0</v>
      </c>
      <c r="BK25" s="422">
        <v>0</v>
      </c>
      <c r="BL25" s="422">
        <v>108</v>
      </c>
      <c r="BM25" s="346"/>
    </row>
    <row r="26" spans="1:65" s="24" customFormat="1" ht="20.100000000000001" customHeight="1" x14ac:dyDescent="0.25">
      <c r="A26" s="382" t="s">
        <v>72</v>
      </c>
      <c r="B26" s="383" t="s">
        <v>174</v>
      </c>
      <c r="C26" s="469" t="s">
        <v>57</v>
      </c>
      <c r="D26" s="422">
        <v>0</v>
      </c>
      <c r="E26" s="422">
        <v>0</v>
      </c>
      <c r="F26" s="422">
        <v>0</v>
      </c>
      <c r="G26" s="422">
        <v>0</v>
      </c>
      <c r="H26" s="422">
        <v>0</v>
      </c>
      <c r="I26" s="422">
        <v>0</v>
      </c>
      <c r="J26" s="422">
        <v>0</v>
      </c>
      <c r="K26" s="422">
        <v>0</v>
      </c>
      <c r="L26" s="422">
        <v>0</v>
      </c>
      <c r="M26" s="422">
        <v>2</v>
      </c>
      <c r="N26" s="422">
        <v>0</v>
      </c>
      <c r="O26" s="422">
        <v>0</v>
      </c>
      <c r="P26" s="422">
        <v>0</v>
      </c>
      <c r="Q26" s="422">
        <v>4</v>
      </c>
      <c r="R26" s="422">
        <v>0</v>
      </c>
      <c r="S26" s="422">
        <v>61</v>
      </c>
      <c r="T26" s="422">
        <v>1</v>
      </c>
      <c r="U26" s="422">
        <v>0</v>
      </c>
      <c r="V26" s="422">
        <v>0</v>
      </c>
      <c r="W26" s="422">
        <v>0</v>
      </c>
      <c r="X26" s="422">
        <v>0</v>
      </c>
      <c r="Y26" s="422">
        <v>0</v>
      </c>
      <c r="Z26" s="422">
        <v>0</v>
      </c>
      <c r="AA26" s="422">
        <v>4</v>
      </c>
      <c r="AB26" s="422">
        <v>0</v>
      </c>
      <c r="AC26" s="422">
        <v>1</v>
      </c>
      <c r="AD26" s="422">
        <v>0</v>
      </c>
      <c r="AE26" s="422">
        <v>0</v>
      </c>
      <c r="AF26" s="422">
        <v>0</v>
      </c>
      <c r="AG26" s="422">
        <v>0</v>
      </c>
      <c r="AH26" s="422">
        <v>0</v>
      </c>
      <c r="AI26" s="422">
        <v>0</v>
      </c>
      <c r="AJ26" s="422">
        <v>0</v>
      </c>
      <c r="AK26" s="422">
        <v>0</v>
      </c>
      <c r="AL26" s="422">
        <v>0</v>
      </c>
      <c r="AM26" s="422">
        <v>1</v>
      </c>
      <c r="AN26" s="422">
        <v>0</v>
      </c>
      <c r="AO26" s="422">
        <v>0</v>
      </c>
      <c r="AP26" s="422">
        <v>0</v>
      </c>
      <c r="AQ26" s="422">
        <v>0</v>
      </c>
      <c r="AR26" s="422">
        <v>0</v>
      </c>
      <c r="AS26" s="422">
        <v>0</v>
      </c>
      <c r="AT26" s="422">
        <v>0</v>
      </c>
      <c r="AU26" s="422">
        <v>1</v>
      </c>
      <c r="AV26" s="422">
        <v>0</v>
      </c>
      <c r="AW26" s="422">
        <v>0</v>
      </c>
      <c r="AX26" s="422">
        <v>0</v>
      </c>
      <c r="AY26" s="422">
        <v>0</v>
      </c>
      <c r="AZ26" s="422">
        <v>0</v>
      </c>
      <c r="BA26" s="422">
        <v>5</v>
      </c>
      <c r="BB26" s="422">
        <v>0</v>
      </c>
      <c r="BC26" s="422">
        <v>0</v>
      </c>
      <c r="BD26" s="422">
        <v>0</v>
      </c>
      <c r="BE26" s="422">
        <v>0</v>
      </c>
      <c r="BF26" s="422">
        <v>0</v>
      </c>
      <c r="BG26" s="422">
        <v>0</v>
      </c>
      <c r="BH26" s="422">
        <v>0</v>
      </c>
      <c r="BI26" s="422">
        <v>0</v>
      </c>
      <c r="BJ26" s="422">
        <v>0</v>
      </c>
      <c r="BK26" s="422">
        <v>0</v>
      </c>
      <c r="BL26" s="422">
        <v>80</v>
      </c>
      <c r="BM26" s="346"/>
    </row>
    <row r="27" spans="1:65" s="24" customFormat="1" ht="20.100000000000001" customHeight="1" x14ac:dyDescent="0.25">
      <c r="A27" s="382" t="s">
        <v>73</v>
      </c>
      <c r="B27" s="383" t="s">
        <v>175</v>
      </c>
      <c r="C27" s="469" t="s">
        <v>57</v>
      </c>
      <c r="D27" s="422">
        <v>0</v>
      </c>
      <c r="E27" s="422">
        <v>0</v>
      </c>
      <c r="F27" s="422">
        <v>0</v>
      </c>
      <c r="G27" s="422">
        <v>1</v>
      </c>
      <c r="H27" s="422">
        <v>0</v>
      </c>
      <c r="I27" s="422">
        <v>0</v>
      </c>
      <c r="J27" s="422">
        <v>0</v>
      </c>
      <c r="K27" s="422">
        <v>0</v>
      </c>
      <c r="L27" s="422">
        <v>0</v>
      </c>
      <c r="M27" s="422">
        <v>4</v>
      </c>
      <c r="N27" s="422">
        <v>5</v>
      </c>
      <c r="O27" s="422">
        <v>0</v>
      </c>
      <c r="P27" s="422">
        <v>0</v>
      </c>
      <c r="Q27" s="422">
        <v>1</v>
      </c>
      <c r="R27" s="422">
        <v>1</v>
      </c>
      <c r="S27" s="422">
        <v>0</v>
      </c>
      <c r="T27" s="422">
        <v>0</v>
      </c>
      <c r="U27" s="422">
        <v>39</v>
      </c>
      <c r="V27" s="422">
        <v>2</v>
      </c>
      <c r="W27" s="422">
        <v>0</v>
      </c>
      <c r="X27" s="422">
        <v>0</v>
      </c>
      <c r="Y27" s="422">
        <v>0</v>
      </c>
      <c r="Z27" s="422">
        <v>1</v>
      </c>
      <c r="AA27" s="422">
        <v>1</v>
      </c>
      <c r="AB27" s="422">
        <v>0</v>
      </c>
      <c r="AC27" s="422">
        <v>0</v>
      </c>
      <c r="AD27" s="422">
        <v>0</v>
      </c>
      <c r="AE27" s="422">
        <v>0</v>
      </c>
      <c r="AF27" s="422">
        <v>0</v>
      </c>
      <c r="AG27" s="422">
        <v>0</v>
      </c>
      <c r="AH27" s="422">
        <v>0</v>
      </c>
      <c r="AI27" s="422">
        <v>0</v>
      </c>
      <c r="AJ27" s="422">
        <v>0</v>
      </c>
      <c r="AK27" s="422">
        <v>1</v>
      </c>
      <c r="AL27" s="422">
        <v>0</v>
      </c>
      <c r="AM27" s="422">
        <v>1</v>
      </c>
      <c r="AN27" s="422">
        <v>0</v>
      </c>
      <c r="AO27" s="422">
        <v>1</v>
      </c>
      <c r="AP27" s="422">
        <v>0</v>
      </c>
      <c r="AQ27" s="422">
        <v>0</v>
      </c>
      <c r="AR27" s="422">
        <v>0</v>
      </c>
      <c r="AS27" s="422">
        <v>0</v>
      </c>
      <c r="AT27" s="422">
        <v>3</v>
      </c>
      <c r="AU27" s="422">
        <v>0</v>
      </c>
      <c r="AV27" s="422">
        <v>1</v>
      </c>
      <c r="AW27" s="422">
        <v>0</v>
      </c>
      <c r="AX27" s="422">
        <v>3</v>
      </c>
      <c r="AY27" s="422">
        <v>1</v>
      </c>
      <c r="AZ27" s="422">
        <v>0</v>
      </c>
      <c r="BA27" s="422">
        <v>0</v>
      </c>
      <c r="BB27" s="422">
        <v>0</v>
      </c>
      <c r="BC27" s="422">
        <v>0</v>
      </c>
      <c r="BD27" s="422">
        <v>0</v>
      </c>
      <c r="BE27" s="422">
        <v>0</v>
      </c>
      <c r="BF27" s="422">
        <v>0</v>
      </c>
      <c r="BG27" s="422">
        <v>0</v>
      </c>
      <c r="BH27" s="422">
        <v>0</v>
      </c>
      <c r="BI27" s="422">
        <v>0</v>
      </c>
      <c r="BJ27" s="422">
        <v>0</v>
      </c>
      <c r="BK27" s="422">
        <v>0</v>
      </c>
      <c r="BL27" s="422">
        <v>66</v>
      </c>
      <c r="BM27" s="346"/>
    </row>
    <row r="28" spans="1:65" s="24" customFormat="1" ht="20.100000000000001" customHeight="1" x14ac:dyDescent="0.25">
      <c r="A28" s="382" t="s">
        <v>73</v>
      </c>
      <c r="B28" s="383" t="s">
        <v>176</v>
      </c>
      <c r="C28" s="469" t="s">
        <v>57</v>
      </c>
      <c r="D28" s="422">
        <v>1</v>
      </c>
      <c r="E28" s="422">
        <v>0</v>
      </c>
      <c r="F28" s="422">
        <v>2</v>
      </c>
      <c r="G28" s="422">
        <v>0</v>
      </c>
      <c r="H28" s="422">
        <v>4</v>
      </c>
      <c r="I28" s="422">
        <v>0</v>
      </c>
      <c r="J28" s="422">
        <v>0</v>
      </c>
      <c r="K28" s="422">
        <v>0</v>
      </c>
      <c r="L28" s="422">
        <v>0</v>
      </c>
      <c r="M28" s="422">
        <v>20</v>
      </c>
      <c r="N28" s="422">
        <v>4</v>
      </c>
      <c r="O28" s="422">
        <v>0</v>
      </c>
      <c r="P28" s="422">
        <v>2</v>
      </c>
      <c r="Q28" s="422">
        <v>5</v>
      </c>
      <c r="R28" s="422">
        <v>6</v>
      </c>
      <c r="S28" s="422">
        <v>0</v>
      </c>
      <c r="T28" s="422">
        <v>0</v>
      </c>
      <c r="U28" s="422">
        <v>23</v>
      </c>
      <c r="V28" s="422">
        <v>6</v>
      </c>
      <c r="W28" s="422">
        <v>0</v>
      </c>
      <c r="X28" s="422">
        <v>0</v>
      </c>
      <c r="Y28" s="422">
        <v>0</v>
      </c>
      <c r="Z28" s="422">
        <v>9</v>
      </c>
      <c r="AA28" s="422">
        <v>0</v>
      </c>
      <c r="AB28" s="422">
        <v>3</v>
      </c>
      <c r="AC28" s="422">
        <v>2</v>
      </c>
      <c r="AD28" s="422">
        <v>0</v>
      </c>
      <c r="AE28" s="422">
        <v>0</v>
      </c>
      <c r="AF28" s="422">
        <v>0</v>
      </c>
      <c r="AG28" s="422">
        <v>0</v>
      </c>
      <c r="AH28" s="422">
        <v>0</v>
      </c>
      <c r="AI28" s="422">
        <v>0</v>
      </c>
      <c r="AJ28" s="422">
        <v>0</v>
      </c>
      <c r="AK28" s="422">
        <v>4</v>
      </c>
      <c r="AL28" s="422">
        <v>0</v>
      </c>
      <c r="AM28" s="422">
        <v>5</v>
      </c>
      <c r="AN28" s="422">
        <v>0</v>
      </c>
      <c r="AO28" s="422">
        <v>0</v>
      </c>
      <c r="AP28" s="422">
        <v>1</v>
      </c>
      <c r="AQ28" s="422">
        <v>0</v>
      </c>
      <c r="AR28" s="422">
        <v>0</v>
      </c>
      <c r="AS28" s="422">
        <v>0</v>
      </c>
      <c r="AT28" s="422">
        <v>1</v>
      </c>
      <c r="AU28" s="422">
        <v>0</v>
      </c>
      <c r="AV28" s="422">
        <v>9</v>
      </c>
      <c r="AW28" s="422">
        <v>0</v>
      </c>
      <c r="AX28" s="422">
        <v>8</v>
      </c>
      <c r="AY28" s="422">
        <v>0</v>
      </c>
      <c r="AZ28" s="422">
        <v>0</v>
      </c>
      <c r="BA28" s="422">
        <v>2</v>
      </c>
      <c r="BB28" s="422">
        <v>0</v>
      </c>
      <c r="BC28" s="422">
        <v>0</v>
      </c>
      <c r="BD28" s="422">
        <v>0</v>
      </c>
      <c r="BE28" s="422">
        <v>0</v>
      </c>
      <c r="BF28" s="422">
        <v>0</v>
      </c>
      <c r="BG28" s="422">
        <v>0</v>
      </c>
      <c r="BH28" s="422">
        <v>1</v>
      </c>
      <c r="BI28" s="422">
        <v>0</v>
      </c>
      <c r="BJ28" s="422">
        <v>1</v>
      </c>
      <c r="BK28" s="422">
        <v>0</v>
      </c>
      <c r="BL28" s="422">
        <v>119</v>
      </c>
      <c r="BM28" s="346"/>
    </row>
    <row r="29" spans="1:65" s="24" customFormat="1" ht="20.100000000000001" customHeight="1" x14ac:dyDescent="0.25">
      <c r="A29" s="382" t="s">
        <v>74</v>
      </c>
      <c r="B29" s="383" t="s">
        <v>177</v>
      </c>
      <c r="C29" s="469" t="s">
        <v>57</v>
      </c>
      <c r="D29" s="422">
        <v>0</v>
      </c>
      <c r="E29" s="422">
        <v>0</v>
      </c>
      <c r="F29" s="422">
        <v>0</v>
      </c>
      <c r="G29" s="422">
        <v>4</v>
      </c>
      <c r="H29" s="422">
        <v>0</v>
      </c>
      <c r="I29" s="422">
        <v>0</v>
      </c>
      <c r="J29" s="422">
        <v>0</v>
      </c>
      <c r="K29" s="422">
        <v>0</v>
      </c>
      <c r="L29" s="422">
        <v>0</v>
      </c>
      <c r="M29" s="422">
        <v>0</v>
      </c>
      <c r="N29" s="422">
        <v>0</v>
      </c>
      <c r="O29" s="422">
        <v>0</v>
      </c>
      <c r="P29" s="422">
        <v>0</v>
      </c>
      <c r="Q29" s="422">
        <v>0</v>
      </c>
      <c r="R29" s="422">
        <v>0</v>
      </c>
      <c r="S29" s="422">
        <v>0</v>
      </c>
      <c r="T29" s="422">
        <v>0</v>
      </c>
      <c r="U29" s="422">
        <v>0</v>
      </c>
      <c r="V29" s="422">
        <v>70</v>
      </c>
      <c r="W29" s="422">
        <v>0</v>
      </c>
      <c r="X29" s="422">
        <v>0</v>
      </c>
      <c r="Y29" s="422">
        <v>0</v>
      </c>
      <c r="Z29" s="422">
        <v>0</v>
      </c>
      <c r="AA29" s="422">
        <v>0</v>
      </c>
      <c r="AB29" s="422">
        <v>0</v>
      </c>
      <c r="AC29" s="422">
        <v>1</v>
      </c>
      <c r="AD29" s="422">
        <v>0</v>
      </c>
      <c r="AE29" s="422">
        <v>0</v>
      </c>
      <c r="AF29" s="422">
        <v>0</v>
      </c>
      <c r="AG29" s="422">
        <v>0</v>
      </c>
      <c r="AH29" s="422">
        <v>0</v>
      </c>
      <c r="AI29" s="422">
        <v>0</v>
      </c>
      <c r="AJ29" s="422">
        <v>0</v>
      </c>
      <c r="AK29" s="422">
        <v>0</v>
      </c>
      <c r="AL29" s="422">
        <v>0</v>
      </c>
      <c r="AM29" s="422">
        <v>0</v>
      </c>
      <c r="AN29" s="422">
        <v>0</v>
      </c>
      <c r="AO29" s="422">
        <v>0</v>
      </c>
      <c r="AP29" s="422">
        <v>0</v>
      </c>
      <c r="AQ29" s="422">
        <v>0</v>
      </c>
      <c r="AR29" s="422">
        <v>0</v>
      </c>
      <c r="AS29" s="422">
        <v>0</v>
      </c>
      <c r="AT29" s="422">
        <v>1</v>
      </c>
      <c r="AU29" s="422">
        <v>0</v>
      </c>
      <c r="AV29" s="422">
        <v>2</v>
      </c>
      <c r="AW29" s="422">
        <v>0</v>
      </c>
      <c r="AX29" s="422">
        <v>0</v>
      </c>
      <c r="AY29" s="422">
        <v>0</v>
      </c>
      <c r="AZ29" s="422">
        <v>0</v>
      </c>
      <c r="BA29" s="422">
        <v>0</v>
      </c>
      <c r="BB29" s="422">
        <v>0</v>
      </c>
      <c r="BC29" s="422">
        <v>0</v>
      </c>
      <c r="BD29" s="422">
        <v>0</v>
      </c>
      <c r="BE29" s="422">
        <v>0</v>
      </c>
      <c r="BF29" s="422">
        <v>0</v>
      </c>
      <c r="BG29" s="422">
        <v>0</v>
      </c>
      <c r="BH29" s="422">
        <v>0</v>
      </c>
      <c r="BI29" s="422">
        <v>0</v>
      </c>
      <c r="BJ29" s="422">
        <v>0</v>
      </c>
      <c r="BK29" s="422">
        <v>0</v>
      </c>
      <c r="BL29" s="422">
        <v>78</v>
      </c>
      <c r="BM29" s="346"/>
    </row>
    <row r="30" spans="1:65" s="24" customFormat="1" ht="20.100000000000001" customHeight="1" x14ac:dyDescent="0.25">
      <c r="A30" s="382" t="s">
        <v>75</v>
      </c>
      <c r="B30" s="383" t="s">
        <v>247</v>
      </c>
      <c r="C30" s="469" t="s">
        <v>59</v>
      </c>
      <c r="D30" s="422">
        <v>0</v>
      </c>
      <c r="E30" s="422">
        <v>0</v>
      </c>
      <c r="F30" s="422">
        <v>1</v>
      </c>
      <c r="G30" s="422">
        <v>0</v>
      </c>
      <c r="H30" s="422">
        <v>6</v>
      </c>
      <c r="I30" s="422">
        <v>2</v>
      </c>
      <c r="J30" s="422">
        <v>2</v>
      </c>
      <c r="K30" s="422">
        <v>0</v>
      </c>
      <c r="L30" s="422">
        <v>0</v>
      </c>
      <c r="M30" s="422">
        <v>7</v>
      </c>
      <c r="N30" s="422">
        <v>1</v>
      </c>
      <c r="O30" s="422">
        <v>0</v>
      </c>
      <c r="P30" s="422">
        <v>0</v>
      </c>
      <c r="Q30" s="422">
        <v>4</v>
      </c>
      <c r="R30" s="422">
        <v>0</v>
      </c>
      <c r="S30" s="422">
        <v>0</v>
      </c>
      <c r="T30" s="422">
        <v>0</v>
      </c>
      <c r="U30" s="422">
        <v>0</v>
      </c>
      <c r="V30" s="422">
        <v>0</v>
      </c>
      <c r="W30" s="422">
        <v>6</v>
      </c>
      <c r="X30" s="422">
        <v>0</v>
      </c>
      <c r="Y30" s="422">
        <v>5</v>
      </c>
      <c r="Z30" s="422">
        <v>1</v>
      </c>
      <c r="AA30" s="422">
        <v>1</v>
      </c>
      <c r="AB30" s="422">
        <v>0</v>
      </c>
      <c r="AC30" s="422">
        <v>1</v>
      </c>
      <c r="AD30" s="422">
        <v>1</v>
      </c>
      <c r="AE30" s="422">
        <v>0</v>
      </c>
      <c r="AF30" s="422">
        <v>0</v>
      </c>
      <c r="AG30" s="422">
        <v>4</v>
      </c>
      <c r="AH30" s="422">
        <v>0</v>
      </c>
      <c r="AI30" s="422">
        <v>0</v>
      </c>
      <c r="AJ30" s="422">
        <v>7</v>
      </c>
      <c r="AK30" s="422">
        <v>1</v>
      </c>
      <c r="AL30" s="422">
        <v>0</v>
      </c>
      <c r="AM30" s="422">
        <v>2</v>
      </c>
      <c r="AN30" s="422">
        <v>0</v>
      </c>
      <c r="AO30" s="422">
        <v>0</v>
      </c>
      <c r="AP30" s="422">
        <v>1</v>
      </c>
      <c r="AQ30" s="422">
        <v>1</v>
      </c>
      <c r="AR30" s="422">
        <v>2</v>
      </c>
      <c r="AS30" s="422">
        <v>1</v>
      </c>
      <c r="AT30" s="422">
        <v>0</v>
      </c>
      <c r="AU30" s="422">
        <v>1</v>
      </c>
      <c r="AV30" s="422">
        <v>2</v>
      </c>
      <c r="AW30" s="422">
        <v>0</v>
      </c>
      <c r="AX30" s="422">
        <v>4</v>
      </c>
      <c r="AY30" s="422">
        <v>1</v>
      </c>
      <c r="AZ30" s="422">
        <v>0</v>
      </c>
      <c r="BA30" s="422">
        <v>2</v>
      </c>
      <c r="BB30" s="422">
        <v>0</v>
      </c>
      <c r="BC30" s="422">
        <v>0</v>
      </c>
      <c r="BD30" s="422">
        <v>0</v>
      </c>
      <c r="BE30" s="422">
        <v>0</v>
      </c>
      <c r="BF30" s="422">
        <v>0</v>
      </c>
      <c r="BG30" s="422">
        <v>0</v>
      </c>
      <c r="BH30" s="422">
        <v>3</v>
      </c>
      <c r="BI30" s="422">
        <v>0</v>
      </c>
      <c r="BJ30" s="422">
        <v>0</v>
      </c>
      <c r="BK30" s="422">
        <v>0</v>
      </c>
      <c r="BL30" s="422">
        <v>70</v>
      </c>
      <c r="BM30" s="346"/>
    </row>
    <row r="31" spans="1:65" s="24" customFormat="1" ht="20.100000000000001" customHeight="1" x14ac:dyDescent="0.25">
      <c r="A31" s="382" t="s">
        <v>76</v>
      </c>
      <c r="B31" s="383" t="s">
        <v>179</v>
      </c>
      <c r="C31" s="469" t="s">
        <v>57</v>
      </c>
      <c r="D31" s="422">
        <v>0</v>
      </c>
      <c r="E31" s="422">
        <v>0</v>
      </c>
      <c r="F31" s="422">
        <v>0</v>
      </c>
      <c r="G31" s="422">
        <v>0</v>
      </c>
      <c r="H31" s="422">
        <v>0</v>
      </c>
      <c r="I31" s="422">
        <v>1</v>
      </c>
      <c r="J31" s="422">
        <v>1</v>
      </c>
      <c r="K31" s="422">
        <v>2</v>
      </c>
      <c r="L31" s="422">
        <v>0</v>
      </c>
      <c r="M31" s="422">
        <v>12</v>
      </c>
      <c r="N31" s="422">
        <v>3</v>
      </c>
      <c r="O31" s="422">
        <v>0</v>
      </c>
      <c r="P31" s="422">
        <v>1</v>
      </c>
      <c r="Q31" s="422">
        <v>0</v>
      </c>
      <c r="R31" s="422">
        <v>0</v>
      </c>
      <c r="S31" s="422">
        <v>0</v>
      </c>
      <c r="T31" s="422">
        <v>0</v>
      </c>
      <c r="U31" s="422">
        <v>0</v>
      </c>
      <c r="V31" s="422">
        <v>0</v>
      </c>
      <c r="W31" s="422">
        <v>0</v>
      </c>
      <c r="X31" s="422">
        <v>65</v>
      </c>
      <c r="Y31" s="422">
        <v>1</v>
      </c>
      <c r="Z31" s="422">
        <v>3</v>
      </c>
      <c r="AA31" s="422">
        <v>0</v>
      </c>
      <c r="AB31" s="422">
        <v>0</v>
      </c>
      <c r="AC31" s="422">
        <v>0</v>
      </c>
      <c r="AD31" s="422">
        <v>0</v>
      </c>
      <c r="AE31" s="422">
        <v>0</v>
      </c>
      <c r="AF31" s="422">
        <v>0</v>
      </c>
      <c r="AG31" s="422">
        <v>0</v>
      </c>
      <c r="AH31" s="422">
        <v>9</v>
      </c>
      <c r="AI31" s="422">
        <v>0</v>
      </c>
      <c r="AJ31" s="422">
        <v>7</v>
      </c>
      <c r="AK31" s="422">
        <v>0</v>
      </c>
      <c r="AL31" s="422">
        <v>0</v>
      </c>
      <c r="AM31" s="422">
        <v>0</v>
      </c>
      <c r="AN31" s="422">
        <v>0</v>
      </c>
      <c r="AO31" s="422">
        <v>0</v>
      </c>
      <c r="AP31" s="422">
        <v>7</v>
      </c>
      <c r="AQ31" s="422">
        <v>0</v>
      </c>
      <c r="AR31" s="422">
        <v>0</v>
      </c>
      <c r="AS31" s="422">
        <v>0</v>
      </c>
      <c r="AT31" s="422">
        <v>0</v>
      </c>
      <c r="AU31" s="422">
        <v>1</v>
      </c>
      <c r="AV31" s="422">
        <v>0</v>
      </c>
      <c r="AW31" s="422">
        <v>0</v>
      </c>
      <c r="AX31" s="422">
        <v>12</v>
      </c>
      <c r="AY31" s="422">
        <v>0</v>
      </c>
      <c r="AZ31" s="422">
        <v>0</v>
      </c>
      <c r="BA31" s="422">
        <v>0</v>
      </c>
      <c r="BB31" s="422">
        <v>0</v>
      </c>
      <c r="BC31" s="422">
        <v>0</v>
      </c>
      <c r="BD31" s="422">
        <v>0</v>
      </c>
      <c r="BE31" s="422">
        <v>0</v>
      </c>
      <c r="BF31" s="422">
        <v>0</v>
      </c>
      <c r="BG31" s="422">
        <v>0</v>
      </c>
      <c r="BH31" s="422">
        <v>0</v>
      </c>
      <c r="BI31" s="422">
        <v>0</v>
      </c>
      <c r="BJ31" s="422">
        <v>3</v>
      </c>
      <c r="BK31" s="422">
        <v>0</v>
      </c>
      <c r="BL31" s="422">
        <v>128</v>
      </c>
      <c r="BM31" s="346"/>
    </row>
    <row r="32" spans="1:65" s="24" customFormat="1" ht="20.100000000000001" customHeight="1" x14ac:dyDescent="0.25">
      <c r="A32" s="382" t="s">
        <v>77</v>
      </c>
      <c r="B32" s="383" t="s">
        <v>181</v>
      </c>
      <c r="C32" s="469" t="s">
        <v>59</v>
      </c>
      <c r="D32" s="422">
        <v>0</v>
      </c>
      <c r="E32" s="422">
        <v>1</v>
      </c>
      <c r="F32" s="422">
        <v>1</v>
      </c>
      <c r="G32" s="422">
        <v>0</v>
      </c>
      <c r="H32" s="422">
        <v>6</v>
      </c>
      <c r="I32" s="422">
        <v>1</v>
      </c>
      <c r="J32" s="422">
        <v>1</v>
      </c>
      <c r="K32" s="422">
        <v>0</v>
      </c>
      <c r="L32" s="422">
        <v>1</v>
      </c>
      <c r="M32" s="422">
        <v>14</v>
      </c>
      <c r="N32" s="422">
        <v>2</v>
      </c>
      <c r="O32" s="422">
        <v>0</v>
      </c>
      <c r="P32" s="422">
        <v>0</v>
      </c>
      <c r="Q32" s="422">
        <v>3</v>
      </c>
      <c r="R32" s="422">
        <v>1</v>
      </c>
      <c r="S32" s="422">
        <v>0</v>
      </c>
      <c r="T32" s="422">
        <v>0</v>
      </c>
      <c r="U32" s="422">
        <v>0</v>
      </c>
      <c r="V32" s="422">
        <v>1</v>
      </c>
      <c r="W32" s="422">
        <v>2</v>
      </c>
      <c r="X32" s="422">
        <v>2</v>
      </c>
      <c r="Y32" s="422">
        <v>41</v>
      </c>
      <c r="Z32" s="422">
        <v>5</v>
      </c>
      <c r="AA32" s="422">
        <v>1</v>
      </c>
      <c r="AB32" s="422">
        <v>0</v>
      </c>
      <c r="AC32" s="422">
        <v>0</v>
      </c>
      <c r="AD32" s="422">
        <v>0</v>
      </c>
      <c r="AE32" s="422">
        <v>0</v>
      </c>
      <c r="AF32" s="422">
        <v>0</v>
      </c>
      <c r="AG32" s="422">
        <v>3</v>
      </c>
      <c r="AH32" s="422">
        <v>6</v>
      </c>
      <c r="AI32" s="422">
        <v>0</v>
      </c>
      <c r="AJ32" s="422">
        <v>7</v>
      </c>
      <c r="AK32" s="422">
        <v>2</v>
      </c>
      <c r="AL32" s="422">
        <v>0</v>
      </c>
      <c r="AM32" s="422">
        <v>1</v>
      </c>
      <c r="AN32" s="422">
        <v>0</v>
      </c>
      <c r="AO32" s="422">
        <v>0</v>
      </c>
      <c r="AP32" s="422">
        <v>1</v>
      </c>
      <c r="AQ32" s="422">
        <v>1</v>
      </c>
      <c r="AR32" s="422">
        <v>0</v>
      </c>
      <c r="AS32" s="422">
        <v>0</v>
      </c>
      <c r="AT32" s="422">
        <v>0</v>
      </c>
      <c r="AU32" s="422">
        <v>3</v>
      </c>
      <c r="AV32" s="422">
        <v>1</v>
      </c>
      <c r="AW32" s="422">
        <v>0</v>
      </c>
      <c r="AX32" s="422">
        <v>2</v>
      </c>
      <c r="AY32" s="422">
        <v>1</v>
      </c>
      <c r="AZ32" s="422">
        <v>0</v>
      </c>
      <c r="BA32" s="422">
        <v>0</v>
      </c>
      <c r="BB32" s="422">
        <v>0</v>
      </c>
      <c r="BC32" s="422">
        <v>0</v>
      </c>
      <c r="BD32" s="422">
        <v>0</v>
      </c>
      <c r="BE32" s="422">
        <v>0</v>
      </c>
      <c r="BF32" s="422">
        <v>0</v>
      </c>
      <c r="BG32" s="422">
        <v>0</v>
      </c>
      <c r="BH32" s="422">
        <v>0</v>
      </c>
      <c r="BI32" s="422">
        <v>0</v>
      </c>
      <c r="BJ32" s="422">
        <v>6</v>
      </c>
      <c r="BK32" s="422">
        <v>0</v>
      </c>
      <c r="BL32" s="422">
        <v>117</v>
      </c>
      <c r="BM32" s="346"/>
    </row>
    <row r="33" spans="1:65" s="24" customFormat="1" ht="20.100000000000001" customHeight="1" x14ac:dyDescent="0.25">
      <c r="A33" s="382" t="s">
        <v>77</v>
      </c>
      <c r="B33" s="383" t="s">
        <v>180</v>
      </c>
      <c r="C33" s="469" t="s">
        <v>59</v>
      </c>
      <c r="D33" s="422">
        <v>0</v>
      </c>
      <c r="E33" s="422">
        <v>0</v>
      </c>
      <c r="F33" s="422">
        <v>0</v>
      </c>
      <c r="G33" s="422">
        <v>0</v>
      </c>
      <c r="H33" s="422">
        <v>2</v>
      </c>
      <c r="I33" s="422">
        <v>0</v>
      </c>
      <c r="J33" s="422">
        <v>0</v>
      </c>
      <c r="K33" s="422">
        <v>1</v>
      </c>
      <c r="L33" s="422">
        <v>0</v>
      </c>
      <c r="M33" s="422">
        <v>3</v>
      </c>
      <c r="N33" s="422">
        <v>1</v>
      </c>
      <c r="O33" s="422">
        <v>0</v>
      </c>
      <c r="P33" s="422">
        <v>0</v>
      </c>
      <c r="Q33" s="422">
        <v>3</v>
      </c>
      <c r="R33" s="422">
        <v>1</v>
      </c>
      <c r="S33" s="422">
        <v>0</v>
      </c>
      <c r="T33" s="422">
        <v>0</v>
      </c>
      <c r="U33" s="422">
        <v>0</v>
      </c>
      <c r="V33" s="422">
        <v>1</v>
      </c>
      <c r="W33" s="422">
        <v>0</v>
      </c>
      <c r="X33" s="422">
        <v>1</v>
      </c>
      <c r="Y33" s="422">
        <v>1</v>
      </c>
      <c r="Z33" s="422">
        <v>0</v>
      </c>
      <c r="AA33" s="422">
        <v>0</v>
      </c>
      <c r="AB33" s="422">
        <v>0</v>
      </c>
      <c r="AC33" s="422">
        <v>0</v>
      </c>
      <c r="AD33" s="422">
        <v>0</v>
      </c>
      <c r="AE33" s="422">
        <v>0</v>
      </c>
      <c r="AF33" s="422">
        <v>0</v>
      </c>
      <c r="AG33" s="422">
        <v>0</v>
      </c>
      <c r="AH33" s="422">
        <v>2</v>
      </c>
      <c r="AI33" s="422">
        <v>0</v>
      </c>
      <c r="AJ33" s="422">
        <v>2</v>
      </c>
      <c r="AK33" s="422">
        <v>1</v>
      </c>
      <c r="AL33" s="422">
        <v>1</v>
      </c>
      <c r="AM33" s="422">
        <v>0</v>
      </c>
      <c r="AN33" s="422">
        <v>0</v>
      </c>
      <c r="AO33" s="422">
        <v>0</v>
      </c>
      <c r="AP33" s="422">
        <v>0</v>
      </c>
      <c r="AQ33" s="422">
        <v>0</v>
      </c>
      <c r="AR33" s="422">
        <v>0</v>
      </c>
      <c r="AS33" s="422">
        <v>0</v>
      </c>
      <c r="AT33" s="422">
        <v>0</v>
      </c>
      <c r="AU33" s="422">
        <v>5</v>
      </c>
      <c r="AV33" s="422">
        <v>0</v>
      </c>
      <c r="AW33" s="422">
        <v>0</v>
      </c>
      <c r="AX33" s="422">
        <v>1</v>
      </c>
      <c r="AY33" s="422">
        <v>3</v>
      </c>
      <c r="AZ33" s="422">
        <v>0</v>
      </c>
      <c r="BA33" s="422">
        <v>3</v>
      </c>
      <c r="BB33" s="422">
        <v>0</v>
      </c>
      <c r="BC33" s="422">
        <v>0</v>
      </c>
      <c r="BD33" s="422">
        <v>0</v>
      </c>
      <c r="BE33" s="422">
        <v>0</v>
      </c>
      <c r="BF33" s="422">
        <v>0</v>
      </c>
      <c r="BG33" s="422">
        <v>0</v>
      </c>
      <c r="BH33" s="422">
        <v>0</v>
      </c>
      <c r="BI33" s="422">
        <v>0</v>
      </c>
      <c r="BJ33" s="422">
        <v>3</v>
      </c>
      <c r="BK33" s="422">
        <v>0</v>
      </c>
      <c r="BL33" s="422">
        <v>35</v>
      </c>
      <c r="BM33" s="346"/>
    </row>
    <row r="34" spans="1:65" s="24" customFormat="1" ht="20.100000000000001" customHeight="1" x14ac:dyDescent="0.25">
      <c r="A34" s="382" t="s">
        <v>77</v>
      </c>
      <c r="B34" s="383" t="s">
        <v>182</v>
      </c>
      <c r="C34" s="469" t="s">
        <v>59</v>
      </c>
      <c r="D34" s="422">
        <v>1</v>
      </c>
      <c r="E34" s="422">
        <v>0</v>
      </c>
      <c r="F34" s="422">
        <v>1</v>
      </c>
      <c r="G34" s="422">
        <v>0</v>
      </c>
      <c r="H34" s="422">
        <v>15</v>
      </c>
      <c r="I34" s="422">
        <v>1</v>
      </c>
      <c r="J34" s="422">
        <v>9</v>
      </c>
      <c r="K34" s="422">
        <v>1</v>
      </c>
      <c r="L34" s="422">
        <v>0</v>
      </c>
      <c r="M34" s="422">
        <v>19</v>
      </c>
      <c r="N34" s="422">
        <v>15</v>
      </c>
      <c r="O34" s="422">
        <v>0</v>
      </c>
      <c r="P34" s="422">
        <v>0</v>
      </c>
      <c r="Q34" s="422">
        <v>6</v>
      </c>
      <c r="R34" s="422">
        <v>1</v>
      </c>
      <c r="S34" s="422">
        <v>0</v>
      </c>
      <c r="T34" s="422">
        <v>1</v>
      </c>
      <c r="U34" s="422">
        <v>0</v>
      </c>
      <c r="V34" s="422">
        <v>1</v>
      </c>
      <c r="W34" s="422">
        <v>1</v>
      </c>
      <c r="X34" s="422">
        <v>3</v>
      </c>
      <c r="Y34" s="422">
        <v>50</v>
      </c>
      <c r="Z34" s="422">
        <v>4</v>
      </c>
      <c r="AA34" s="422">
        <v>2</v>
      </c>
      <c r="AB34" s="422">
        <v>0</v>
      </c>
      <c r="AC34" s="422">
        <v>0</v>
      </c>
      <c r="AD34" s="422">
        <v>0</v>
      </c>
      <c r="AE34" s="422">
        <v>0</v>
      </c>
      <c r="AF34" s="422">
        <v>1</v>
      </c>
      <c r="AG34" s="422">
        <v>3</v>
      </c>
      <c r="AH34" s="422">
        <v>10</v>
      </c>
      <c r="AI34" s="422">
        <v>0</v>
      </c>
      <c r="AJ34" s="422">
        <v>11</v>
      </c>
      <c r="AK34" s="422">
        <v>7</v>
      </c>
      <c r="AL34" s="422">
        <v>0</v>
      </c>
      <c r="AM34" s="422">
        <v>4</v>
      </c>
      <c r="AN34" s="422">
        <v>1</v>
      </c>
      <c r="AO34" s="422">
        <v>0</v>
      </c>
      <c r="AP34" s="422">
        <v>3</v>
      </c>
      <c r="AQ34" s="422">
        <v>3</v>
      </c>
      <c r="AR34" s="422">
        <v>0</v>
      </c>
      <c r="AS34" s="422">
        <v>0</v>
      </c>
      <c r="AT34" s="422">
        <v>1</v>
      </c>
      <c r="AU34" s="422">
        <v>12</v>
      </c>
      <c r="AV34" s="422">
        <v>1</v>
      </c>
      <c r="AW34" s="422">
        <v>1</v>
      </c>
      <c r="AX34" s="422">
        <v>6</v>
      </c>
      <c r="AY34" s="422">
        <v>0</v>
      </c>
      <c r="AZ34" s="422">
        <v>0</v>
      </c>
      <c r="BA34" s="422">
        <v>4</v>
      </c>
      <c r="BB34" s="422">
        <v>0</v>
      </c>
      <c r="BC34" s="422">
        <v>0</v>
      </c>
      <c r="BD34" s="422">
        <v>0</v>
      </c>
      <c r="BE34" s="422">
        <v>0</v>
      </c>
      <c r="BF34" s="422">
        <v>2</v>
      </c>
      <c r="BG34" s="422">
        <v>0</v>
      </c>
      <c r="BH34" s="422">
        <v>3</v>
      </c>
      <c r="BI34" s="422">
        <v>0</v>
      </c>
      <c r="BJ34" s="422">
        <v>1</v>
      </c>
      <c r="BK34" s="422">
        <v>0</v>
      </c>
      <c r="BL34" s="422">
        <v>205</v>
      </c>
      <c r="BM34" s="346"/>
    </row>
    <row r="35" spans="1:65" s="24" customFormat="1" ht="20.100000000000001" customHeight="1" x14ac:dyDescent="0.25">
      <c r="A35" s="382" t="s">
        <v>78</v>
      </c>
      <c r="B35" s="383" t="s">
        <v>183</v>
      </c>
      <c r="C35" s="469" t="s">
        <v>59</v>
      </c>
      <c r="D35" s="422">
        <v>0</v>
      </c>
      <c r="E35" s="422">
        <v>0</v>
      </c>
      <c r="F35" s="422">
        <v>1</v>
      </c>
      <c r="G35" s="422">
        <v>0</v>
      </c>
      <c r="H35" s="422">
        <v>7</v>
      </c>
      <c r="I35" s="422">
        <v>0</v>
      </c>
      <c r="J35" s="422">
        <v>1</v>
      </c>
      <c r="K35" s="422">
        <v>0</v>
      </c>
      <c r="L35" s="422">
        <v>0</v>
      </c>
      <c r="M35" s="422">
        <v>8</v>
      </c>
      <c r="N35" s="422">
        <v>0</v>
      </c>
      <c r="O35" s="422">
        <v>0</v>
      </c>
      <c r="P35" s="422">
        <v>0</v>
      </c>
      <c r="Q35" s="422">
        <v>3</v>
      </c>
      <c r="R35" s="422">
        <v>0</v>
      </c>
      <c r="S35" s="422">
        <v>0</v>
      </c>
      <c r="T35" s="422">
        <v>0</v>
      </c>
      <c r="U35" s="422">
        <v>1</v>
      </c>
      <c r="V35" s="422">
        <v>0</v>
      </c>
      <c r="W35" s="422">
        <v>0</v>
      </c>
      <c r="X35" s="422">
        <v>1</v>
      </c>
      <c r="Y35" s="422">
        <v>1</v>
      </c>
      <c r="Z35" s="422">
        <v>93</v>
      </c>
      <c r="AA35" s="422">
        <v>0</v>
      </c>
      <c r="AB35" s="422">
        <v>0</v>
      </c>
      <c r="AC35" s="422">
        <v>0</v>
      </c>
      <c r="AD35" s="422">
        <v>0</v>
      </c>
      <c r="AE35" s="422">
        <v>0</v>
      </c>
      <c r="AF35" s="422">
        <v>0</v>
      </c>
      <c r="AG35" s="422">
        <v>0</v>
      </c>
      <c r="AH35" s="422">
        <v>0</v>
      </c>
      <c r="AI35" s="422">
        <v>0</v>
      </c>
      <c r="AJ35" s="422">
        <v>1</v>
      </c>
      <c r="AK35" s="422">
        <v>1</v>
      </c>
      <c r="AL35" s="422">
        <v>0</v>
      </c>
      <c r="AM35" s="422">
        <v>3</v>
      </c>
      <c r="AN35" s="422">
        <v>0</v>
      </c>
      <c r="AO35" s="422">
        <v>0</v>
      </c>
      <c r="AP35" s="422">
        <v>0</v>
      </c>
      <c r="AQ35" s="422">
        <v>0</v>
      </c>
      <c r="AR35" s="422">
        <v>0</v>
      </c>
      <c r="AS35" s="422">
        <v>0</v>
      </c>
      <c r="AT35" s="422">
        <v>0</v>
      </c>
      <c r="AU35" s="422">
        <v>2</v>
      </c>
      <c r="AV35" s="422">
        <v>0</v>
      </c>
      <c r="AW35" s="422">
        <v>0</v>
      </c>
      <c r="AX35" s="422">
        <v>0</v>
      </c>
      <c r="AY35" s="422">
        <v>1</v>
      </c>
      <c r="AZ35" s="422">
        <v>0</v>
      </c>
      <c r="BA35" s="422">
        <v>2</v>
      </c>
      <c r="BB35" s="422">
        <v>0</v>
      </c>
      <c r="BC35" s="422">
        <v>0</v>
      </c>
      <c r="BD35" s="422">
        <v>0</v>
      </c>
      <c r="BE35" s="422">
        <v>2</v>
      </c>
      <c r="BF35" s="422">
        <v>0</v>
      </c>
      <c r="BG35" s="422">
        <v>0</v>
      </c>
      <c r="BH35" s="422">
        <v>24</v>
      </c>
      <c r="BI35" s="422">
        <v>1</v>
      </c>
      <c r="BJ35" s="422">
        <v>13</v>
      </c>
      <c r="BK35" s="422">
        <v>0</v>
      </c>
      <c r="BL35" s="422">
        <v>166</v>
      </c>
      <c r="BM35" s="346"/>
    </row>
    <row r="36" spans="1:65" s="24" customFormat="1" ht="20.100000000000001" customHeight="1" x14ac:dyDescent="0.25">
      <c r="A36" s="382" t="s">
        <v>78</v>
      </c>
      <c r="B36" s="383" t="s">
        <v>184</v>
      </c>
      <c r="C36" s="469" t="s">
        <v>57</v>
      </c>
      <c r="D36" s="422">
        <v>1</v>
      </c>
      <c r="E36" s="422">
        <v>0</v>
      </c>
      <c r="F36" s="422">
        <v>0</v>
      </c>
      <c r="G36" s="422">
        <v>0</v>
      </c>
      <c r="H36" s="422">
        <v>5</v>
      </c>
      <c r="I36" s="422">
        <v>1</v>
      </c>
      <c r="J36" s="422">
        <v>0</v>
      </c>
      <c r="K36" s="422">
        <v>0</v>
      </c>
      <c r="L36" s="422">
        <v>0</v>
      </c>
      <c r="M36" s="422">
        <v>9</v>
      </c>
      <c r="N36" s="422">
        <v>4</v>
      </c>
      <c r="O36" s="422">
        <v>1</v>
      </c>
      <c r="P36" s="422">
        <v>2</v>
      </c>
      <c r="Q36" s="422">
        <v>3</v>
      </c>
      <c r="R36" s="422">
        <v>1</v>
      </c>
      <c r="S36" s="422">
        <v>0</v>
      </c>
      <c r="T36" s="422">
        <v>0</v>
      </c>
      <c r="U36" s="422">
        <v>1</v>
      </c>
      <c r="V36" s="422">
        <v>0</v>
      </c>
      <c r="W36" s="422">
        <v>0</v>
      </c>
      <c r="X36" s="422">
        <v>1</v>
      </c>
      <c r="Y36" s="422">
        <v>3</v>
      </c>
      <c r="Z36" s="422">
        <v>63</v>
      </c>
      <c r="AA36" s="422">
        <v>0</v>
      </c>
      <c r="AB36" s="422">
        <v>0</v>
      </c>
      <c r="AC36" s="422">
        <v>0</v>
      </c>
      <c r="AD36" s="422">
        <v>0</v>
      </c>
      <c r="AE36" s="422">
        <v>0</v>
      </c>
      <c r="AF36" s="422">
        <v>0</v>
      </c>
      <c r="AG36" s="422">
        <v>0</v>
      </c>
      <c r="AH36" s="422">
        <v>1</v>
      </c>
      <c r="AI36" s="422">
        <v>0</v>
      </c>
      <c r="AJ36" s="422">
        <v>5</v>
      </c>
      <c r="AK36" s="422">
        <v>0</v>
      </c>
      <c r="AL36" s="422">
        <v>1</v>
      </c>
      <c r="AM36" s="422">
        <v>1</v>
      </c>
      <c r="AN36" s="422">
        <v>0</v>
      </c>
      <c r="AO36" s="422">
        <v>0</v>
      </c>
      <c r="AP36" s="422">
        <v>1</v>
      </c>
      <c r="AQ36" s="422">
        <v>0</v>
      </c>
      <c r="AR36" s="422">
        <v>0</v>
      </c>
      <c r="AS36" s="422">
        <v>0</v>
      </c>
      <c r="AT36" s="422">
        <v>0</v>
      </c>
      <c r="AU36" s="422">
        <v>0</v>
      </c>
      <c r="AV36" s="422">
        <v>0</v>
      </c>
      <c r="AW36" s="422">
        <v>0</v>
      </c>
      <c r="AX36" s="422">
        <v>3</v>
      </c>
      <c r="AY36" s="422">
        <v>0</v>
      </c>
      <c r="AZ36" s="422">
        <v>1</v>
      </c>
      <c r="BA36" s="422">
        <v>0</v>
      </c>
      <c r="BB36" s="422">
        <v>0</v>
      </c>
      <c r="BC36" s="422">
        <v>0</v>
      </c>
      <c r="BD36" s="422">
        <v>0</v>
      </c>
      <c r="BE36" s="422">
        <v>0</v>
      </c>
      <c r="BF36" s="422">
        <v>0</v>
      </c>
      <c r="BG36" s="422">
        <v>0</v>
      </c>
      <c r="BH36" s="422">
        <v>0</v>
      </c>
      <c r="BI36" s="422">
        <v>0</v>
      </c>
      <c r="BJ36" s="422">
        <v>1</v>
      </c>
      <c r="BK36" s="422">
        <v>0</v>
      </c>
      <c r="BL36" s="422">
        <v>109</v>
      </c>
      <c r="BM36" s="346"/>
    </row>
    <row r="37" spans="1:65" s="24" customFormat="1" ht="20.100000000000001" customHeight="1" x14ac:dyDescent="0.25">
      <c r="A37" s="382" t="s">
        <v>79</v>
      </c>
      <c r="B37" s="383" t="s">
        <v>185</v>
      </c>
      <c r="C37" s="469" t="s">
        <v>57</v>
      </c>
      <c r="D37" s="422">
        <v>0</v>
      </c>
      <c r="E37" s="422">
        <v>0</v>
      </c>
      <c r="F37" s="422">
        <v>0</v>
      </c>
      <c r="G37" s="422">
        <v>0</v>
      </c>
      <c r="H37" s="422">
        <v>0</v>
      </c>
      <c r="I37" s="422">
        <v>1</v>
      </c>
      <c r="J37" s="422">
        <v>0</v>
      </c>
      <c r="K37" s="422">
        <v>0</v>
      </c>
      <c r="L37" s="422">
        <v>0</v>
      </c>
      <c r="M37" s="422">
        <v>2</v>
      </c>
      <c r="N37" s="422">
        <v>1</v>
      </c>
      <c r="O37" s="422">
        <v>0</v>
      </c>
      <c r="P37" s="422">
        <v>0</v>
      </c>
      <c r="Q37" s="422">
        <v>3</v>
      </c>
      <c r="R37" s="422">
        <v>1</v>
      </c>
      <c r="S37" s="422">
        <v>1</v>
      </c>
      <c r="T37" s="422">
        <v>0</v>
      </c>
      <c r="U37" s="422">
        <v>0</v>
      </c>
      <c r="V37" s="422">
        <v>0</v>
      </c>
      <c r="W37" s="422">
        <v>0</v>
      </c>
      <c r="X37" s="422">
        <v>1</v>
      </c>
      <c r="Y37" s="422">
        <v>1</v>
      </c>
      <c r="Z37" s="422">
        <v>4</v>
      </c>
      <c r="AA37" s="422">
        <v>69</v>
      </c>
      <c r="AB37" s="422">
        <v>0</v>
      </c>
      <c r="AC37" s="422">
        <v>0</v>
      </c>
      <c r="AD37" s="422">
        <v>0</v>
      </c>
      <c r="AE37" s="422">
        <v>1</v>
      </c>
      <c r="AF37" s="422">
        <v>0</v>
      </c>
      <c r="AG37" s="422">
        <v>0</v>
      </c>
      <c r="AH37" s="422">
        <v>0</v>
      </c>
      <c r="AI37" s="422">
        <v>0</v>
      </c>
      <c r="AJ37" s="422">
        <v>0</v>
      </c>
      <c r="AK37" s="422">
        <v>1</v>
      </c>
      <c r="AL37" s="422">
        <v>3</v>
      </c>
      <c r="AM37" s="422">
        <v>0</v>
      </c>
      <c r="AN37" s="422">
        <v>0</v>
      </c>
      <c r="AO37" s="422">
        <v>0</v>
      </c>
      <c r="AP37" s="422">
        <v>0</v>
      </c>
      <c r="AQ37" s="422">
        <v>0</v>
      </c>
      <c r="AR37" s="422">
        <v>0</v>
      </c>
      <c r="AS37" s="422">
        <v>0</v>
      </c>
      <c r="AT37" s="422">
        <v>0</v>
      </c>
      <c r="AU37" s="422">
        <v>0</v>
      </c>
      <c r="AV37" s="422">
        <v>0</v>
      </c>
      <c r="AW37" s="422">
        <v>0</v>
      </c>
      <c r="AX37" s="422">
        <v>0</v>
      </c>
      <c r="AY37" s="422">
        <v>3</v>
      </c>
      <c r="AZ37" s="422">
        <v>0</v>
      </c>
      <c r="BA37" s="422">
        <v>3</v>
      </c>
      <c r="BB37" s="422">
        <v>0</v>
      </c>
      <c r="BC37" s="422">
        <v>0</v>
      </c>
      <c r="BD37" s="422">
        <v>0</v>
      </c>
      <c r="BE37" s="422">
        <v>1</v>
      </c>
      <c r="BF37" s="422">
        <v>1</v>
      </c>
      <c r="BG37" s="422">
        <v>0</v>
      </c>
      <c r="BH37" s="422">
        <v>4</v>
      </c>
      <c r="BI37" s="422">
        <v>0</v>
      </c>
      <c r="BJ37" s="422">
        <v>2</v>
      </c>
      <c r="BK37" s="422">
        <v>2</v>
      </c>
      <c r="BL37" s="422">
        <v>105</v>
      </c>
      <c r="BM37" s="346"/>
    </row>
    <row r="38" spans="1:65" s="24" customFormat="1" ht="20.100000000000001" customHeight="1" x14ac:dyDescent="0.25">
      <c r="A38" s="382" t="s">
        <v>80</v>
      </c>
      <c r="B38" s="383" t="s">
        <v>186</v>
      </c>
      <c r="C38" s="469" t="s">
        <v>57</v>
      </c>
      <c r="D38" s="422">
        <v>0</v>
      </c>
      <c r="E38" s="422">
        <v>0</v>
      </c>
      <c r="F38" s="422">
        <v>0</v>
      </c>
      <c r="G38" s="422">
        <v>0</v>
      </c>
      <c r="H38" s="422">
        <v>0</v>
      </c>
      <c r="I38" s="422">
        <v>0</v>
      </c>
      <c r="J38" s="422">
        <v>0</v>
      </c>
      <c r="K38" s="422">
        <v>0</v>
      </c>
      <c r="L38" s="422">
        <v>0</v>
      </c>
      <c r="M38" s="422">
        <v>0</v>
      </c>
      <c r="N38" s="422">
        <v>0</v>
      </c>
      <c r="O38" s="422">
        <v>0</v>
      </c>
      <c r="P38" s="422">
        <v>0</v>
      </c>
      <c r="Q38" s="422">
        <v>0</v>
      </c>
      <c r="R38" s="422">
        <v>0</v>
      </c>
      <c r="S38" s="422">
        <v>0</v>
      </c>
      <c r="T38" s="422">
        <v>0</v>
      </c>
      <c r="U38" s="422">
        <v>0</v>
      </c>
      <c r="V38" s="422">
        <v>0</v>
      </c>
      <c r="W38" s="422">
        <v>0</v>
      </c>
      <c r="X38" s="422">
        <v>0</v>
      </c>
      <c r="Y38" s="422">
        <v>0</v>
      </c>
      <c r="Z38" s="422">
        <v>0</v>
      </c>
      <c r="AA38" s="422">
        <v>0</v>
      </c>
      <c r="AB38" s="422">
        <v>40</v>
      </c>
      <c r="AC38" s="422">
        <v>0</v>
      </c>
      <c r="AD38" s="422">
        <v>0</v>
      </c>
      <c r="AE38" s="422">
        <v>0</v>
      </c>
      <c r="AF38" s="422">
        <v>0</v>
      </c>
      <c r="AG38" s="422">
        <v>0</v>
      </c>
      <c r="AH38" s="422">
        <v>0</v>
      </c>
      <c r="AI38" s="422">
        <v>0</v>
      </c>
      <c r="AJ38" s="422">
        <v>0</v>
      </c>
      <c r="AK38" s="422">
        <v>0</v>
      </c>
      <c r="AL38" s="422">
        <v>0</v>
      </c>
      <c r="AM38" s="422">
        <v>0</v>
      </c>
      <c r="AN38" s="422">
        <v>0</v>
      </c>
      <c r="AO38" s="422">
        <v>0</v>
      </c>
      <c r="AP38" s="422">
        <v>0</v>
      </c>
      <c r="AQ38" s="422">
        <v>0</v>
      </c>
      <c r="AR38" s="422">
        <v>0</v>
      </c>
      <c r="AS38" s="422">
        <v>0</v>
      </c>
      <c r="AT38" s="422">
        <v>0</v>
      </c>
      <c r="AU38" s="422">
        <v>0</v>
      </c>
      <c r="AV38" s="422">
        <v>0</v>
      </c>
      <c r="AW38" s="422">
        <v>0</v>
      </c>
      <c r="AX38" s="422">
        <v>0</v>
      </c>
      <c r="AY38" s="422">
        <v>0</v>
      </c>
      <c r="AZ38" s="422">
        <v>0</v>
      </c>
      <c r="BA38" s="422">
        <v>0</v>
      </c>
      <c r="BB38" s="422">
        <v>0</v>
      </c>
      <c r="BC38" s="422">
        <v>0</v>
      </c>
      <c r="BD38" s="422">
        <v>0</v>
      </c>
      <c r="BE38" s="422">
        <v>0</v>
      </c>
      <c r="BF38" s="422">
        <v>0</v>
      </c>
      <c r="BG38" s="422">
        <v>0</v>
      </c>
      <c r="BH38" s="422">
        <v>0</v>
      </c>
      <c r="BI38" s="422">
        <v>0</v>
      </c>
      <c r="BJ38" s="422">
        <v>0</v>
      </c>
      <c r="BK38" s="422">
        <v>0</v>
      </c>
      <c r="BL38" s="422">
        <v>40</v>
      </c>
      <c r="BM38" s="346"/>
    </row>
    <row r="39" spans="1:65" s="24" customFormat="1" ht="20.100000000000001" customHeight="1" x14ac:dyDescent="0.25">
      <c r="A39" s="382" t="s">
        <v>81</v>
      </c>
      <c r="B39" s="383" t="s">
        <v>594</v>
      </c>
      <c r="C39" s="469" t="s">
        <v>59</v>
      </c>
      <c r="D39" s="422">
        <v>1</v>
      </c>
      <c r="E39" s="422">
        <v>0</v>
      </c>
      <c r="F39" s="422">
        <v>0</v>
      </c>
      <c r="G39" s="422">
        <v>1</v>
      </c>
      <c r="H39" s="422">
        <v>3</v>
      </c>
      <c r="I39" s="422">
        <v>1</v>
      </c>
      <c r="J39" s="422">
        <v>1</v>
      </c>
      <c r="K39" s="422">
        <v>0</v>
      </c>
      <c r="L39" s="422">
        <v>0</v>
      </c>
      <c r="M39" s="422">
        <v>8</v>
      </c>
      <c r="N39" s="422">
        <v>2</v>
      </c>
      <c r="O39" s="422">
        <v>0</v>
      </c>
      <c r="P39" s="422">
        <v>1</v>
      </c>
      <c r="Q39" s="422">
        <v>6</v>
      </c>
      <c r="R39" s="422">
        <v>1</v>
      </c>
      <c r="S39" s="422">
        <v>1</v>
      </c>
      <c r="T39" s="422">
        <v>6</v>
      </c>
      <c r="U39" s="422">
        <v>1</v>
      </c>
      <c r="V39" s="422">
        <v>0</v>
      </c>
      <c r="W39" s="422">
        <v>0</v>
      </c>
      <c r="X39" s="422">
        <v>2</v>
      </c>
      <c r="Y39" s="422">
        <v>1</v>
      </c>
      <c r="Z39" s="422">
        <v>6</v>
      </c>
      <c r="AA39" s="422">
        <v>1</v>
      </c>
      <c r="AB39" s="422">
        <v>0</v>
      </c>
      <c r="AC39" s="422">
        <v>16</v>
      </c>
      <c r="AD39" s="422">
        <v>0</v>
      </c>
      <c r="AE39" s="422">
        <v>2</v>
      </c>
      <c r="AF39" s="422">
        <v>0</v>
      </c>
      <c r="AG39" s="422">
        <v>0</v>
      </c>
      <c r="AH39" s="422">
        <v>0</v>
      </c>
      <c r="AI39" s="422">
        <v>0</v>
      </c>
      <c r="AJ39" s="422">
        <v>0</v>
      </c>
      <c r="AK39" s="422">
        <v>2</v>
      </c>
      <c r="AL39" s="422">
        <v>0</v>
      </c>
      <c r="AM39" s="422">
        <v>1</v>
      </c>
      <c r="AN39" s="422">
        <v>7</v>
      </c>
      <c r="AO39" s="422">
        <v>0</v>
      </c>
      <c r="AP39" s="422">
        <v>0</v>
      </c>
      <c r="AQ39" s="422">
        <v>0</v>
      </c>
      <c r="AR39" s="422">
        <v>1</v>
      </c>
      <c r="AS39" s="422">
        <v>0</v>
      </c>
      <c r="AT39" s="422">
        <v>0</v>
      </c>
      <c r="AU39" s="422">
        <v>8</v>
      </c>
      <c r="AV39" s="422">
        <v>1</v>
      </c>
      <c r="AW39" s="422">
        <v>0</v>
      </c>
      <c r="AX39" s="422">
        <v>1</v>
      </c>
      <c r="AY39" s="422">
        <v>0</v>
      </c>
      <c r="AZ39" s="422">
        <v>0</v>
      </c>
      <c r="BA39" s="422">
        <v>0</v>
      </c>
      <c r="BB39" s="422">
        <v>0</v>
      </c>
      <c r="BC39" s="422">
        <v>0</v>
      </c>
      <c r="BD39" s="422">
        <v>0</v>
      </c>
      <c r="BE39" s="422">
        <v>0</v>
      </c>
      <c r="BF39" s="422">
        <v>0</v>
      </c>
      <c r="BG39" s="422">
        <v>0</v>
      </c>
      <c r="BH39" s="422">
        <v>0</v>
      </c>
      <c r="BI39" s="422">
        <v>0</v>
      </c>
      <c r="BJ39" s="422">
        <v>0</v>
      </c>
      <c r="BK39" s="422">
        <v>0</v>
      </c>
      <c r="BL39" s="422">
        <v>82</v>
      </c>
      <c r="BM39" s="346"/>
    </row>
    <row r="40" spans="1:65" s="24" customFormat="1" ht="20.100000000000001" customHeight="1" x14ac:dyDescent="0.25">
      <c r="A40" s="382" t="s">
        <v>81</v>
      </c>
      <c r="B40" s="383" t="s">
        <v>248</v>
      </c>
      <c r="C40" s="469" t="s">
        <v>59</v>
      </c>
      <c r="D40" s="422">
        <v>0</v>
      </c>
      <c r="E40" s="422">
        <v>0</v>
      </c>
      <c r="F40" s="422">
        <v>1</v>
      </c>
      <c r="G40" s="422">
        <v>0</v>
      </c>
      <c r="H40" s="422">
        <v>1</v>
      </c>
      <c r="I40" s="422">
        <v>0</v>
      </c>
      <c r="J40" s="422">
        <v>1</v>
      </c>
      <c r="K40" s="422">
        <v>0</v>
      </c>
      <c r="L40" s="422">
        <v>0</v>
      </c>
      <c r="M40" s="422">
        <v>1</v>
      </c>
      <c r="N40" s="422">
        <v>1</v>
      </c>
      <c r="O40" s="422">
        <v>1</v>
      </c>
      <c r="P40" s="422">
        <v>0</v>
      </c>
      <c r="Q40" s="422">
        <v>12</v>
      </c>
      <c r="R40" s="422">
        <v>0</v>
      </c>
      <c r="S40" s="422">
        <v>1</v>
      </c>
      <c r="T40" s="422">
        <v>1</v>
      </c>
      <c r="U40" s="422">
        <v>0</v>
      </c>
      <c r="V40" s="422">
        <v>0</v>
      </c>
      <c r="W40" s="422">
        <v>0</v>
      </c>
      <c r="X40" s="422">
        <v>1</v>
      </c>
      <c r="Y40" s="422">
        <v>0</v>
      </c>
      <c r="Z40" s="422">
        <v>2</v>
      </c>
      <c r="AA40" s="422">
        <v>2</v>
      </c>
      <c r="AB40" s="422">
        <v>0</v>
      </c>
      <c r="AC40" s="422">
        <v>18</v>
      </c>
      <c r="AD40" s="422">
        <v>0</v>
      </c>
      <c r="AE40" s="422">
        <v>0</v>
      </c>
      <c r="AF40" s="422">
        <v>0</v>
      </c>
      <c r="AG40" s="422">
        <v>0</v>
      </c>
      <c r="AH40" s="422">
        <v>1</v>
      </c>
      <c r="AI40" s="422">
        <v>1</v>
      </c>
      <c r="AJ40" s="422">
        <v>2</v>
      </c>
      <c r="AK40" s="422">
        <v>3</v>
      </c>
      <c r="AL40" s="422">
        <v>0</v>
      </c>
      <c r="AM40" s="422">
        <v>0</v>
      </c>
      <c r="AN40" s="422">
        <v>0</v>
      </c>
      <c r="AO40" s="422">
        <v>1</v>
      </c>
      <c r="AP40" s="422">
        <v>1</v>
      </c>
      <c r="AQ40" s="422">
        <v>0</v>
      </c>
      <c r="AR40" s="422">
        <v>0</v>
      </c>
      <c r="AS40" s="422">
        <v>0</v>
      </c>
      <c r="AT40" s="422">
        <v>1</v>
      </c>
      <c r="AU40" s="422">
        <v>6</v>
      </c>
      <c r="AV40" s="422">
        <v>3</v>
      </c>
      <c r="AW40" s="422">
        <v>0</v>
      </c>
      <c r="AX40" s="422">
        <v>1</v>
      </c>
      <c r="AY40" s="422">
        <v>0</v>
      </c>
      <c r="AZ40" s="422">
        <v>0</v>
      </c>
      <c r="BA40" s="422">
        <v>1</v>
      </c>
      <c r="BB40" s="422">
        <v>0</v>
      </c>
      <c r="BC40" s="422">
        <v>0</v>
      </c>
      <c r="BD40" s="422">
        <v>0</v>
      </c>
      <c r="BE40" s="422">
        <v>0</v>
      </c>
      <c r="BF40" s="422">
        <v>0</v>
      </c>
      <c r="BG40" s="422">
        <v>0</v>
      </c>
      <c r="BH40" s="422">
        <v>0</v>
      </c>
      <c r="BI40" s="422">
        <v>0</v>
      </c>
      <c r="BJ40" s="422">
        <v>0</v>
      </c>
      <c r="BK40" s="422">
        <v>0</v>
      </c>
      <c r="BL40" s="422">
        <v>64</v>
      </c>
      <c r="BM40" s="346"/>
    </row>
    <row r="41" spans="1:65" s="24" customFormat="1" ht="20.100000000000001" customHeight="1" x14ac:dyDescent="0.25">
      <c r="A41" s="382" t="s">
        <v>81</v>
      </c>
      <c r="B41" s="383" t="s">
        <v>187</v>
      </c>
      <c r="C41" s="469" t="s">
        <v>57</v>
      </c>
      <c r="D41" s="422">
        <v>0</v>
      </c>
      <c r="E41" s="422">
        <v>0</v>
      </c>
      <c r="F41" s="422">
        <v>0</v>
      </c>
      <c r="G41" s="422">
        <v>3</v>
      </c>
      <c r="H41" s="422">
        <v>1</v>
      </c>
      <c r="I41" s="422">
        <v>1</v>
      </c>
      <c r="J41" s="422">
        <v>0</v>
      </c>
      <c r="K41" s="422">
        <v>0</v>
      </c>
      <c r="L41" s="422">
        <v>0</v>
      </c>
      <c r="M41" s="422">
        <v>0</v>
      </c>
      <c r="N41" s="422">
        <v>0</v>
      </c>
      <c r="O41" s="422">
        <v>3</v>
      </c>
      <c r="P41" s="422">
        <v>0</v>
      </c>
      <c r="Q41" s="422">
        <v>1</v>
      </c>
      <c r="R41" s="422">
        <v>0</v>
      </c>
      <c r="S41" s="422">
        <v>0</v>
      </c>
      <c r="T41" s="422">
        <v>35</v>
      </c>
      <c r="U41" s="422">
        <v>0</v>
      </c>
      <c r="V41" s="422">
        <v>1</v>
      </c>
      <c r="W41" s="422">
        <v>0</v>
      </c>
      <c r="X41" s="422">
        <v>0</v>
      </c>
      <c r="Y41" s="422">
        <v>0</v>
      </c>
      <c r="Z41" s="422">
        <v>0</v>
      </c>
      <c r="AA41" s="422">
        <v>0</v>
      </c>
      <c r="AB41" s="422">
        <v>0</v>
      </c>
      <c r="AC41" s="422">
        <v>57</v>
      </c>
      <c r="AD41" s="422">
        <v>0</v>
      </c>
      <c r="AE41" s="422">
        <v>1</v>
      </c>
      <c r="AF41" s="422">
        <v>0</v>
      </c>
      <c r="AG41" s="422">
        <v>0</v>
      </c>
      <c r="AH41" s="422">
        <v>0</v>
      </c>
      <c r="AI41" s="422">
        <v>0</v>
      </c>
      <c r="AJ41" s="422">
        <v>0</v>
      </c>
      <c r="AK41" s="422">
        <v>0</v>
      </c>
      <c r="AL41" s="422">
        <v>0</v>
      </c>
      <c r="AM41" s="422">
        <v>0</v>
      </c>
      <c r="AN41" s="422">
        <v>1</v>
      </c>
      <c r="AO41" s="422">
        <v>0</v>
      </c>
      <c r="AP41" s="422">
        <v>0</v>
      </c>
      <c r="AQ41" s="422">
        <v>0</v>
      </c>
      <c r="AR41" s="422">
        <v>0</v>
      </c>
      <c r="AS41" s="422">
        <v>1</v>
      </c>
      <c r="AT41" s="422">
        <v>0</v>
      </c>
      <c r="AU41" s="422">
        <v>0</v>
      </c>
      <c r="AV41" s="422">
        <v>0</v>
      </c>
      <c r="AW41" s="422">
        <v>0</v>
      </c>
      <c r="AX41" s="422">
        <v>0</v>
      </c>
      <c r="AY41" s="422">
        <v>0</v>
      </c>
      <c r="AZ41" s="422">
        <v>0</v>
      </c>
      <c r="BA41" s="422">
        <v>1</v>
      </c>
      <c r="BB41" s="422">
        <v>0</v>
      </c>
      <c r="BC41" s="422">
        <v>0</v>
      </c>
      <c r="BD41" s="422">
        <v>0</v>
      </c>
      <c r="BE41" s="422">
        <v>0</v>
      </c>
      <c r="BF41" s="422">
        <v>0</v>
      </c>
      <c r="BG41" s="422">
        <v>0</v>
      </c>
      <c r="BH41" s="422">
        <v>0</v>
      </c>
      <c r="BI41" s="422">
        <v>0</v>
      </c>
      <c r="BJ41" s="422">
        <v>3</v>
      </c>
      <c r="BK41" s="422">
        <v>0</v>
      </c>
      <c r="BL41" s="422">
        <v>109</v>
      </c>
      <c r="BM41" s="346"/>
    </row>
    <row r="42" spans="1:65" s="24" customFormat="1" ht="20.100000000000001" customHeight="1" x14ac:dyDescent="0.25">
      <c r="A42" s="382" t="s">
        <v>82</v>
      </c>
      <c r="B42" s="383" t="s">
        <v>189</v>
      </c>
      <c r="C42" s="469" t="s">
        <v>59</v>
      </c>
      <c r="D42" s="422">
        <v>0</v>
      </c>
      <c r="E42" s="422">
        <v>1</v>
      </c>
      <c r="F42" s="422">
        <v>4</v>
      </c>
      <c r="G42" s="422">
        <v>0</v>
      </c>
      <c r="H42" s="422">
        <v>4</v>
      </c>
      <c r="I42" s="422">
        <v>4</v>
      </c>
      <c r="J42" s="422">
        <v>0</v>
      </c>
      <c r="K42" s="422">
        <v>0</v>
      </c>
      <c r="L42" s="422">
        <v>0</v>
      </c>
      <c r="M42" s="422">
        <v>1</v>
      </c>
      <c r="N42" s="422">
        <v>3</v>
      </c>
      <c r="O42" s="422">
        <v>1</v>
      </c>
      <c r="P42" s="422">
        <v>9</v>
      </c>
      <c r="Q42" s="422">
        <v>7</v>
      </c>
      <c r="R42" s="422">
        <v>1</v>
      </c>
      <c r="S42" s="422">
        <v>6</v>
      </c>
      <c r="T42" s="422">
        <v>2</v>
      </c>
      <c r="U42" s="422">
        <v>0</v>
      </c>
      <c r="V42" s="422">
        <v>2</v>
      </c>
      <c r="W42" s="422">
        <v>0</v>
      </c>
      <c r="X42" s="422">
        <v>0</v>
      </c>
      <c r="Y42" s="422">
        <v>0</v>
      </c>
      <c r="Z42" s="422">
        <v>0</v>
      </c>
      <c r="AA42" s="422">
        <v>9</v>
      </c>
      <c r="AB42" s="422">
        <v>0</v>
      </c>
      <c r="AC42" s="422">
        <v>2</v>
      </c>
      <c r="AD42" s="422">
        <v>3</v>
      </c>
      <c r="AE42" s="422">
        <v>9</v>
      </c>
      <c r="AF42" s="422">
        <v>1</v>
      </c>
      <c r="AG42" s="422">
        <v>0</v>
      </c>
      <c r="AH42" s="422">
        <v>0</v>
      </c>
      <c r="AI42" s="422">
        <v>4</v>
      </c>
      <c r="AJ42" s="422">
        <v>1</v>
      </c>
      <c r="AK42" s="422">
        <v>0</v>
      </c>
      <c r="AL42" s="422">
        <v>5</v>
      </c>
      <c r="AM42" s="422">
        <v>0</v>
      </c>
      <c r="AN42" s="422">
        <v>1</v>
      </c>
      <c r="AO42" s="422">
        <v>3</v>
      </c>
      <c r="AP42" s="422">
        <v>0</v>
      </c>
      <c r="AQ42" s="422">
        <v>0</v>
      </c>
      <c r="AR42" s="422">
        <v>0</v>
      </c>
      <c r="AS42" s="422">
        <v>8</v>
      </c>
      <c r="AT42" s="422">
        <v>0</v>
      </c>
      <c r="AU42" s="422">
        <v>0</v>
      </c>
      <c r="AV42" s="422">
        <v>1</v>
      </c>
      <c r="AW42" s="422">
        <v>3</v>
      </c>
      <c r="AX42" s="422">
        <v>0</v>
      </c>
      <c r="AY42" s="422">
        <v>13</v>
      </c>
      <c r="AZ42" s="422">
        <v>1</v>
      </c>
      <c r="BA42" s="422">
        <v>5</v>
      </c>
      <c r="BB42" s="422">
        <v>3</v>
      </c>
      <c r="BC42" s="422">
        <v>0</v>
      </c>
      <c r="BD42" s="422">
        <v>0</v>
      </c>
      <c r="BE42" s="422">
        <v>0</v>
      </c>
      <c r="BF42" s="422">
        <v>0</v>
      </c>
      <c r="BG42" s="422">
        <v>0</v>
      </c>
      <c r="BH42" s="422">
        <v>1</v>
      </c>
      <c r="BI42" s="422">
        <v>0</v>
      </c>
      <c r="BJ42" s="422">
        <v>0</v>
      </c>
      <c r="BK42" s="422">
        <v>0</v>
      </c>
      <c r="BL42" s="422">
        <v>118</v>
      </c>
      <c r="BM42" s="346"/>
    </row>
    <row r="43" spans="1:65" s="24" customFormat="1" ht="20.100000000000001" customHeight="1" x14ac:dyDescent="0.25">
      <c r="A43" s="382" t="s">
        <v>82</v>
      </c>
      <c r="B43" s="383" t="s">
        <v>190</v>
      </c>
      <c r="C43" s="469" t="s">
        <v>57</v>
      </c>
      <c r="D43" s="422">
        <v>0</v>
      </c>
      <c r="E43" s="422">
        <v>0</v>
      </c>
      <c r="F43" s="422">
        <v>0</v>
      </c>
      <c r="G43" s="422">
        <v>0</v>
      </c>
      <c r="H43" s="422">
        <v>1</v>
      </c>
      <c r="I43" s="422">
        <v>0</v>
      </c>
      <c r="J43" s="422">
        <v>0</v>
      </c>
      <c r="K43" s="422">
        <v>0</v>
      </c>
      <c r="L43" s="422">
        <v>0</v>
      </c>
      <c r="M43" s="422">
        <v>0</v>
      </c>
      <c r="N43" s="422">
        <v>0</v>
      </c>
      <c r="O43" s="422">
        <v>0</v>
      </c>
      <c r="P43" s="422">
        <v>0</v>
      </c>
      <c r="Q43" s="422">
        <v>1</v>
      </c>
      <c r="R43" s="422">
        <v>0</v>
      </c>
      <c r="S43" s="422">
        <v>0</v>
      </c>
      <c r="T43" s="422">
        <v>0</v>
      </c>
      <c r="U43" s="422">
        <v>0</v>
      </c>
      <c r="V43" s="422">
        <v>0</v>
      </c>
      <c r="W43" s="422">
        <v>0</v>
      </c>
      <c r="X43" s="422">
        <v>0</v>
      </c>
      <c r="Y43" s="422">
        <v>0</v>
      </c>
      <c r="Z43" s="422">
        <v>0</v>
      </c>
      <c r="AA43" s="422">
        <v>1</v>
      </c>
      <c r="AB43" s="422">
        <v>0</v>
      </c>
      <c r="AC43" s="422">
        <v>0</v>
      </c>
      <c r="AD43" s="422">
        <v>0</v>
      </c>
      <c r="AE43" s="422">
        <v>41</v>
      </c>
      <c r="AF43" s="422">
        <v>0</v>
      </c>
      <c r="AG43" s="422">
        <v>1</v>
      </c>
      <c r="AH43" s="422">
        <v>0</v>
      </c>
      <c r="AI43" s="422">
        <v>0</v>
      </c>
      <c r="AJ43" s="422">
        <v>0</v>
      </c>
      <c r="AK43" s="422">
        <v>0</v>
      </c>
      <c r="AL43" s="422">
        <v>1</v>
      </c>
      <c r="AM43" s="422">
        <v>0</v>
      </c>
      <c r="AN43" s="422">
        <v>0</v>
      </c>
      <c r="AO43" s="422">
        <v>0</v>
      </c>
      <c r="AP43" s="422">
        <v>0</v>
      </c>
      <c r="AQ43" s="422">
        <v>0</v>
      </c>
      <c r="AR43" s="422">
        <v>0</v>
      </c>
      <c r="AS43" s="422">
        <v>6</v>
      </c>
      <c r="AT43" s="422">
        <v>0</v>
      </c>
      <c r="AU43" s="422">
        <v>0</v>
      </c>
      <c r="AV43" s="422">
        <v>1</v>
      </c>
      <c r="AW43" s="422">
        <v>0</v>
      </c>
      <c r="AX43" s="422">
        <v>0</v>
      </c>
      <c r="AY43" s="422">
        <v>0</v>
      </c>
      <c r="AZ43" s="422">
        <v>0</v>
      </c>
      <c r="BA43" s="422">
        <v>0</v>
      </c>
      <c r="BB43" s="422">
        <v>3</v>
      </c>
      <c r="BC43" s="422">
        <v>0</v>
      </c>
      <c r="BD43" s="422">
        <v>0</v>
      </c>
      <c r="BE43" s="422">
        <v>0</v>
      </c>
      <c r="BF43" s="422">
        <v>0</v>
      </c>
      <c r="BG43" s="422">
        <v>0</v>
      </c>
      <c r="BH43" s="422">
        <v>0</v>
      </c>
      <c r="BI43" s="422">
        <v>0</v>
      </c>
      <c r="BJ43" s="422">
        <v>0</v>
      </c>
      <c r="BK43" s="422">
        <v>0</v>
      </c>
      <c r="BL43" s="422">
        <v>56</v>
      </c>
      <c r="BM43" s="346"/>
    </row>
    <row r="44" spans="1:65" s="24" customFormat="1" ht="20.100000000000001" customHeight="1" x14ac:dyDescent="0.25">
      <c r="A44" s="382" t="s">
        <v>83</v>
      </c>
      <c r="B44" s="383" t="s">
        <v>191</v>
      </c>
      <c r="C44" s="469" t="s">
        <v>57</v>
      </c>
      <c r="D44" s="422">
        <v>0</v>
      </c>
      <c r="E44" s="422">
        <v>0</v>
      </c>
      <c r="F44" s="422">
        <v>2</v>
      </c>
      <c r="G44" s="422">
        <v>0</v>
      </c>
      <c r="H44" s="422">
        <v>21</v>
      </c>
      <c r="I44" s="422">
        <v>1</v>
      </c>
      <c r="J44" s="422">
        <v>0</v>
      </c>
      <c r="K44" s="422">
        <v>0</v>
      </c>
      <c r="L44" s="422">
        <v>0</v>
      </c>
      <c r="M44" s="422">
        <v>1</v>
      </c>
      <c r="N44" s="422">
        <v>0</v>
      </c>
      <c r="O44" s="422">
        <v>0</v>
      </c>
      <c r="P44" s="422">
        <v>1</v>
      </c>
      <c r="Q44" s="422">
        <v>1</v>
      </c>
      <c r="R44" s="422">
        <v>0</v>
      </c>
      <c r="S44" s="422">
        <v>0</v>
      </c>
      <c r="T44" s="422">
        <v>0</v>
      </c>
      <c r="U44" s="422">
        <v>0</v>
      </c>
      <c r="V44" s="422">
        <v>1</v>
      </c>
      <c r="W44" s="422">
        <v>0</v>
      </c>
      <c r="X44" s="422">
        <v>0</v>
      </c>
      <c r="Y44" s="422">
        <v>0</v>
      </c>
      <c r="Z44" s="422">
        <v>1</v>
      </c>
      <c r="AA44" s="422">
        <v>1</v>
      </c>
      <c r="AB44" s="422">
        <v>0</v>
      </c>
      <c r="AC44" s="422">
        <v>1</v>
      </c>
      <c r="AD44" s="422">
        <v>0</v>
      </c>
      <c r="AE44" s="422">
        <v>0</v>
      </c>
      <c r="AF44" s="422">
        <v>42</v>
      </c>
      <c r="AG44" s="422">
        <v>0</v>
      </c>
      <c r="AH44" s="422">
        <v>0</v>
      </c>
      <c r="AI44" s="422">
        <v>0</v>
      </c>
      <c r="AJ44" s="422">
        <v>0</v>
      </c>
      <c r="AK44" s="422">
        <v>1</v>
      </c>
      <c r="AL44" s="422">
        <v>0</v>
      </c>
      <c r="AM44" s="422">
        <v>0</v>
      </c>
      <c r="AN44" s="422">
        <v>0</v>
      </c>
      <c r="AO44" s="422">
        <v>0</v>
      </c>
      <c r="AP44" s="422">
        <v>0</v>
      </c>
      <c r="AQ44" s="422">
        <v>0</v>
      </c>
      <c r="AR44" s="422">
        <v>0</v>
      </c>
      <c r="AS44" s="422">
        <v>0</v>
      </c>
      <c r="AT44" s="422">
        <v>0</v>
      </c>
      <c r="AU44" s="422">
        <v>1</v>
      </c>
      <c r="AV44" s="422">
        <v>2</v>
      </c>
      <c r="AW44" s="422">
        <v>0</v>
      </c>
      <c r="AX44" s="422">
        <v>0</v>
      </c>
      <c r="AY44" s="422">
        <v>0</v>
      </c>
      <c r="AZ44" s="422">
        <v>0</v>
      </c>
      <c r="BA44" s="422">
        <v>0</v>
      </c>
      <c r="BB44" s="422">
        <v>0</v>
      </c>
      <c r="BC44" s="422">
        <v>0</v>
      </c>
      <c r="BD44" s="422">
        <v>0</v>
      </c>
      <c r="BE44" s="422">
        <v>0</v>
      </c>
      <c r="BF44" s="422">
        <v>1</v>
      </c>
      <c r="BG44" s="422">
        <v>0</v>
      </c>
      <c r="BH44" s="422">
        <v>0</v>
      </c>
      <c r="BI44" s="422">
        <v>0</v>
      </c>
      <c r="BJ44" s="422">
        <v>0</v>
      </c>
      <c r="BK44" s="422">
        <v>0</v>
      </c>
      <c r="BL44" s="422">
        <v>78</v>
      </c>
      <c r="BM44" s="346"/>
    </row>
    <row r="45" spans="1:65" s="24" customFormat="1" ht="20.100000000000001" customHeight="1" x14ac:dyDescent="0.25">
      <c r="A45" s="382" t="s">
        <v>84</v>
      </c>
      <c r="B45" s="383" t="s">
        <v>85</v>
      </c>
      <c r="C45" s="469" t="s">
        <v>57</v>
      </c>
      <c r="D45" s="422">
        <v>0</v>
      </c>
      <c r="E45" s="422">
        <v>0</v>
      </c>
      <c r="F45" s="422">
        <v>0</v>
      </c>
      <c r="G45" s="422">
        <v>0</v>
      </c>
      <c r="H45" s="422">
        <v>2</v>
      </c>
      <c r="I45" s="422">
        <v>0</v>
      </c>
      <c r="J45" s="422">
        <v>0</v>
      </c>
      <c r="K45" s="422">
        <v>0</v>
      </c>
      <c r="L45" s="422">
        <v>0</v>
      </c>
      <c r="M45" s="422">
        <v>4</v>
      </c>
      <c r="N45" s="422">
        <v>0</v>
      </c>
      <c r="O45" s="422">
        <v>0</v>
      </c>
      <c r="P45" s="422">
        <v>0</v>
      </c>
      <c r="Q45" s="422">
        <v>0</v>
      </c>
      <c r="R45" s="422">
        <v>0</v>
      </c>
      <c r="S45" s="422">
        <v>0</v>
      </c>
      <c r="T45" s="422">
        <v>0</v>
      </c>
      <c r="U45" s="422">
        <v>0</v>
      </c>
      <c r="V45" s="422">
        <v>0</v>
      </c>
      <c r="W45" s="422">
        <v>0</v>
      </c>
      <c r="X45" s="422">
        <v>0</v>
      </c>
      <c r="Y45" s="422">
        <v>4</v>
      </c>
      <c r="Z45" s="422">
        <v>1</v>
      </c>
      <c r="AA45" s="422">
        <v>0</v>
      </c>
      <c r="AB45" s="422">
        <v>0</v>
      </c>
      <c r="AC45" s="422">
        <v>0</v>
      </c>
      <c r="AD45" s="422">
        <v>0</v>
      </c>
      <c r="AE45" s="422">
        <v>0</v>
      </c>
      <c r="AF45" s="422">
        <v>0</v>
      </c>
      <c r="AG45" s="422">
        <v>0</v>
      </c>
      <c r="AH45" s="422">
        <v>72</v>
      </c>
      <c r="AI45" s="422">
        <v>0</v>
      </c>
      <c r="AJ45" s="422">
        <v>11</v>
      </c>
      <c r="AK45" s="422">
        <v>0</v>
      </c>
      <c r="AL45" s="422">
        <v>0</v>
      </c>
      <c r="AM45" s="422">
        <v>1</v>
      </c>
      <c r="AN45" s="422">
        <v>0</v>
      </c>
      <c r="AO45" s="422">
        <v>0</v>
      </c>
      <c r="AP45" s="422">
        <v>1</v>
      </c>
      <c r="AQ45" s="422">
        <v>0</v>
      </c>
      <c r="AR45" s="422">
        <v>0</v>
      </c>
      <c r="AS45" s="422">
        <v>0</v>
      </c>
      <c r="AT45" s="422">
        <v>0</v>
      </c>
      <c r="AU45" s="422">
        <v>0</v>
      </c>
      <c r="AV45" s="422">
        <v>0</v>
      </c>
      <c r="AW45" s="422">
        <v>0</v>
      </c>
      <c r="AX45" s="422">
        <v>0</v>
      </c>
      <c r="AY45" s="422">
        <v>0</v>
      </c>
      <c r="AZ45" s="422">
        <v>0</v>
      </c>
      <c r="BA45" s="422">
        <v>0</v>
      </c>
      <c r="BB45" s="422">
        <v>0</v>
      </c>
      <c r="BC45" s="422">
        <v>0</v>
      </c>
      <c r="BD45" s="422">
        <v>0</v>
      </c>
      <c r="BE45" s="422">
        <v>0</v>
      </c>
      <c r="BF45" s="422">
        <v>0</v>
      </c>
      <c r="BG45" s="422">
        <v>0</v>
      </c>
      <c r="BH45" s="422">
        <v>0</v>
      </c>
      <c r="BI45" s="422">
        <v>0</v>
      </c>
      <c r="BJ45" s="422">
        <v>3</v>
      </c>
      <c r="BK45" s="422">
        <v>0</v>
      </c>
      <c r="BL45" s="422">
        <v>99</v>
      </c>
      <c r="BM45" s="346"/>
    </row>
    <row r="46" spans="1:65" s="24" customFormat="1" ht="20.100000000000001" customHeight="1" x14ac:dyDescent="0.25">
      <c r="A46" s="382" t="s">
        <v>86</v>
      </c>
      <c r="B46" s="383" t="s">
        <v>192</v>
      </c>
      <c r="C46" s="469" t="s">
        <v>59</v>
      </c>
      <c r="D46" s="422">
        <v>0</v>
      </c>
      <c r="E46" s="422">
        <v>0</v>
      </c>
      <c r="F46" s="422">
        <v>1</v>
      </c>
      <c r="G46" s="422">
        <v>0</v>
      </c>
      <c r="H46" s="422">
        <v>7</v>
      </c>
      <c r="I46" s="422">
        <v>0</v>
      </c>
      <c r="J46" s="422">
        <v>1</v>
      </c>
      <c r="K46" s="422">
        <v>0</v>
      </c>
      <c r="L46" s="422">
        <v>0</v>
      </c>
      <c r="M46" s="422">
        <v>6</v>
      </c>
      <c r="N46" s="422">
        <v>4</v>
      </c>
      <c r="O46" s="422">
        <v>0</v>
      </c>
      <c r="P46" s="422">
        <v>1</v>
      </c>
      <c r="Q46" s="422">
        <v>3</v>
      </c>
      <c r="R46" s="422">
        <v>0</v>
      </c>
      <c r="S46" s="422">
        <v>0</v>
      </c>
      <c r="T46" s="422">
        <v>0</v>
      </c>
      <c r="U46" s="422">
        <v>0</v>
      </c>
      <c r="V46" s="422">
        <v>0</v>
      </c>
      <c r="W46" s="422">
        <v>2</v>
      </c>
      <c r="X46" s="422">
        <v>4</v>
      </c>
      <c r="Y46" s="422">
        <v>1</v>
      </c>
      <c r="Z46" s="422">
        <v>0</v>
      </c>
      <c r="AA46" s="422">
        <v>0</v>
      </c>
      <c r="AB46" s="422">
        <v>0</v>
      </c>
      <c r="AC46" s="422">
        <v>0</v>
      </c>
      <c r="AD46" s="422">
        <v>0</v>
      </c>
      <c r="AE46" s="422">
        <v>0</v>
      </c>
      <c r="AF46" s="422">
        <v>0</v>
      </c>
      <c r="AG46" s="422">
        <v>0</v>
      </c>
      <c r="AH46" s="422">
        <v>11</v>
      </c>
      <c r="AI46" s="422">
        <v>0</v>
      </c>
      <c r="AJ46" s="422">
        <v>28</v>
      </c>
      <c r="AK46" s="422">
        <v>0</v>
      </c>
      <c r="AL46" s="422">
        <v>0</v>
      </c>
      <c r="AM46" s="422">
        <v>2</v>
      </c>
      <c r="AN46" s="422">
        <v>0</v>
      </c>
      <c r="AO46" s="422">
        <v>0</v>
      </c>
      <c r="AP46" s="422">
        <v>3</v>
      </c>
      <c r="AQ46" s="422">
        <v>1</v>
      </c>
      <c r="AR46" s="422">
        <v>1</v>
      </c>
      <c r="AS46" s="422">
        <v>0</v>
      </c>
      <c r="AT46" s="422">
        <v>1</v>
      </c>
      <c r="AU46" s="422">
        <v>1</v>
      </c>
      <c r="AV46" s="422">
        <v>1</v>
      </c>
      <c r="AW46" s="422">
        <v>0</v>
      </c>
      <c r="AX46" s="422">
        <v>1</v>
      </c>
      <c r="AY46" s="422">
        <v>0</v>
      </c>
      <c r="AZ46" s="422">
        <v>0</v>
      </c>
      <c r="BA46" s="422">
        <v>1</v>
      </c>
      <c r="BB46" s="422">
        <v>0</v>
      </c>
      <c r="BC46" s="422">
        <v>0</v>
      </c>
      <c r="BD46" s="422">
        <v>0</v>
      </c>
      <c r="BE46" s="422">
        <v>0</v>
      </c>
      <c r="BF46" s="422">
        <v>0</v>
      </c>
      <c r="BG46" s="422">
        <v>0</v>
      </c>
      <c r="BH46" s="422">
        <v>0</v>
      </c>
      <c r="BI46" s="422">
        <v>0</v>
      </c>
      <c r="BJ46" s="422">
        <v>4</v>
      </c>
      <c r="BK46" s="422">
        <v>7</v>
      </c>
      <c r="BL46" s="422">
        <v>92</v>
      </c>
      <c r="BM46" s="346"/>
    </row>
    <row r="47" spans="1:65" s="24" customFormat="1" ht="20.100000000000001" customHeight="1" x14ac:dyDescent="0.25">
      <c r="A47" s="382" t="s">
        <v>86</v>
      </c>
      <c r="B47" s="383" t="s">
        <v>193</v>
      </c>
      <c r="C47" s="469" t="s">
        <v>59</v>
      </c>
      <c r="D47" s="422">
        <v>0</v>
      </c>
      <c r="E47" s="422">
        <v>0</v>
      </c>
      <c r="F47" s="422">
        <v>1</v>
      </c>
      <c r="G47" s="422">
        <v>1</v>
      </c>
      <c r="H47" s="422">
        <v>38</v>
      </c>
      <c r="I47" s="422">
        <v>2</v>
      </c>
      <c r="J47" s="422">
        <v>7</v>
      </c>
      <c r="K47" s="422">
        <v>0</v>
      </c>
      <c r="L47" s="422">
        <v>0</v>
      </c>
      <c r="M47" s="422">
        <v>18</v>
      </c>
      <c r="N47" s="422">
        <v>11</v>
      </c>
      <c r="O47" s="422">
        <v>0</v>
      </c>
      <c r="P47" s="422">
        <v>0</v>
      </c>
      <c r="Q47" s="422">
        <v>7</v>
      </c>
      <c r="R47" s="422">
        <v>1</v>
      </c>
      <c r="S47" s="422">
        <v>0</v>
      </c>
      <c r="T47" s="422">
        <v>1</v>
      </c>
      <c r="U47" s="422">
        <v>2</v>
      </c>
      <c r="V47" s="422">
        <v>1</v>
      </c>
      <c r="W47" s="422">
        <v>0</v>
      </c>
      <c r="X47" s="422">
        <v>2</v>
      </c>
      <c r="Y47" s="422">
        <v>6</v>
      </c>
      <c r="Z47" s="422">
        <v>5</v>
      </c>
      <c r="AA47" s="422">
        <v>0</v>
      </c>
      <c r="AB47" s="422">
        <v>1</v>
      </c>
      <c r="AC47" s="422">
        <v>1</v>
      </c>
      <c r="AD47" s="422">
        <v>0</v>
      </c>
      <c r="AE47" s="422">
        <v>1</v>
      </c>
      <c r="AF47" s="422">
        <v>1</v>
      </c>
      <c r="AG47" s="422">
        <v>1</v>
      </c>
      <c r="AH47" s="422">
        <v>57</v>
      </c>
      <c r="AI47" s="422">
        <v>0</v>
      </c>
      <c r="AJ47" s="422">
        <v>158</v>
      </c>
      <c r="AK47" s="422">
        <v>6</v>
      </c>
      <c r="AL47" s="422">
        <v>0</v>
      </c>
      <c r="AM47" s="422">
        <v>0</v>
      </c>
      <c r="AN47" s="422">
        <v>1</v>
      </c>
      <c r="AO47" s="422">
        <v>1</v>
      </c>
      <c r="AP47" s="422">
        <v>15</v>
      </c>
      <c r="AQ47" s="422">
        <v>0</v>
      </c>
      <c r="AR47" s="422">
        <v>0</v>
      </c>
      <c r="AS47" s="422">
        <v>0</v>
      </c>
      <c r="AT47" s="422">
        <v>2</v>
      </c>
      <c r="AU47" s="422">
        <v>8</v>
      </c>
      <c r="AV47" s="422">
        <v>0</v>
      </c>
      <c r="AW47" s="422">
        <v>0</v>
      </c>
      <c r="AX47" s="422">
        <v>9</v>
      </c>
      <c r="AY47" s="422">
        <v>3</v>
      </c>
      <c r="AZ47" s="422">
        <v>0</v>
      </c>
      <c r="BA47" s="422">
        <v>1</v>
      </c>
      <c r="BB47" s="422">
        <v>0</v>
      </c>
      <c r="BC47" s="422">
        <v>0</v>
      </c>
      <c r="BD47" s="422">
        <v>0</v>
      </c>
      <c r="BE47" s="422">
        <v>2</v>
      </c>
      <c r="BF47" s="422">
        <v>5</v>
      </c>
      <c r="BG47" s="422">
        <v>0</v>
      </c>
      <c r="BH47" s="422">
        <v>10</v>
      </c>
      <c r="BI47" s="422">
        <v>0</v>
      </c>
      <c r="BJ47" s="422">
        <v>17</v>
      </c>
      <c r="BK47" s="422">
        <v>0</v>
      </c>
      <c r="BL47" s="422">
        <v>403</v>
      </c>
      <c r="BM47" s="346"/>
    </row>
    <row r="48" spans="1:65" s="24" customFormat="1" ht="20.100000000000001" customHeight="1" x14ac:dyDescent="0.25">
      <c r="A48" s="382" t="s">
        <v>86</v>
      </c>
      <c r="B48" s="383" t="s">
        <v>194</v>
      </c>
      <c r="C48" s="469" t="s">
        <v>57</v>
      </c>
      <c r="D48" s="422">
        <v>0</v>
      </c>
      <c r="E48" s="422">
        <v>0</v>
      </c>
      <c r="F48" s="422">
        <v>0</v>
      </c>
      <c r="G48" s="422">
        <v>0</v>
      </c>
      <c r="H48" s="422">
        <v>1</v>
      </c>
      <c r="I48" s="422">
        <v>0</v>
      </c>
      <c r="J48" s="422">
        <v>1</v>
      </c>
      <c r="K48" s="422">
        <v>0</v>
      </c>
      <c r="L48" s="422">
        <v>0</v>
      </c>
      <c r="M48" s="422">
        <v>2</v>
      </c>
      <c r="N48" s="422">
        <v>0</v>
      </c>
      <c r="O48" s="422">
        <v>0</v>
      </c>
      <c r="P48" s="422">
        <v>0</v>
      </c>
      <c r="Q48" s="422">
        <v>0</v>
      </c>
      <c r="R48" s="422">
        <v>0</v>
      </c>
      <c r="S48" s="422">
        <v>0</v>
      </c>
      <c r="T48" s="422">
        <v>0</v>
      </c>
      <c r="U48" s="422">
        <v>0</v>
      </c>
      <c r="V48" s="422">
        <v>0</v>
      </c>
      <c r="W48" s="422">
        <v>0</v>
      </c>
      <c r="X48" s="422">
        <v>0</v>
      </c>
      <c r="Y48" s="422">
        <v>2</v>
      </c>
      <c r="Z48" s="422">
        <v>0</v>
      </c>
      <c r="AA48" s="422">
        <v>0</v>
      </c>
      <c r="AB48" s="422">
        <v>0</v>
      </c>
      <c r="AC48" s="422">
        <v>0</v>
      </c>
      <c r="AD48" s="422">
        <v>0</v>
      </c>
      <c r="AE48" s="422">
        <v>0</v>
      </c>
      <c r="AF48" s="422">
        <v>0</v>
      </c>
      <c r="AG48" s="422">
        <v>0</v>
      </c>
      <c r="AH48" s="422">
        <v>1</v>
      </c>
      <c r="AI48" s="422">
        <v>0</v>
      </c>
      <c r="AJ48" s="422">
        <v>37</v>
      </c>
      <c r="AK48" s="422">
        <v>0</v>
      </c>
      <c r="AL48" s="422">
        <v>0</v>
      </c>
      <c r="AM48" s="422">
        <v>0</v>
      </c>
      <c r="AN48" s="422">
        <v>0</v>
      </c>
      <c r="AO48" s="422">
        <v>0</v>
      </c>
      <c r="AP48" s="422">
        <v>1</v>
      </c>
      <c r="AQ48" s="422">
        <v>1</v>
      </c>
      <c r="AR48" s="422">
        <v>0</v>
      </c>
      <c r="AS48" s="422">
        <v>0</v>
      </c>
      <c r="AT48" s="422">
        <v>0</v>
      </c>
      <c r="AU48" s="422">
        <v>0</v>
      </c>
      <c r="AV48" s="422">
        <v>0</v>
      </c>
      <c r="AW48" s="422">
        <v>0</v>
      </c>
      <c r="AX48" s="422">
        <v>0</v>
      </c>
      <c r="AY48" s="422">
        <v>0</v>
      </c>
      <c r="AZ48" s="422">
        <v>0</v>
      </c>
      <c r="BA48" s="422">
        <v>0</v>
      </c>
      <c r="BB48" s="422">
        <v>0</v>
      </c>
      <c r="BC48" s="422">
        <v>0</v>
      </c>
      <c r="BD48" s="422">
        <v>0</v>
      </c>
      <c r="BE48" s="422">
        <v>0</v>
      </c>
      <c r="BF48" s="422">
        <v>0</v>
      </c>
      <c r="BG48" s="422">
        <v>0</v>
      </c>
      <c r="BH48" s="422">
        <v>0</v>
      </c>
      <c r="BI48" s="422">
        <v>0</v>
      </c>
      <c r="BJ48" s="422">
        <v>0</v>
      </c>
      <c r="BK48" s="422">
        <v>0</v>
      </c>
      <c r="BL48" s="422">
        <v>46</v>
      </c>
      <c r="BM48" s="346"/>
    </row>
    <row r="49" spans="1:65" s="24" customFormat="1" ht="20.100000000000001" customHeight="1" x14ac:dyDescent="0.25">
      <c r="A49" s="382" t="s">
        <v>86</v>
      </c>
      <c r="B49" s="383" t="s">
        <v>249</v>
      </c>
      <c r="C49" s="469" t="s">
        <v>59</v>
      </c>
      <c r="D49" s="422">
        <v>0</v>
      </c>
      <c r="E49" s="422">
        <v>0</v>
      </c>
      <c r="F49" s="422">
        <v>1</v>
      </c>
      <c r="G49" s="422">
        <v>0</v>
      </c>
      <c r="H49" s="422">
        <v>33</v>
      </c>
      <c r="I49" s="422">
        <v>1</v>
      </c>
      <c r="J49" s="422">
        <v>3</v>
      </c>
      <c r="K49" s="422">
        <v>0</v>
      </c>
      <c r="L49" s="422">
        <v>0</v>
      </c>
      <c r="M49" s="422">
        <v>11</v>
      </c>
      <c r="N49" s="422">
        <v>7</v>
      </c>
      <c r="O49" s="422">
        <v>0</v>
      </c>
      <c r="P49" s="422">
        <v>0</v>
      </c>
      <c r="Q49" s="422">
        <v>2</v>
      </c>
      <c r="R49" s="422">
        <v>0</v>
      </c>
      <c r="S49" s="422">
        <v>0</v>
      </c>
      <c r="T49" s="422">
        <v>0</v>
      </c>
      <c r="U49" s="422">
        <v>0</v>
      </c>
      <c r="V49" s="422">
        <v>0</v>
      </c>
      <c r="W49" s="422">
        <v>0</v>
      </c>
      <c r="X49" s="422">
        <v>1</v>
      </c>
      <c r="Y49" s="422">
        <v>1</v>
      </c>
      <c r="Z49" s="422">
        <v>3</v>
      </c>
      <c r="AA49" s="422">
        <v>0</v>
      </c>
      <c r="AB49" s="422">
        <v>0</v>
      </c>
      <c r="AC49" s="422">
        <v>0</v>
      </c>
      <c r="AD49" s="422">
        <v>0</v>
      </c>
      <c r="AE49" s="422">
        <v>0</v>
      </c>
      <c r="AF49" s="422">
        <v>0</v>
      </c>
      <c r="AG49" s="422">
        <v>0</v>
      </c>
      <c r="AH49" s="422">
        <v>30</v>
      </c>
      <c r="AI49" s="422">
        <v>0</v>
      </c>
      <c r="AJ49" s="422">
        <v>85</v>
      </c>
      <c r="AK49" s="422">
        <v>5</v>
      </c>
      <c r="AL49" s="422">
        <v>0</v>
      </c>
      <c r="AM49" s="422">
        <v>0</v>
      </c>
      <c r="AN49" s="422">
        <v>0</v>
      </c>
      <c r="AO49" s="422">
        <v>1</v>
      </c>
      <c r="AP49" s="422">
        <v>3</v>
      </c>
      <c r="AQ49" s="422">
        <v>0</v>
      </c>
      <c r="AR49" s="422">
        <v>0</v>
      </c>
      <c r="AS49" s="422">
        <v>0</v>
      </c>
      <c r="AT49" s="422">
        <v>0</v>
      </c>
      <c r="AU49" s="422">
        <v>11</v>
      </c>
      <c r="AV49" s="422">
        <v>0</v>
      </c>
      <c r="AW49" s="422">
        <v>0</v>
      </c>
      <c r="AX49" s="422">
        <v>6</v>
      </c>
      <c r="AY49" s="422">
        <v>2</v>
      </c>
      <c r="AZ49" s="422">
        <v>0</v>
      </c>
      <c r="BA49" s="422">
        <v>1</v>
      </c>
      <c r="BB49" s="422">
        <v>0</v>
      </c>
      <c r="BC49" s="422">
        <v>0</v>
      </c>
      <c r="BD49" s="422">
        <v>0</v>
      </c>
      <c r="BE49" s="422">
        <v>1</v>
      </c>
      <c r="BF49" s="422">
        <v>0</v>
      </c>
      <c r="BG49" s="422">
        <v>0</v>
      </c>
      <c r="BH49" s="422">
        <v>3</v>
      </c>
      <c r="BI49" s="422">
        <v>0</v>
      </c>
      <c r="BJ49" s="422">
        <v>3</v>
      </c>
      <c r="BK49" s="422">
        <v>0</v>
      </c>
      <c r="BL49" s="422">
        <v>214</v>
      </c>
      <c r="BM49" s="346"/>
    </row>
    <row r="50" spans="1:65" s="24" customFormat="1" ht="20.100000000000001" customHeight="1" x14ac:dyDescent="0.25">
      <c r="A50" s="382" t="s">
        <v>86</v>
      </c>
      <c r="B50" s="383" t="s">
        <v>196</v>
      </c>
      <c r="C50" s="469" t="s">
        <v>57</v>
      </c>
      <c r="D50" s="422">
        <v>0</v>
      </c>
      <c r="E50" s="422">
        <v>0</v>
      </c>
      <c r="F50" s="422">
        <v>0</v>
      </c>
      <c r="G50" s="422">
        <v>0</v>
      </c>
      <c r="H50" s="422">
        <v>2</v>
      </c>
      <c r="I50" s="422">
        <v>0</v>
      </c>
      <c r="J50" s="422">
        <v>0</v>
      </c>
      <c r="K50" s="422">
        <v>0</v>
      </c>
      <c r="L50" s="422">
        <v>0</v>
      </c>
      <c r="M50" s="422">
        <v>3</v>
      </c>
      <c r="N50" s="422">
        <v>0</v>
      </c>
      <c r="O50" s="422">
        <v>0</v>
      </c>
      <c r="P50" s="422">
        <v>0</v>
      </c>
      <c r="Q50" s="422">
        <v>0</v>
      </c>
      <c r="R50" s="422">
        <v>0</v>
      </c>
      <c r="S50" s="422">
        <v>0</v>
      </c>
      <c r="T50" s="422">
        <v>0</v>
      </c>
      <c r="U50" s="422">
        <v>0</v>
      </c>
      <c r="V50" s="422">
        <v>0</v>
      </c>
      <c r="W50" s="422">
        <v>0</v>
      </c>
      <c r="X50" s="422">
        <v>1</v>
      </c>
      <c r="Y50" s="422">
        <v>0</v>
      </c>
      <c r="Z50" s="422">
        <v>2</v>
      </c>
      <c r="AA50" s="422">
        <v>0</v>
      </c>
      <c r="AB50" s="422">
        <v>0</v>
      </c>
      <c r="AC50" s="422">
        <v>0</v>
      </c>
      <c r="AD50" s="422">
        <v>1</v>
      </c>
      <c r="AE50" s="422">
        <v>0</v>
      </c>
      <c r="AF50" s="422">
        <v>0</v>
      </c>
      <c r="AG50" s="422">
        <v>1</v>
      </c>
      <c r="AH50" s="422">
        <v>2</v>
      </c>
      <c r="AI50" s="422">
        <v>0</v>
      </c>
      <c r="AJ50" s="422">
        <v>73</v>
      </c>
      <c r="AK50" s="422">
        <v>1</v>
      </c>
      <c r="AL50" s="422">
        <v>0</v>
      </c>
      <c r="AM50" s="422">
        <v>0</v>
      </c>
      <c r="AN50" s="422">
        <v>0</v>
      </c>
      <c r="AO50" s="422">
        <v>0</v>
      </c>
      <c r="AP50" s="422">
        <v>3</v>
      </c>
      <c r="AQ50" s="422">
        <v>0</v>
      </c>
      <c r="AR50" s="422">
        <v>0</v>
      </c>
      <c r="AS50" s="422">
        <v>0</v>
      </c>
      <c r="AT50" s="422">
        <v>0</v>
      </c>
      <c r="AU50" s="422">
        <v>0</v>
      </c>
      <c r="AV50" s="422">
        <v>0</v>
      </c>
      <c r="AW50" s="422">
        <v>0</v>
      </c>
      <c r="AX50" s="422">
        <v>1</v>
      </c>
      <c r="AY50" s="422">
        <v>0</v>
      </c>
      <c r="AZ50" s="422">
        <v>0</v>
      </c>
      <c r="BA50" s="422">
        <v>0</v>
      </c>
      <c r="BB50" s="422">
        <v>0</v>
      </c>
      <c r="BC50" s="422">
        <v>0</v>
      </c>
      <c r="BD50" s="422">
        <v>0</v>
      </c>
      <c r="BE50" s="422">
        <v>0</v>
      </c>
      <c r="BF50" s="422">
        <v>0</v>
      </c>
      <c r="BG50" s="422">
        <v>0</v>
      </c>
      <c r="BH50" s="422">
        <v>2</v>
      </c>
      <c r="BI50" s="422">
        <v>0</v>
      </c>
      <c r="BJ50" s="422">
        <v>0</v>
      </c>
      <c r="BK50" s="422">
        <v>3</v>
      </c>
      <c r="BL50" s="422">
        <v>95</v>
      </c>
      <c r="BM50" s="346"/>
    </row>
    <row r="51" spans="1:65" s="24" customFormat="1" ht="20.100000000000001" customHeight="1" x14ac:dyDescent="0.25">
      <c r="A51" s="382" t="s">
        <v>87</v>
      </c>
      <c r="B51" s="383" t="s">
        <v>198</v>
      </c>
      <c r="C51" s="469" t="s">
        <v>57</v>
      </c>
      <c r="D51" s="422">
        <v>0</v>
      </c>
      <c r="E51" s="422">
        <v>0</v>
      </c>
      <c r="F51" s="422">
        <v>0</v>
      </c>
      <c r="G51" s="422">
        <v>0</v>
      </c>
      <c r="H51" s="422">
        <v>0</v>
      </c>
      <c r="I51" s="422">
        <v>0</v>
      </c>
      <c r="J51" s="422">
        <v>0</v>
      </c>
      <c r="K51" s="422">
        <v>0</v>
      </c>
      <c r="L51" s="422">
        <v>0</v>
      </c>
      <c r="M51" s="422">
        <v>0</v>
      </c>
      <c r="N51" s="422">
        <v>0</v>
      </c>
      <c r="O51" s="422">
        <v>0</v>
      </c>
      <c r="P51" s="422">
        <v>0</v>
      </c>
      <c r="Q51" s="422">
        <v>0</v>
      </c>
      <c r="R51" s="422">
        <v>0</v>
      </c>
      <c r="S51" s="422">
        <v>0</v>
      </c>
      <c r="T51" s="422">
        <v>0</v>
      </c>
      <c r="U51" s="422">
        <v>0</v>
      </c>
      <c r="V51" s="422">
        <v>0</v>
      </c>
      <c r="W51" s="422">
        <v>0</v>
      </c>
      <c r="X51" s="422">
        <v>0</v>
      </c>
      <c r="Y51" s="422">
        <v>0</v>
      </c>
      <c r="Z51" s="422">
        <v>0</v>
      </c>
      <c r="AA51" s="422">
        <v>0</v>
      </c>
      <c r="AB51" s="422">
        <v>0</v>
      </c>
      <c r="AC51" s="422">
        <v>0</v>
      </c>
      <c r="AD51" s="422">
        <v>0</v>
      </c>
      <c r="AE51" s="422">
        <v>0</v>
      </c>
      <c r="AF51" s="422">
        <v>0</v>
      </c>
      <c r="AG51" s="422">
        <v>0</v>
      </c>
      <c r="AH51" s="422">
        <v>0</v>
      </c>
      <c r="AI51" s="422">
        <v>0</v>
      </c>
      <c r="AJ51" s="422">
        <v>0</v>
      </c>
      <c r="AK51" s="422">
        <v>54</v>
      </c>
      <c r="AL51" s="422">
        <v>0</v>
      </c>
      <c r="AM51" s="422">
        <v>0</v>
      </c>
      <c r="AN51" s="422">
        <v>0</v>
      </c>
      <c r="AO51" s="422">
        <v>0</v>
      </c>
      <c r="AP51" s="422">
        <v>0</v>
      </c>
      <c r="AQ51" s="422">
        <v>0</v>
      </c>
      <c r="AR51" s="422">
        <v>0</v>
      </c>
      <c r="AS51" s="422">
        <v>0</v>
      </c>
      <c r="AT51" s="422">
        <v>0</v>
      </c>
      <c r="AU51" s="422">
        <v>0</v>
      </c>
      <c r="AV51" s="422">
        <v>0</v>
      </c>
      <c r="AW51" s="422">
        <v>0</v>
      </c>
      <c r="AX51" s="422">
        <v>0</v>
      </c>
      <c r="AY51" s="422">
        <v>0</v>
      </c>
      <c r="AZ51" s="422">
        <v>0</v>
      </c>
      <c r="BA51" s="422">
        <v>0</v>
      </c>
      <c r="BB51" s="422">
        <v>0</v>
      </c>
      <c r="BC51" s="422">
        <v>0</v>
      </c>
      <c r="BD51" s="422">
        <v>0</v>
      </c>
      <c r="BE51" s="422">
        <v>0</v>
      </c>
      <c r="BF51" s="422">
        <v>0</v>
      </c>
      <c r="BG51" s="422">
        <v>0</v>
      </c>
      <c r="BH51" s="422">
        <v>0</v>
      </c>
      <c r="BI51" s="422">
        <v>0</v>
      </c>
      <c r="BJ51" s="422">
        <v>0</v>
      </c>
      <c r="BK51" s="422">
        <v>0</v>
      </c>
      <c r="BL51" s="422">
        <v>54</v>
      </c>
      <c r="BM51" s="346"/>
    </row>
    <row r="52" spans="1:65" s="24" customFormat="1" ht="20.100000000000001" customHeight="1" x14ac:dyDescent="0.25">
      <c r="A52" s="382" t="s">
        <v>87</v>
      </c>
      <c r="B52" s="383" t="s">
        <v>621</v>
      </c>
      <c r="C52" s="469" t="s">
        <v>59</v>
      </c>
      <c r="D52" s="422">
        <v>0</v>
      </c>
      <c r="E52" s="422">
        <v>0</v>
      </c>
      <c r="F52" s="422">
        <v>1</v>
      </c>
      <c r="G52" s="422">
        <v>0</v>
      </c>
      <c r="H52" s="422">
        <v>1</v>
      </c>
      <c r="I52" s="422">
        <v>1</v>
      </c>
      <c r="J52" s="422">
        <v>0</v>
      </c>
      <c r="K52" s="422">
        <v>0</v>
      </c>
      <c r="L52" s="422">
        <v>0</v>
      </c>
      <c r="M52" s="422">
        <v>4</v>
      </c>
      <c r="N52" s="422">
        <v>3</v>
      </c>
      <c r="O52" s="422">
        <v>0</v>
      </c>
      <c r="P52" s="422">
        <v>0</v>
      </c>
      <c r="Q52" s="422">
        <v>2</v>
      </c>
      <c r="R52" s="422">
        <v>0</v>
      </c>
      <c r="S52" s="422">
        <v>0</v>
      </c>
      <c r="T52" s="422">
        <v>1</v>
      </c>
      <c r="U52" s="422">
        <v>0</v>
      </c>
      <c r="V52" s="422">
        <v>0</v>
      </c>
      <c r="W52" s="422">
        <v>0</v>
      </c>
      <c r="X52" s="422">
        <v>1</v>
      </c>
      <c r="Y52" s="422">
        <v>1</v>
      </c>
      <c r="Z52" s="422">
        <v>4</v>
      </c>
      <c r="AA52" s="422">
        <v>0</v>
      </c>
      <c r="AB52" s="422">
        <v>0</v>
      </c>
      <c r="AC52" s="422">
        <v>1</v>
      </c>
      <c r="AD52" s="422">
        <v>0</v>
      </c>
      <c r="AE52" s="422">
        <v>0</v>
      </c>
      <c r="AF52" s="422">
        <v>0</v>
      </c>
      <c r="AG52" s="422">
        <v>0</v>
      </c>
      <c r="AH52" s="422">
        <v>1</v>
      </c>
      <c r="AI52" s="422">
        <v>0</v>
      </c>
      <c r="AJ52" s="422">
        <v>7</v>
      </c>
      <c r="AK52" s="422">
        <v>22</v>
      </c>
      <c r="AL52" s="422">
        <v>0</v>
      </c>
      <c r="AM52" s="422">
        <v>1</v>
      </c>
      <c r="AN52" s="422">
        <v>0</v>
      </c>
      <c r="AO52" s="422">
        <v>1</v>
      </c>
      <c r="AP52" s="422">
        <v>2</v>
      </c>
      <c r="AQ52" s="422">
        <v>0</v>
      </c>
      <c r="AR52" s="422">
        <v>1</v>
      </c>
      <c r="AS52" s="422">
        <v>0</v>
      </c>
      <c r="AT52" s="422">
        <v>0</v>
      </c>
      <c r="AU52" s="422">
        <v>1</v>
      </c>
      <c r="AV52" s="422">
        <v>0</v>
      </c>
      <c r="AW52" s="422">
        <v>0</v>
      </c>
      <c r="AX52" s="422">
        <v>4</v>
      </c>
      <c r="AY52" s="422">
        <v>0</v>
      </c>
      <c r="AZ52" s="422">
        <v>0</v>
      </c>
      <c r="BA52" s="422">
        <v>0</v>
      </c>
      <c r="BB52" s="422">
        <v>0</v>
      </c>
      <c r="BC52" s="422">
        <v>0</v>
      </c>
      <c r="BD52" s="422">
        <v>0</v>
      </c>
      <c r="BE52" s="422">
        <v>0</v>
      </c>
      <c r="BF52" s="422">
        <v>0</v>
      </c>
      <c r="BG52" s="422">
        <v>0</v>
      </c>
      <c r="BH52" s="422">
        <v>0</v>
      </c>
      <c r="BI52" s="422">
        <v>0</v>
      </c>
      <c r="BJ52" s="422">
        <v>0</v>
      </c>
      <c r="BK52" s="422">
        <v>0</v>
      </c>
      <c r="BL52" s="422">
        <v>60</v>
      </c>
      <c r="BM52" s="346"/>
    </row>
    <row r="53" spans="1:65" s="24" customFormat="1" ht="20.100000000000001" customHeight="1" x14ac:dyDescent="0.25">
      <c r="A53" s="382" t="s">
        <v>87</v>
      </c>
      <c r="B53" s="383" t="s">
        <v>197</v>
      </c>
      <c r="C53" s="469" t="s">
        <v>57</v>
      </c>
      <c r="D53" s="422">
        <v>0</v>
      </c>
      <c r="E53" s="422">
        <v>0</v>
      </c>
      <c r="F53" s="422">
        <v>0</v>
      </c>
      <c r="G53" s="422">
        <v>0</v>
      </c>
      <c r="H53" s="422">
        <v>1</v>
      </c>
      <c r="I53" s="422">
        <v>0</v>
      </c>
      <c r="J53" s="422">
        <v>0</v>
      </c>
      <c r="K53" s="422">
        <v>0</v>
      </c>
      <c r="L53" s="422">
        <v>0</v>
      </c>
      <c r="M53" s="422">
        <v>2</v>
      </c>
      <c r="N53" s="422">
        <v>4</v>
      </c>
      <c r="O53" s="422">
        <v>0</v>
      </c>
      <c r="P53" s="422">
        <v>0</v>
      </c>
      <c r="Q53" s="422">
        <v>2</v>
      </c>
      <c r="R53" s="422">
        <v>0</v>
      </c>
      <c r="S53" s="422">
        <v>0</v>
      </c>
      <c r="T53" s="422">
        <v>0</v>
      </c>
      <c r="U53" s="422">
        <v>0</v>
      </c>
      <c r="V53" s="422">
        <v>0</v>
      </c>
      <c r="W53" s="422">
        <v>0</v>
      </c>
      <c r="X53" s="422">
        <v>1</v>
      </c>
      <c r="Y53" s="422">
        <v>0</v>
      </c>
      <c r="Z53" s="422">
        <v>1</v>
      </c>
      <c r="AA53" s="422">
        <v>0</v>
      </c>
      <c r="AB53" s="422">
        <v>0</v>
      </c>
      <c r="AC53" s="422">
        <v>0</v>
      </c>
      <c r="AD53" s="422">
        <v>0</v>
      </c>
      <c r="AE53" s="422">
        <v>0</v>
      </c>
      <c r="AF53" s="422">
        <v>0</v>
      </c>
      <c r="AG53" s="422">
        <v>0</v>
      </c>
      <c r="AH53" s="422">
        <v>1</v>
      </c>
      <c r="AI53" s="422">
        <v>0</v>
      </c>
      <c r="AJ53" s="422">
        <v>2</v>
      </c>
      <c r="AK53" s="422">
        <v>58</v>
      </c>
      <c r="AL53" s="422">
        <v>0</v>
      </c>
      <c r="AM53" s="422">
        <v>0</v>
      </c>
      <c r="AN53" s="422">
        <v>0</v>
      </c>
      <c r="AO53" s="422">
        <v>0</v>
      </c>
      <c r="AP53" s="422">
        <v>0</v>
      </c>
      <c r="AQ53" s="422">
        <v>1</v>
      </c>
      <c r="AR53" s="422">
        <v>0</v>
      </c>
      <c r="AS53" s="422">
        <v>0</v>
      </c>
      <c r="AT53" s="422">
        <v>0</v>
      </c>
      <c r="AU53" s="422">
        <v>1</v>
      </c>
      <c r="AV53" s="422">
        <v>0</v>
      </c>
      <c r="AW53" s="422">
        <v>0</v>
      </c>
      <c r="AX53" s="422">
        <v>6</v>
      </c>
      <c r="AY53" s="422">
        <v>1</v>
      </c>
      <c r="AZ53" s="422">
        <v>0</v>
      </c>
      <c r="BA53" s="422">
        <v>0</v>
      </c>
      <c r="BB53" s="422">
        <v>0</v>
      </c>
      <c r="BC53" s="422">
        <v>0</v>
      </c>
      <c r="BD53" s="422">
        <v>0</v>
      </c>
      <c r="BE53" s="422">
        <v>0</v>
      </c>
      <c r="BF53" s="422">
        <v>0</v>
      </c>
      <c r="BG53" s="422">
        <v>0</v>
      </c>
      <c r="BH53" s="422">
        <v>0</v>
      </c>
      <c r="BI53" s="422">
        <v>0</v>
      </c>
      <c r="BJ53" s="422">
        <v>0</v>
      </c>
      <c r="BK53" s="422">
        <v>0</v>
      </c>
      <c r="BL53" s="422">
        <v>81</v>
      </c>
      <c r="BM53" s="346"/>
    </row>
    <row r="54" spans="1:65" s="24" customFormat="1" ht="20.100000000000001" customHeight="1" x14ac:dyDescent="0.25">
      <c r="A54" s="382" t="s">
        <v>88</v>
      </c>
      <c r="B54" s="383" t="s">
        <v>200</v>
      </c>
      <c r="C54" s="469" t="s">
        <v>59</v>
      </c>
      <c r="D54" s="422">
        <v>0</v>
      </c>
      <c r="E54" s="422">
        <v>0</v>
      </c>
      <c r="F54" s="422">
        <v>0</v>
      </c>
      <c r="G54" s="422">
        <v>0</v>
      </c>
      <c r="H54" s="422">
        <v>7</v>
      </c>
      <c r="I54" s="422">
        <v>0</v>
      </c>
      <c r="J54" s="422">
        <v>0</v>
      </c>
      <c r="K54" s="422">
        <v>0</v>
      </c>
      <c r="L54" s="422">
        <v>0</v>
      </c>
      <c r="M54" s="422">
        <v>3</v>
      </c>
      <c r="N54" s="422">
        <v>0</v>
      </c>
      <c r="O54" s="422">
        <v>0</v>
      </c>
      <c r="P54" s="422">
        <v>0</v>
      </c>
      <c r="Q54" s="422">
        <v>4</v>
      </c>
      <c r="R54" s="422">
        <v>2</v>
      </c>
      <c r="S54" s="422">
        <v>0</v>
      </c>
      <c r="T54" s="422">
        <v>0</v>
      </c>
      <c r="U54" s="422">
        <v>0</v>
      </c>
      <c r="V54" s="422">
        <v>0</v>
      </c>
      <c r="W54" s="422">
        <v>0</v>
      </c>
      <c r="X54" s="422">
        <v>0</v>
      </c>
      <c r="Y54" s="422">
        <v>1</v>
      </c>
      <c r="Z54" s="422">
        <v>11</v>
      </c>
      <c r="AA54" s="422">
        <v>2</v>
      </c>
      <c r="AB54" s="422">
        <v>0</v>
      </c>
      <c r="AC54" s="422">
        <v>0</v>
      </c>
      <c r="AD54" s="422">
        <v>0</v>
      </c>
      <c r="AE54" s="422">
        <v>0</v>
      </c>
      <c r="AF54" s="422">
        <v>0</v>
      </c>
      <c r="AG54" s="422">
        <v>0</v>
      </c>
      <c r="AH54" s="422">
        <v>1</v>
      </c>
      <c r="AI54" s="422">
        <v>1</v>
      </c>
      <c r="AJ54" s="422">
        <v>4</v>
      </c>
      <c r="AK54" s="422">
        <v>0</v>
      </c>
      <c r="AL54" s="422">
        <v>0</v>
      </c>
      <c r="AM54" s="422">
        <v>27</v>
      </c>
      <c r="AN54" s="422">
        <v>0</v>
      </c>
      <c r="AO54" s="422">
        <v>0</v>
      </c>
      <c r="AP54" s="422">
        <v>3</v>
      </c>
      <c r="AQ54" s="422">
        <v>0</v>
      </c>
      <c r="AR54" s="422">
        <v>0</v>
      </c>
      <c r="AS54" s="422">
        <v>0</v>
      </c>
      <c r="AT54" s="422">
        <v>0</v>
      </c>
      <c r="AU54" s="422">
        <v>2</v>
      </c>
      <c r="AV54" s="422">
        <v>0</v>
      </c>
      <c r="AW54" s="422">
        <v>0</v>
      </c>
      <c r="AX54" s="422">
        <v>2</v>
      </c>
      <c r="AY54" s="422">
        <v>1</v>
      </c>
      <c r="AZ54" s="422">
        <v>0</v>
      </c>
      <c r="BA54" s="422">
        <v>0</v>
      </c>
      <c r="BB54" s="422">
        <v>0</v>
      </c>
      <c r="BC54" s="422">
        <v>0</v>
      </c>
      <c r="BD54" s="422">
        <v>0</v>
      </c>
      <c r="BE54" s="422">
        <v>1</v>
      </c>
      <c r="BF54" s="422">
        <v>0</v>
      </c>
      <c r="BG54" s="422">
        <v>0</v>
      </c>
      <c r="BH54" s="422">
        <v>7</v>
      </c>
      <c r="BI54" s="422">
        <v>0</v>
      </c>
      <c r="BJ54" s="422">
        <v>1</v>
      </c>
      <c r="BK54" s="422">
        <v>0</v>
      </c>
      <c r="BL54" s="422">
        <v>80</v>
      </c>
      <c r="BM54" s="346"/>
    </row>
    <row r="55" spans="1:65" s="24" customFormat="1" ht="20.100000000000001" customHeight="1" x14ac:dyDescent="0.25">
      <c r="A55" s="382" t="s">
        <v>88</v>
      </c>
      <c r="B55" s="383" t="s">
        <v>926</v>
      </c>
      <c r="C55" s="469" t="s">
        <v>57</v>
      </c>
      <c r="D55" s="422">
        <v>1</v>
      </c>
      <c r="E55" s="422">
        <v>0</v>
      </c>
      <c r="F55" s="422">
        <v>1</v>
      </c>
      <c r="G55" s="422">
        <v>0</v>
      </c>
      <c r="H55" s="422">
        <v>1</v>
      </c>
      <c r="I55" s="422">
        <v>0</v>
      </c>
      <c r="J55" s="422">
        <v>0</v>
      </c>
      <c r="K55" s="422">
        <v>0</v>
      </c>
      <c r="L55" s="422">
        <v>0</v>
      </c>
      <c r="M55" s="422">
        <v>1</v>
      </c>
      <c r="N55" s="422">
        <v>1</v>
      </c>
      <c r="O55" s="422">
        <v>0</v>
      </c>
      <c r="P55" s="422">
        <v>0</v>
      </c>
      <c r="Q55" s="422">
        <v>1</v>
      </c>
      <c r="R55" s="422">
        <v>0</v>
      </c>
      <c r="S55" s="422">
        <v>0</v>
      </c>
      <c r="T55" s="422">
        <v>1</v>
      </c>
      <c r="U55" s="422">
        <v>1</v>
      </c>
      <c r="V55" s="422">
        <v>0</v>
      </c>
      <c r="W55" s="422">
        <v>0</v>
      </c>
      <c r="X55" s="422">
        <v>0</v>
      </c>
      <c r="Y55" s="422">
        <v>0</v>
      </c>
      <c r="Z55" s="422">
        <v>3</v>
      </c>
      <c r="AA55" s="422">
        <v>0</v>
      </c>
      <c r="AB55" s="422">
        <v>0</v>
      </c>
      <c r="AC55" s="422">
        <v>0</v>
      </c>
      <c r="AD55" s="422">
        <v>0</v>
      </c>
      <c r="AE55" s="422">
        <v>0</v>
      </c>
      <c r="AF55" s="422">
        <v>0</v>
      </c>
      <c r="AG55" s="422">
        <v>0</v>
      </c>
      <c r="AH55" s="422">
        <v>1</v>
      </c>
      <c r="AI55" s="422">
        <v>0</v>
      </c>
      <c r="AJ55" s="422">
        <v>4</v>
      </c>
      <c r="AK55" s="422">
        <v>0</v>
      </c>
      <c r="AL55" s="422">
        <v>0</v>
      </c>
      <c r="AM55" s="422">
        <v>32</v>
      </c>
      <c r="AN55" s="422">
        <v>0</v>
      </c>
      <c r="AO55" s="422">
        <v>0</v>
      </c>
      <c r="AP55" s="422">
        <v>1</v>
      </c>
      <c r="AQ55" s="422">
        <v>0</v>
      </c>
      <c r="AR55" s="422">
        <v>0</v>
      </c>
      <c r="AS55" s="422">
        <v>0</v>
      </c>
      <c r="AT55" s="422">
        <v>0</v>
      </c>
      <c r="AU55" s="422">
        <v>3</v>
      </c>
      <c r="AV55" s="422">
        <v>0</v>
      </c>
      <c r="AW55" s="422">
        <v>0</v>
      </c>
      <c r="AX55" s="422">
        <v>0</v>
      </c>
      <c r="AY55" s="422">
        <v>0</v>
      </c>
      <c r="AZ55" s="422">
        <v>0</v>
      </c>
      <c r="BA55" s="422">
        <v>0</v>
      </c>
      <c r="BB55" s="422">
        <v>0</v>
      </c>
      <c r="BC55" s="422">
        <v>0</v>
      </c>
      <c r="BD55" s="422">
        <v>0</v>
      </c>
      <c r="BE55" s="422">
        <v>0</v>
      </c>
      <c r="BF55" s="422">
        <v>0</v>
      </c>
      <c r="BG55" s="422">
        <v>0</v>
      </c>
      <c r="BH55" s="422">
        <v>0</v>
      </c>
      <c r="BI55" s="422">
        <v>0</v>
      </c>
      <c r="BJ55" s="422">
        <v>0</v>
      </c>
      <c r="BK55" s="422">
        <v>0</v>
      </c>
      <c r="BL55" s="422">
        <v>52</v>
      </c>
      <c r="BM55" s="346"/>
    </row>
    <row r="56" spans="1:65" s="24" customFormat="1" ht="20.100000000000001" customHeight="1" x14ac:dyDescent="0.25">
      <c r="A56" s="382" t="s">
        <v>88</v>
      </c>
      <c r="B56" s="383" t="s">
        <v>199</v>
      </c>
      <c r="C56" s="469" t="s">
        <v>57</v>
      </c>
      <c r="D56" s="422">
        <v>0</v>
      </c>
      <c r="E56" s="422">
        <v>0</v>
      </c>
      <c r="F56" s="422">
        <v>0</v>
      </c>
      <c r="G56" s="422">
        <v>0</v>
      </c>
      <c r="H56" s="422">
        <v>0</v>
      </c>
      <c r="I56" s="422">
        <v>0</v>
      </c>
      <c r="J56" s="422">
        <v>0</v>
      </c>
      <c r="K56" s="422">
        <v>0</v>
      </c>
      <c r="L56" s="422">
        <v>0</v>
      </c>
      <c r="M56" s="422">
        <v>3</v>
      </c>
      <c r="N56" s="422">
        <v>0</v>
      </c>
      <c r="O56" s="422">
        <v>0</v>
      </c>
      <c r="P56" s="422">
        <v>0</v>
      </c>
      <c r="Q56" s="422">
        <v>0</v>
      </c>
      <c r="R56" s="422">
        <v>1</v>
      </c>
      <c r="S56" s="422">
        <v>0</v>
      </c>
      <c r="T56" s="422">
        <v>0</v>
      </c>
      <c r="U56" s="422">
        <v>1</v>
      </c>
      <c r="V56" s="422">
        <v>0</v>
      </c>
      <c r="W56" s="422">
        <v>1</v>
      </c>
      <c r="X56" s="422">
        <v>0</v>
      </c>
      <c r="Y56" s="422">
        <v>0</v>
      </c>
      <c r="Z56" s="422">
        <v>4</v>
      </c>
      <c r="AA56" s="422">
        <v>0</v>
      </c>
      <c r="AB56" s="422">
        <v>0</v>
      </c>
      <c r="AC56" s="422">
        <v>0</v>
      </c>
      <c r="AD56" s="422">
        <v>0</v>
      </c>
      <c r="AE56" s="422">
        <v>0</v>
      </c>
      <c r="AF56" s="422">
        <v>0</v>
      </c>
      <c r="AG56" s="422">
        <v>0</v>
      </c>
      <c r="AH56" s="422">
        <v>0</v>
      </c>
      <c r="AI56" s="422">
        <v>0</v>
      </c>
      <c r="AJ56" s="422">
        <v>0</v>
      </c>
      <c r="AK56" s="422">
        <v>0</v>
      </c>
      <c r="AL56" s="422">
        <v>0</v>
      </c>
      <c r="AM56" s="422">
        <v>101</v>
      </c>
      <c r="AN56" s="422">
        <v>0</v>
      </c>
      <c r="AO56" s="422">
        <v>0</v>
      </c>
      <c r="AP56" s="422">
        <v>1</v>
      </c>
      <c r="AQ56" s="422">
        <v>0</v>
      </c>
      <c r="AR56" s="422">
        <v>0</v>
      </c>
      <c r="AS56" s="422">
        <v>0</v>
      </c>
      <c r="AT56" s="422">
        <v>0</v>
      </c>
      <c r="AU56" s="422">
        <v>1</v>
      </c>
      <c r="AV56" s="422">
        <v>2</v>
      </c>
      <c r="AW56" s="422">
        <v>0</v>
      </c>
      <c r="AX56" s="422">
        <v>1</v>
      </c>
      <c r="AY56" s="422">
        <v>1</v>
      </c>
      <c r="AZ56" s="422">
        <v>0</v>
      </c>
      <c r="BA56" s="422">
        <v>1</v>
      </c>
      <c r="BB56" s="422">
        <v>0</v>
      </c>
      <c r="BC56" s="422">
        <v>0</v>
      </c>
      <c r="BD56" s="422">
        <v>0</v>
      </c>
      <c r="BE56" s="422">
        <v>0</v>
      </c>
      <c r="BF56" s="422">
        <v>0</v>
      </c>
      <c r="BG56" s="422">
        <v>0</v>
      </c>
      <c r="BH56" s="422">
        <v>0</v>
      </c>
      <c r="BI56" s="422">
        <v>0</v>
      </c>
      <c r="BJ56" s="422">
        <v>2</v>
      </c>
      <c r="BK56" s="422">
        <v>0</v>
      </c>
      <c r="BL56" s="422">
        <v>120</v>
      </c>
      <c r="BM56" s="346"/>
    </row>
    <row r="57" spans="1:65" s="24" customFormat="1" ht="20.100000000000001" customHeight="1" x14ac:dyDescent="0.25">
      <c r="A57" s="382" t="s">
        <v>89</v>
      </c>
      <c r="B57" s="383" t="s">
        <v>201</v>
      </c>
      <c r="C57" s="469" t="s">
        <v>57</v>
      </c>
      <c r="D57" s="422">
        <v>0</v>
      </c>
      <c r="E57" s="422">
        <v>0</v>
      </c>
      <c r="F57" s="422">
        <v>0</v>
      </c>
      <c r="G57" s="422">
        <v>0</v>
      </c>
      <c r="H57" s="422">
        <v>1</v>
      </c>
      <c r="I57" s="422">
        <v>1</v>
      </c>
      <c r="J57" s="422">
        <v>0</v>
      </c>
      <c r="K57" s="422">
        <v>0</v>
      </c>
      <c r="L57" s="422">
        <v>0</v>
      </c>
      <c r="M57" s="422">
        <v>0</v>
      </c>
      <c r="N57" s="422">
        <v>0</v>
      </c>
      <c r="O57" s="422">
        <v>0</v>
      </c>
      <c r="P57" s="422">
        <v>0</v>
      </c>
      <c r="Q57" s="422">
        <v>0</v>
      </c>
      <c r="R57" s="422">
        <v>0</v>
      </c>
      <c r="S57" s="422">
        <v>0</v>
      </c>
      <c r="T57" s="422">
        <v>0</v>
      </c>
      <c r="U57" s="422">
        <v>0</v>
      </c>
      <c r="V57" s="422">
        <v>0</v>
      </c>
      <c r="W57" s="422">
        <v>0</v>
      </c>
      <c r="X57" s="422">
        <v>0</v>
      </c>
      <c r="Y57" s="422">
        <v>0</v>
      </c>
      <c r="Z57" s="422">
        <v>0</v>
      </c>
      <c r="AA57" s="422">
        <v>0</v>
      </c>
      <c r="AB57" s="422">
        <v>0</v>
      </c>
      <c r="AC57" s="422">
        <v>1</v>
      </c>
      <c r="AD57" s="422">
        <v>0</v>
      </c>
      <c r="AE57" s="422">
        <v>0</v>
      </c>
      <c r="AF57" s="422">
        <v>0</v>
      </c>
      <c r="AG57" s="422">
        <v>0</v>
      </c>
      <c r="AH57" s="422">
        <v>0</v>
      </c>
      <c r="AI57" s="422">
        <v>0</v>
      </c>
      <c r="AJ57" s="422">
        <v>0</v>
      </c>
      <c r="AK57" s="422">
        <v>0</v>
      </c>
      <c r="AL57" s="422">
        <v>0</v>
      </c>
      <c r="AM57" s="422">
        <v>0</v>
      </c>
      <c r="AN57" s="422">
        <v>53</v>
      </c>
      <c r="AO57" s="422">
        <v>0</v>
      </c>
      <c r="AP57" s="422">
        <v>0</v>
      </c>
      <c r="AQ57" s="422">
        <v>0</v>
      </c>
      <c r="AR57" s="422">
        <v>0</v>
      </c>
      <c r="AS57" s="422">
        <v>0</v>
      </c>
      <c r="AT57" s="422">
        <v>0</v>
      </c>
      <c r="AU57" s="422">
        <v>3</v>
      </c>
      <c r="AV57" s="422">
        <v>0</v>
      </c>
      <c r="AW57" s="422">
        <v>0</v>
      </c>
      <c r="AX57" s="422">
        <v>0</v>
      </c>
      <c r="AY57" s="422">
        <v>0</v>
      </c>
      <c r="AZ57" s="422">
        <v>0</v>
      </c>
      <c r="BA57" s="422">
        <v>0</v>
      </c>
      <c r="BB57" s="422">
        <v>0</v>
      </c>
      <c r="BC57" s="422">
        <v>0</v>
      </c>
      <c r="BD57" s="422">
        <v>0</v>
      </c>
      <c r="BE57" s="422">
        <v>0</v>
      </c>
      <c r="BF57" s="422">
        <v>0</v>
      </c>
      <c r="BG57" s="422">
        <v>0</v>
      </c>
      <c r="BH57" s="422">
        <v>0</v>
      </c>
      <c r="BI57" s="422">
        <v>0</v>
      </c>
      <c r="BJ57" s="422">
        <v>0</v>
      </c>
      <c r="BK57" s="422">
        <v>0</v>
      </c>
      <c r="BL57" s="422">
        <v>59</v>
      </c>
      <c r="BM57" s="346"/>
    </row>
    <row r="58" spans="1:65" s="24" customFormat="1" ht="20.100000000000001" customHeight="1" x14ac:dyDescent="0.25">
      <c r="A58" s="382" t="s">
        <v>90</v>
      </c>
      <c r="B58" s="383" t="s">
        <v>202</v>
      </c>
      <c r="C58" s="469" t="s">
        <v>57</v>
      </c>
      <c r="D58" s="422">
        <v>0</v>
      </c>
      <c r="E58" s="422">
        <v>1</v>
      </c>
      <c r="F58" s="422">
        <v>2</v>
      </c>
      <c r="G58" s="422">
        <v>0</v>
      </c>
      <c r="H58" s="422">
        <v>11</v>
      </c>
      <c r="I58" s="422">
        <v>3</v>
      </c>
      <c r="J58" s="422">
        <v>0</v>
      </c>
      <c r="K58" s="422">
        <v>0</v>
      </c>
      <c r="L58" s="422">
        <v>0</v>
      </c>
      <c r="M58" s="422">
        <v>2</v>
      </c>
      <c r="N58" s="422">
        <v>1</v>
      </c>
      <c r="O58" s="422">
        <v>0</v>
      </c>
      <c r="P58" s="422">
        <v>2</v>
      </c>
      <c r="Q58" s="422">
        <v>0</v>
      </c>
      <c r="R58" s="422">
        <v>0</v>
      </c>
      <c r="S58" s="422">
        <v>1</v>
      </c>
      <c r="T58" s="422">
        <v>0</v>
      </c>
      <c r="U58" s="422">
        <v>0</v>
      </c>
      <c r="V58" s="422">
        <v>0</v>
      </c>
      <c r="W58" s="422">
        <v>0</v>
      </c>
      <c r="X58" s="422">
        <v>0</v>
      </c>
      <c r="Y58" s="422">
        <v>0</v>
      </c>
      <c r="Z58" s="422">
        <v>2</v>
      </c>
      <c r="AA58" s="422">
        <v>0</v>
      </c>
      <c r="AB58" s="422">
        <v>0</v>
      </c>
      <c r="AC58" s="422">
        <v>0</v>
      </c>
      <c r="AD58" s="422">
        <v>0</v>
      </c>
      <c r="AE58" s="422">
        <v>0</v>
      </c>
      <c r="AF58" s="422">
        <v>0</v>
      </c>
      <c r="AG58" s="422">
        <v>0</v>
      </c>
      <c r="AH58" s="422">
        <v>0</v>
      </c>
      <c r="AI58" s="422">
        <v>1</v>
      </c>
      <c r="AJ58" s="422">
        <v>0</v>
      </c>
      <c r="AK58" s="422">
        <v>0</v>
      </c>
      <c r="AL58" s="422">
        <v>0</v>
      </c>
      <c r="AM58" s="422">
        <v>1</v>
      </c>
      <c r="AN58" s="422">
        <v>0</v>
      </c>
      <c r="AO58" s="422">
        <v>40</v>
      </c>
      <c r="AP58" s="422">
        <v>0</v>
      </c>
      <c r="AQ58" s="422">
        <v>0</v>
      </c>
      <c r="AR58" s="422">
        <v>0</v>
      </c>
      <c r="AS58" s="422">
        <v>0</v>
      </c>
      <c r="AT58" s="422">
        <v>0</v>
      </c>
      <c r="AU58" s="422">
        <v>0</v>
      </c>
      <c r="AV58" s="422">
        <v>3</v>
      </c>
      <c r="AW58" s="422">
        <v>0</v>
      </c>
      <c r="AX58" s="422">
        <v>0</v>
      </c>
      <c r="AY58" s="422">
        <v>4</v>
      </c>
      <c r="AZ58" s="422">
        <v>0</v>
      </c>
      <c r="BA58" s="422">
        <v>0</v>
      </c>
      <c r="BB58" s="422">
        <v>1</v>
      </c>
      <c r="BC58" s="422">
        <v>0</v>
      </c>
      <c r="BD58" s="422">
        <v>0</v>
      </c>
      <c r="BE58" s="422">
        <v>0</v>
      </c>
      <c r="BF58" s="422">
        <v>0</v>
      </c>
      <c r="BG58" s="422">
        <v>0</v>
      </c>
      <c r="BH58" s="422">
        <v>0</v>
      </c>
      <c r="BI58" s="422">
        <v>0</v>
      </c>
      <c r="BJ58" s="422">
        <v>3</v>
      </c>
      <c r="BK58" s="422">
        <v>0</v>
      </c>
      <c r="BL58" s="422">
        <v>78</v>
      </c>
      <c r="BM58" s="346"/>
    </row>
    <row r="59" spans="1:65" s="24" customFormat="1" ht="20.100000000000001" customHeight="1" x14ac:dyDescent="0.25">
      <c r="A59" s="382" t="s">
        <v>91</v>
      </c>
      <c r="B59" s="383" t="s">
        <v>203</v>
      </c>
      <c r="C59" s="469" t="s">
        <v>92</v>
      </c>
      <c r="D59" s="422">
        <v>0</v>
      </c>
      <c r="E59" s="422">
        <v>1</v>
      </c>
      <c r="F59" s="422">
        <v>0</v>
      </c>
      <c r="G59" s="422">
        <v>0</v>
      </c>
      <c r="H59" s="422">
        <v>3</v>
      </c>
      <c r="I59" s="422">
        <v>0</v>
      </c>
      <c r="J59" s="422">
        <v>0</v>
      </c>
      <c r="K59" s="422">
        <v>6</v>
      </c>
      <c r="L59" s="422">
        <v>0</v>
      </c>
      <c r="M59" s="422">
        <v>3</v>
      </c>
      <c r="N59" s="422">
        <v>1</v>
      </c>
      <c r="O59" s="422">
        <v>0</v>
      </c>
      <c r="P59" s="422">
        <v>0</v>
      </c>
      <c r="Q59" s="422">
        <v>0</v>
      </c>
      <c r="R59" s="422">
        <v>0</v>
      </c>
      <c r="S59" s="422">
        <v>0</v>
      </c>
      <c r="T59" s="422">
        <v>1</v>
      </c>
      <c r="U59" s="422">
        <v>0</v>
      </c>
      <c r="V59" s="422">
        <v>0</v>
      </c>
      <c r="W59" s="422">
        <v>1</v>
      </c>
      <c r="X59" s="422">
        <v>4</v>
      </c>
      <c r="Y59" s="422">
        <v>2</v>
      </c>
      <c r="Z59" s="422">
        <v>1</v>
      </c>
      <c r="AA59" s="422">
        <v>1</v>
      </c>
      <c r="AB59" s="422">
        <v>1</v>
      </c>
      <c r="AC59" s="422">
        <v>0</v>
      </c>
      <c r="AD59" s="422">
        <v>0</v>
      </c>
      <c r="AE59" s="422">
        <v>0</v>
      </c>
      <c r="AF59" s="422">
        <v>0</v>
      </c>
      <c r="AG59" s="422">
        <v>1</v>
      </c>
      <c r="AH59" s="422">
        <v>18</v>
      </c>
      <c r="AI59" s="422">
        <v>0</v>
      </c>
      <c r="AJ59" s="422">
        <v>9</v>
      </c>
      <c r="AK59" s="422">
        <v>2</v>
      </c>
      <c r="AL59" s="422">
        <v>0</v>
      </c>
      <c r="AM59" s="422">
        <v>0</v>
      </c>
      <c r="AN59" s="422">
        <v>0</v>
      </c>
      <c r="AO59" s="422">
        <v>0</v>
      </c>
      <c r="AP59" s="422">
        <v>68</v>
      </c>
      <c r="AQ59" s="422">
        <v>0</v>
      </c>
      <c r="AR59" s="422">
        <v>0</v>
      </c>
      <c r="AS59" s="422">
        <v>1</v>
      </c>
      <c r="AT59" s="422">
        <v>0</v>
      </c>
      <c r="AU59" s="422">
        <v>0</v>
      </c>
      <c r="AV59" s="422">
        <v>0</v>
      </c>
      <c r="AW59" s="422">
        <v>0</v>
      </c>
      <c r="AX59" s="422">
        <v>6</v>
      </c>
      <c r="AY59" s="422">
        <v>1</v>
      </c>
      <c r="AZ59" s="422">
        <v>0</v>
      </c>
      <c r="BA59" s="422">
        <v>0</v>
      </c>
      <c r="BB59" s="422">
        <v>0</v>
      </c>
      <c r="BC59" s="422">
        <v>0</v>
      </c>
      <c r="BD59" s="422">
        <v>0</v>
      </c>
      <c r="BE59" s="422">
        <v>0</v>
      </c>
      <c r="BF59" s="422">
        <v>0</v>
      </c>
      <c r="BG59" s="422">
        <v>2</v>
      </c>
      <c r="BH59" s="422">
        <v>11</v>
      </c>
      <c r="BI59" s="422">
        <v>0</v>
      </c>
      <c r="BJ59" s="422">
        <v>1</v>
      </c>
      <c r="BK59" s="422">
        <v>0</v>
      </c>
      <c r="BL59" s="422">
        <v>145</v>
      </c>
      <c r="BM59" s="346"/>
    </row>
    <row r="60" spans="1:65" s="24" customFormat="1" ht="20.100000000000001" customHeight="1" x14ac:dyDescent="0.25">
      <c r="A60" s="382" t="s">
        <v>91</v>
      </c>
      <c r="B60" s="383" t="s">
        <v>204</v>
      </c>
      <c r="C60" s="469" t="s">
        <v>59</v>
      </c>
      <c r="D60" s="422">
        <v>1</v>
      </c>
      <c r="E60" s="422">
        <v>0</v>
      </c>
      <c r="F60" s="422">
        <v>2</v>
      </c>
      <c r="G60" s="422">
        <v>0</v>
      </c>
      <c r="H60" s="422">
        <v>23</v>
      </c>
      <c r="I60" s="422">
        <v>1</v>
      </c>
      <c r="J60" s="422">
        <v>3</v>
      </c>
      <c r="K60" s="422">
        <v>1</v>
      </c>
      <c r="L60" s="422">
        <v>0</v>
      </c>
      <c r="M60" s="422">
        <v>10</v>
      </c>
      <c r="N60" s="422">
        <v>5</v>
      </c>
      <c r="O60" s="422">
        <v>1</v>
      </c>
      <c r="P60" s="422">
        <v>0</v>
      </c>
      <c r="Q60" s="422">
        <v>8</v>
      </c>
      <c r="R60" s="422">
        <v>1</v>
      </c>
      <c r="S60" s="422">
        <v>0</v>
      </c>
      <c r="T60" s="422">
        <v>0</v>
      </c>
      <c r="U60" s="422">
        <v>0</v>
      </c>
      <c r="V60" s="422">
        <v>0</v>
      </c>
      <c r="W60" s="422">
        <v>0</v>
      </c>
      <c r="X60" s="422">
        <v>10</v>
      </c>
      <c r="Y60" s="422">
        <v>8</v>
      </c>
      <c r="Z60" s="422">
        <v>6</v>
      </c>
      <c r="AA60" s="422">
        <v>3</v>
      </c>
      <c r="AB60" s="422">
        <v>1</v>
      </c>
      <c r="AC60" s="422">
        <v>4</v>
      </c>
      <c r="AD60" s="422">
        <v>0</v>
      </c>
      <c r="AE60" s="422">
        <v>0</v>
      </c>
      <c r="AF60" s="422">
        <v>0</v>
      </c>
      <c r="AG60" s="422">
        <v>1</v>
      </c>
      <c r="AH60" s="422">
        <v>22</v>
      </c>
      <c r="AI60" s="422">
        <v>0</v>
      </c>
      <c r="AJ60" s="422">
        <v>15</v>
      </c>
      <c r="AK60" s="422">
        <v>1</v>
      </c>
      <c r="AL60" s="422">
        <v>0</v>
      </c>
      <c r="AM60" s="422">
        <v>4</v>
      </c>
      <c r="AN60" s="422">
        <v>0</v>
      </c>
      <c r="AO60" s="422">
        <v>0</v>
      </c>
      <c r="AP60" s="422">
        <v>13</v>
      </c>
      <c r="AQ60" s="422">
        <v>1</v>
      </c>
      <c r="AR60" s="422">
        <v>0</v>
      </c>
      <c r="AS60" s="422">
        <v>0</v>
      </c>
      <c r="AT60" s="422">
        <v>0</v>
      </c>
      <c r="AU60" s="422">
        <v>4</v>
      </c>
      <c r="AV60" s="422">
        <v>0</v>
      </c>
      <c r="AW60" s="422">
        <v>1</v>
      </c>
      <c r="AX60" s="422">
        <v>10</v>
      </c>
      <c r="AY60" s="422">
        <v>5</v>
      </c>
      <c r="AZ60" s="422">
        <v>1</v>
      </c>
      <c r="BA60" s="422">
        <v>1</v>
      </c>
      <c r="BB60" s="422">
        <v>0</v>
      </c>
      <c r="BC60" s="422">
        <v>0</v>
      </c>
      <c r="BD60" s="422">
        <v>0</v>
      </c>
      <c r="BE60" s="422">
        <v>0</v>
      </c>
      <c r="BF60" s="422">
        <v>0</v>
      </c>
      <c r="BG60" s="422">
        <v>0</v>
      </c>
      <c r="BH60" s="422">
        <v>4</v>
      </c>
      <c r="BI60" s="422">
        <v>0</v>
      </c>
      <c r="BJ60" s="422">
        <v>6</v>
      </c>
      <c r="BK60" s="422">
        <v>1</v>
      </c>
      <c r="BL60" s="422">
        <v>178</v>
      </c>
      <c r="BM60" s="346"/>
    </row>
    <row r="61" spans="1:65" s="24" customFormat="1" ht="20.100000000000001" customHeight="1" x14ac:dyDescent="0.25">
      <c r="A61" s="382" t="s">
        <v>91</v>
      </c>
      <c r="B61" s="383" t="s">
        <v>205</v>
      </c>
      <c r="C61" s="469" t="s">
        <v>92</v>
      </c>
      <c r="D61" s="422">
        <v>0</v>
      </c>
      <c r="E61" s="422">
        <v>0</v>
      </c>
      <c r="F61" s="422">
        <v>1</v>
      </c>
      <c r="G61" s="422">
        <v>0</v>
      </c>
      <c r="H61" s="422">
        <v>1</v>
      </c>
      <c r="I61" s="422">
        <v>0</v>
      </c>
      <c r="J61" s="422">
        <v>0</v>
      </c>
      <c r="K61" s="422">
        <v>0</v>
      </c>
      <c r="L61" s="422">
        <v>0</v>
      </c>
      <c r="M61" s="422">
        <v>0</v>
      </c>
      <c r="N61" s="422">
        <v>2</v>
      </c>
      <c r="O61" s="422">
        <v>0</v>
      </c>
      <c r="P61" s="422">
        <v>0</v>
      </c>
      <c r="Q61" s="422">
        <v>0</v>
      </c>
      <c r="R61" s="422">
        <v>0</v>
      </c>
      <c r="S61" s="422">
        <v>0</v>
      </c>
      <c r="T61" s="422">
        <v>0</v>
      </c>
      <c r="U61" s="422">
        <v>2</v>
      </c>
      <c r="V61" s="422">
        <v>0</v>
      </c>
      <c r="W61" s="422">
        <v>0</v>
      </c>
      <c r="X61" s="422">
        <v>3</v>
      </c>
      <c r="Y61" s="422">
        <v>2</v>
      </c>
      <c r="Z61" s="422">
        <v>2</v>
      </c>
      <c r="AA61" s="422">
        <v>1</v>
      </c>
      <c r="AB61" s="422">
        <v>0</v>
      </c>
      <c r="AC61" s="422">
        <v>0</v>
      </c>
      <c r="AD61" s="422">
        <v>0</v>
      </c>
      <c r="AE61" s="422">
        <v>0</v>
      </c>
      <c r="AF61" s="422">
        <v>0</v>
      </c>
      <c r="AG61" s="422">
        <v>1</v>
      </c>
      <c r="AH61" s="422">
        <v>3</v>
      </c>
      <c r="AI61" s="422">
        <v>0</v>
      </c>
      <c r="AJ61" s="422">
        <v>6</v>
      </c>
      <c r="AK61" s="422">
        <v>1</v>
      </c>
      <c r="AL61" s="422">
        <v>0</v>
      </c>
      <c r="AM61" s="422">
        <v>5</v>
      </c>
      <c r="AN61" s="422">
        <v>0</v>
      </c>
      <c r="AO61" s="422">
        <v>0</v>
      </c>
      <c r="AP61" s="422">
        <v>27</v>
      </c>
      <c r="AQ61" s="422">
        <v>1</v>
      </c>
      <c r="AR61" s="422">
        <v>0</v>
      </c>
      <c r="AS61" s="422">
        <v>0</v>
      </c>
      <c r="AT61" s="422">
        <v>0</v>
      </c>
      <c r="AU61" s="422">
        <v>0</v>
      </c>
      <c r="AV61" s="422">
        <v>0</v>
      </c>
      <c r="AW61" s="422">
        <v>0</v>
      </c>
      <c r="AX61" s="422">
        <v>1</v>
      </c>
      <c r="AY61" s="422">
        <v>0</v>
      </c>
      <c r="AZ61" s="422">
        <v>0</v>
      </c>
      <c r="BA61" s="422">
        <v>0</v>
      </c>
      <c r="BB61" s="422">
        <v>0</v>
      </c>
      <c r="BC61" s="422">
        <v>0</v>
      </c>
      <c r="BD61" s="422">
        <v>0</v>
      </c>
      <c r="BE61" s="422">
        <v>0</v>
      </c>
      <c r="BF61" s="422">
        <v>0</v>
      </c>
      <c r="BG61" s="422">
        <v>0</v>
      </c>
      <c r="BH61" s="422">
        <v>0</v>
      </c>
      <c r="BI61" s="422">
        <v>0</v>
      </c>
      <c r="BJ61" s="422">
        <v>0</v>
      </c>
      <c r="BK61" s="422">
        <v>21</v>
      </c>
      <c r="BL61" s="422">
        <v>80</v>
      </c>
      <c r="BM61" s="346"/>
    </row>
    <row r="62" spans="1:65" s="24" customFormat="1" ht="20.100000000000001" customHeight="1" x14ac:dyDescent="0.25">
      <c r="A62" s="382" t="s">
        <v>93</v>
      </c>
      <c r="B62" s="383" t="s">
        <v>206</v>
      </c>
      <c r="C62" s="469" t="s">
        <v>57</v>
      </c>
      <c r="D62" s="422">
        <v>0</v>
      </c>
      <c r="E62" s="422">
        <v>0</v>
      </c>
      <c r="F62" s="422">
        <v>0</v>
      </c>
      <c r="G62" s="422">
        <v>2</v>
      </c>
      <c r="H62" s="422">
        <v>0</v>
      </c>
      <c r="I62" s="422">
        <v>1</v>
      </c>
      <c r="J62" s="422">
        <v>0</v>
      </c>
      <c r="K62" s="422">
        <v>0</v>
      </c>
      <c r="L62" s="422">
        <v>0</v>
      </c>
      <c r="M62" s="422">
        <v>3</v>
      </c>
      <c r="N62" s="422">
        <v>1</v>
      </c>
      <c r="O62" s="422">
        <v>0</v>
      </c>
      <c r="P62" s="422">
        <v>0</v>
      </c>
      <c r="Q62" s="422">
        <v>1</v>
      </c>
      <c r="R62" s="422">
        <v>0</v>
      </c>
      <c r="S62" s="422">
        <v>0</v>
      </c>
      <c r="T62" s="422">
        <v>0</v>
      </c>
      <c r="U62" s="422">
        <v>1</v>
      </c>
      <c r="V62" s="422">
        <v>2</v>
      </c>
      <c r="W62" s="422">
        <v>0</v>
      </c>
      <c r="X62" s="422">
        <v>0</v>
      </c>
      <c r="Y62" s="422">
        <v>0</v>
      </c>
      <c r="Z62" s="422">
        <v>0</v>
      </c>
      <c r="AA62" s="422">
        <v>0</v>
      </c>
      <c r="AB62" s="422">
        <v>0</v>
      </c>
      <c r="AC62" s="422">
        <v>0</v>
      </c>
      <c r="AD62" s="422">
        <v>0</v>
      </c>
      <c r="AE62" s="422">
        <v>0</v>
      </c>
      <c r="AF62" s="422">
        <v>0</v>
      </c>
      <c r="AG62" s="422">
        <v>0</v>
      </c>
      <c r="AH62" s="422">
        <v>0</v>
      </c>
      <c r="AI62" s="422">
        <v>0</v>
      </c>
      <c r="AJ62" s="422">
        <v>2</v>
      </c>
      <c r="AK62" s="422">
        <v>2</v>
      </c>
      <c r="AL62" s="422">
        <v>0</v>
      </c>
      <c r="AM62" s="422">
        <v>1</v>
      </c>
      <c r="AN62" s="422">
        <v>0</v>
      </c>
      <c r="AO62" s="422">
        <v>0</v>
      </c>
      <c r="AP62" s="422">
        <v>0</v>
      </c>
      <c r="AQ62" s="422">
        <v>0</v>
      </c>
      <c r="AR62" s="422">
        <v>58</v>
      </c>
      <c r="AS62" s="422">
        <v>0</v>
      </c>
      <c r="AT62" s="422">
        <v>1</v>
      </c>
      <c r="AU62" s="422">
        <v>0</v>
      </c>
      <c r="AV62" s="422">
        <v>1</v>
      </c>
      <c r="AW62" s="422">
        <v>0</v>
      </c>
      <c r="AX62" s="422">
        <v>1</v>
      </c>
      <c r="AY62" s="422">
        <v>0</v>
      </c>
      <c r="AZ62" s="422">
        <v>0</v>
      </c>
      <c r="BA62" s="422">
        <v>1</v>
      </c>
      <c r="BB62" s="422">
        <v>0</v>
      </c>
      <c r="BC62" s="422">
        <v>0</v>
      </c>
      <c r="BD62" s="422">
        <v>0</v>
      </c>
      <c r="BE62" s="422">
        <v>0</v>
      </c>
      <c r="BF62" s="422">
        <v>0</v>
      </c>
      <c r="BG62" s="422">
        <v>0</v>
      </c>
      <c r="BH62" s="422">
        <v>0</v>
      </c>
      <c r="BI62" s="422">
        <v>0</v>
      </c>
      <c r="BJ62" s="422">
        <v>0</v>
      </c>
      <c r="BK62" s="422">
        <v>0</v>
      </c>
      <c r="BL62" s="422">
        <v>78</v>
      </c>
      <c r="BM62" s="346"/>
    </row>
    <row r="63" spans="1:65" s="24" customFormat="1" ht="20.100000000000001" customHeight="1" x14ac:dyDescent="0.25">
      <c r="A63" s="382" t="s">
        <v>94</v>
      </c>
      <c r="B63" s="383" t="s">
        <v>250</v>
      </c>
      <c r="C63" s="469" t="s">
        <v>59</v>
      </c>
      <c r="D63" s="422">
        <v>2</v>
      </c>
      <c r="E63" s="422">
        <v>0</v>
      </c>
      <c r="F63" s="422">
        <v>1</v>
      </c>
      <c r="G63" s="422">
        <v>0</v>
      </c>
      <c r="H63" s="422">
        <v>1</v>
      </c>
      <c r="I63" s="422">
        <v>1</v>
      </c>
      <c r="J63" s="422">
        <v>0</v>
      </c>
      <c r="K63" s="422">
        <v>0</v>
      </c>
      <c r="L63" s="422">
        <v>0</v>
      </c>
      <c r="M63" s="422">
        <v>7</v>
      </c>
      <c r="N63" s="422">
        <v>8</v>
      </c>
      <c r="O63" s="422">
        <v>0</v>
      </c>
      <c r="P63" s="422">
        <v>0</v>
      </c>
      <c r="Q63" s="422">
        <v>2</v>
      </c>
      <c r="R63" s="422">
        <v>0</v>
      </c>
      <c r="S63" s="422">
        <v>2</v>
      </c>
      <c r="T63" s="422">
        <v>2</v>
      </c>
      <c r="U63" s="422">
        <v>4</v>
      </c>
      <c r="V63" s="422">
        <v>0</v>
      </c>
      <c r="W63" s="422">
        <v>0</v>
      </c>
      <c r="X63" s="422">
        <v>0</v>
      </c>
      <c r="Y63" s="422">
        <v>0</v>
      </c>
      <c r="Z63" s="422">
        <v>3</v>
      </c>
      <c r="AA63" s="422">
        <v>0</v>
      </c>
      <c r="AB63" s="422">
        <v>2</v>
      </c>
      <c r="AC63" s="422">
        <v>1</v>
      </c>
      <c r="AD63" s="422">
        <v>0</v>
      </c>
      <c r="AE63" s="422">
        <v>0</v>
      </c>
      <c r="AF63" s="422">
        <v>0</v>
      </c>
      <c r="AG63" s="422">
        <v>0</v>
      </c>
      <c r="AH63" s="422">
        <v>1</v>
      </c>
      <c r="AI63" s="422">
        <v>0</v>
      </c>
      <c r="AJ63" s="422">
        <v>2</v>
      </c>
      <c r="AK63" s="422">
        <v>4</v>
      </c>
      <c r="AL63" s="422">
        <v>0</v>
      </c>
      <c r="AM63" s="422">
        <v>1</v>
      </c>
      <c r="AN63" s="422">
        <v>2</v>
      </c>
      <c r="AO63" s="422">
        <v>0</v>
      </c>
      <c r="AP63" s="422">
        <v>3</v>
      </c>
      <c r="AQ63" s="422">
        <v>0</v>
      </c>
      <c r="AR63" s="422">
        <v>0</v>
      </c>
      <c r="AS63" s="422">
        <v>0</v>
      </c>
      <c r="AT63" s="422">
        <v>18</v>
      </c>
      <c r="AU63" s="422">
        <v>2</v>
      </c>
      <c r="AV63" s="422">
        <v>0</v>
      </c>
      <c r="AW63" s="422">
        <v>0</v>
      </c>
      <c r="AX63" s="422">
        <v>9</v>
      </c>
      <c r="AY63" s="422">
        <v>1</v>
      </c>
      <c r="AZ63" s="422">
        <v>1</v>
      </c>
      <c r="BA63" s="422">
        <v>0</v>
      </c>
      <c r="BB63" s="422">
        <v>0</v>
      </c>
      <c r="BC63" s="422">
        <v>0</v>
      </c>
      <c r="BD63" s="422">
        <v>0</v>
      </c>
      <c r="BE63" s="422">
        <v>0</v>
      </c>
      <c r="BF63" s="422">
        <v>0</v>
      </c>
      <c r="BG63" s="422">
        <v>0</v>
      </c>
      <c r="BH63" s="422">
        <v>0</v>
      </c>
      <c r="BI63" s="422">
        <v>0</v>
      </c>
      <c r="BJ63" s="422">
        <v>0</v>
      </c>
      <c r="BK63" s="422">
        <v>0</v>
      </c>
      <c r="BL63" s="422">
        <v>80</v>
      </c>
      <c r="BM63" s="346"/>
    </row>
    <row r="64" spans="1:65" s="24" customFormat="1" ht="20.100000000000001" customHeight="1" x14ac:dyDescent="0.25">
      <c r="A64" s="382" t="s">
        <v>94</v>
      </c>
      <c r="B64" s="383" t="s">
        <v>208</v>
      </c>
      <c r="C64" s="469" t="s">
        <v>59</v>
      </c>
      <c r="D64" s="422">
        <v>4</v>
      </c>
      <c r="E64" s="422">
        <v>0</v>
      </c>
      <c r="F64" s="422">
        <v>0</v>
      </c>
      <c r="G64" s="422">
        <v>2</v>
      </c>
      <c r="H64" s="422">
        <v>2</v>
      </c>
      <c r="I64" s="422">
        <v>0</v>
      </c>
      <c r="J64" s="422">
        <v>0</v>
      </c>
      <c r="K64" s="422">
        <v>0</v>
      </c>
      <c r="L64" s="422">
        <v>0</v>
      </c>
      <c r="M64" s="422">
        <v>7</v>
      </c>
      <c r="N64" s="422">
        <v>14</v>
      </c>
      <c r="O64" s="422">
        <v>0</v>
      </c>
      <c r="P64" s="422">
        <v>0</v>
      </c>
      <c r="Q64" s="422">
        <v>2</v>
      </c>
      <c r="R64" s="422">
        <v>1</v>
      </c>
      <c r="S64" s="422">
        <v>0</v>
      </c>
      <c r="T64" s="422">
        <v>1</v>
      </c>
      <c r="U64" s="422">
        <v>0</v>
      </c>
      <c r="V64" s="422">
        <v>5</v>
      </c>
      <c r="W64" s="422">
        <v>0</v>
      </c>
      <c r="X64" s="422">
        <v>1</v>
      </c>
      <c r="Y64" s="422">
        <v>0</v>
      </c>
      <c r="Z64" s="422">
        <v>1</v>
      </c>
      <c r="AA64" s="422">
        <v>3</v>
      </c>
      <c r="AB64" s="422">
        <v>0</v>
      </c>
      <c r="AC64" s="422">
        <v>0</v>
      </c>
      <c r="AD64" s="422">
        <v>0</v>
      </c>
      <c r="AE64" s="422">
        <v>0</v>
      </c>
      <c r="AF64" s="422">
        <v>0</v>
      </c>
      <c r="AG64" s="422">
        <v>0</v>
      </c>
      <c r="AH64" s="422">
        <v>1</v>
      </c>
      <c r="AI64" s="422">
        <v>0</v>
      </c>
      <c r="AJ64" s="422">
        <v>0</v>
      </c>
      <c r="AK64" s="422">
        <v>4</v>
      </c>
      <c r="AL64" s="422">
        <v>0</v>
      </c>
      <c r="AM64" s="422">
        <v>1</v>
      </c>
      <c r="AN64" s="422">
        <v>0</v>
      </c>
      <c r="AO64" s="422">
        <v>0</v>
      </c>
      <c r="AP64" s="422">
        <v>1</v>
      </c>
      <c r="AQ64" s="422">
        <v>0</v>
      </c>
      <c r="AR64" s="422">
        <v>3</v>
      </c>
      <c r="AS64" s="422">
        <v>0</v>
      </c>
      <c r="AT64" s="422">
        <v>12</v>
      </c>
      <c r="AU64" s="422">
        <v>6</v>
      </c>
      <c r="AV64" s="422">
        <v>0</v>
      </c>
      <c r="AW64" s="422">
        <v>0</v>
      </c>
      <c r="AX64" s="422">
        <v>4</v>
      </c>
      <c r="AY64" s="422">
        <v>0</v>
      </c>
      <c r="AZ64" s="422">
        <v>0</v>
      </c>
      <c r="BA64" s="422">
        <v>0</v>
      </c>
      <c r="BB64" s="422">
        <v>0</v>
      </c>
      <c r="BC64" s="422">
        <v>0</v>
      </c>
      <c r="BD64" s="422">
        <v>0</v>
      </c>
      <c r="BE64" s="422">
        <v>1</v>
      </c>
      <c r="BF64" s="422">
        <v>0</v>
      </c>
      <c r="BG64" s="422">
        <v>0</v>
      </c>
      <c r="BH64" s="422">
        <v>0</v>
      </c>
      <c r="BI64" s="422">
        <v>0</v>
      </c>
      <c r="BJ64" s="422">
        <v>0</v>
      </c>
      <c r="BK64" s="422">
        <v>0</v>
      </c>
      <c r="BL64" s="422">
        <v>76</v>
      </c>
      <c r="BM64" s="346"/>
    </row>
    <row r="65" spans="1:66" s="24" customFormat="1" ht="20.100000000000001" customHeight="1" x14ac:dyDescent="0.25">
      <c r="A65" s="382" t="s">
        <v>94</v>
      </c>
      <c r="B65" s="383" t="s">
        <v>209</v>
      </c>
      <c r="C65" s="469" t="s">
        <v>57</v>
      </c>
      <c r="D65" s="422">
        <v>0</v>
      </c>
      <c r="E65" s="422">
        <v>0</v>
      </c>
      <c r="F65" s="422">
        <v>0</v>
      </c>
      <c r="G65" s="422">
        <v>21</v>
      </c>
      <c r="H65" s="422">
        <v>1</v>
      </c>
      <c r="I65" s="422">
        <v>0</v>
      </c>
      <c r="J65" s="422">
        <v>0</v>
      </c>
      <c r="K65" s="422">
        <v>0</v>
      </c>
      <c r="L65" s="422">
        <v>0</v>
      </c>
      <c r="M65" s="422">
        <v>2</v>
      </c>
      <c r="N65" s="422">
        <v>2</v>
      </c>
      <c r="O65" s="422">
        <v>0</v>
      </c>
      <c r="P65" s="422">
        <v>0</v>
      </c>
      <c r="Q65" s="422">
        <v>0</v>
      </c>
      <c r="R65" s="422">
        <v>0</v>
      </c>
      <c r="S65" s="422">
        <v>1</v>
      </c>
      <c r="T65" s="422">
        <v>1</v>
      </c>
      <c r="U65" s="422">
        <v>0</v>
      </c>
      <c r="V65" s="422">
        <v>0</v>
      </c>
      <c r="W65" s="422">
        <v>0</v>
      </c>
      <c r="X65" s="422">
        <v>0</v>
      </c>
      <c r="Y65" s="422">
        <v>0</v>
      </c>
      <c r="Z65" s="422">
        <v>0</v>
      </c>
      <c r="AA65" s="422">
        <v>0</v>
      </c>
      <c r="AB65" s="422">
        <v>6</v>
      </c>
      <c r="AC65" s="422">
        <v>0</v>
      </c>
      <c r="AD65" s="422">
        <v>0</v>
      </c>
      <c r="AE65" s="422">
        <v>0</v>
      </c>
      <c r="AF65" s="422">
        <v>0</v>
      </c>
      <c r="AG65" s="422">
        <v>0</v>
      </c>
      <c r="AH65" s="422">
        <v>0</v>
      </c>
      <c r="AI65" s="422">
        <v>0</v>
      </c>
      <c r="AJ65" s="422">
        <v>0</v>
      </c>
      <c r="AK65" s="422">
        <v>0</v>
      </c>
      <c r="AL65" s="422">
        <v>0</v>
      </c>
      <c r="AM65" s="422">
        <v>0</v>
      </c>
      <c r="AN65" s="422">
        <v>0</v>
      </c>
      <c r="AO65" s="422">
        <v>0</v>
      </c>
      <c r="AP65" s="422">
        <v>0</v>
      </c>
      <c r="AQ65" s="422">
        <v>0</v>
      </c>
      <c r="AR65" s="422">
        <v>0</v>
      </c>
      <c r="AS65" s="422">
        <v>0</v>
      </c>
      <c r="AT65" s="422">
        <v>94</v>
      </c>
      <c r="AU65" s="422">
        <v>0</v>
      </c>
      <c r="AV65" s="422">
        <v>0</v>
      </c>
      <c r="AW65" s="422">
        <v>0</v>
      </c>
      <c r="AX65" s="422">
        <v>0</v>
      </c>
      <c r="AY65" s="422">
        <v>1</v>
      </c>
      <c r="AZ65" s="422">
        <v>0</v>
      </c>
      <c r="BA65" s="422">
        <v>0</v>
      </c>
      <c r="BB65" s="422">
        <v>0</v>
      </c>
      <c r="BC65" s="422">
        <v>0</v>
      </c>
      <c r="BD65" s="422">
        <v>0</v>
      </c>
      <c r="BE65" s="422">
        <v>0</v>
      </c>
      <c r="BF65" s="422">
        <v>0</v>
      </c>
      <c r="BG65" s="422">
        <v>0</v>
      </c>
      <c r="BH65" s="422">
        <v>0</v>
      </c>
      <c r="BI65" s="422">
        <v>0</v>
      </c>
      <c r="BJ65" s="422">
        <v>0</v>
      </c>
      <c r="BK65" s="422">
        <v>0</v>
      </c>
      <c r="BL65" s="422">
        <v>129</v>
      </c>
      <c r="BM65" s="346"/>
    </row>
    <row r="66" spans="1:66" s="24" customFormat="1" ht="20.100000000000001" customHeight="1" x14ac:dyDescent="0.25">
      <c r="A66" s="382" t="s">
        <v>95</v>
      </c>
      <c r="B66" s="383" t="s">
        <v>210</v>
      </c>
      <c r="C66" s="469" t="s">
        <v>57</v>
      </c>
      <c r="D66" s="422">
        <v>0</v>
      </c>
      <c r="E66" s="422">
        <v>0</v>
      </c>
      <c r="F66" s="422">
        <v>0</v>
      </c>
      <c r="G66" s="422">
        <v>0</v>
      </c>
      <c r="H66" s="422">
        <v>1</v>
      </c>
      <c r="I66" s="422">
        <v>0</v>
      </c>
      <c r="J66" s="422">
        <v>0</v>
      </c>
      <c r="K66" s="422">
        <v>0</v>
      </c>
      <c r="L66" s="422">
        <v>0</v>
      </c>
      <c r="M66" s="422">
        <v>0</v>
      </c>
      <c r="N66" s="422">
        <v>0</v>
      </c>
      <c r="O66" s="422">
        <v>0</v>
      </c>
      <c r="P66" s="422">
        <v>0</v>
      </c>
      <c r="Q66" s="422">
        <v>0</v>
      </c>
      <c r="R66" s="422">
        <v>0</v>
      </c>
      <c r="S66" s="422">
        <v>0</v>
      </c>
      <c r="T66" s="422">
        <v>0</v>
      </c>
      <c r="U66" s="422">
        <v>0</v>
      </c>
      <c r="V66" s="422">
        <v>1</v>
      </c>
      <c r="W66" s="422">
        <v>0</v>
      </c>
      <c r="X66" s="422">
        <v>0</v>
      </c>
      <c r="Y66" s="422">
        <v>0</v>
      </c>
      <c r="Z66" s="422">
        <v>0</v>
      </c>
      <c r="AA66" s="422">
        <v>0</v>
      </c>
      <c r="AB66" s="422">
        <v>0</v>
      </c>
      <c r="AC66" s="422">
        <v>0</v>
      </c>
      <c r="AD66" s="422">
        <v>0</v>
      </c>
      <c r="AE66" s="422">
        <v>0</v>
      </c>
      <c r="AF66" s="422">
        <v>0</v>
      </c>
      <c r="AG66" s="422">
        <v>0</v>
      </c>
      <c r="AH66" s="422">
        <v>0</v>
      </c>
      <c r="AI66" s="422">
        <v>2</v>
      </c>
      <c r="AJ66" s="422">
        <v>0</v>
      </c>
      <c r="AK66" s="422">
        <v>0</v>
      </c>
      <c r="AL66" s="422">
        <v>0</v>
      </c>
      <c r="AM66" s="422">
        <v>0</v>
      </c>
      <c r="AN66" s="422">
        <v>0</v>
      </c>
      <c r="AO66" s="422">
        <v>0</v>
      </c>
      <c r="AP66" s="422">
        <v>0</v>
      </c>
      <c r="AQ66" s="422">
        <v>0</v>
      </c>
      <c r="AR66" s="422">
        <v>0</v>
      </c>
      <c r="AS66" s="422">
        <v>0</v>
      </c>
      <c r="AT66" s="422">
        <v>0</v>
      </c>
      <c r="AU66" s="422">
        <v>93</v>
      </c>
      <c r="AV66" s="422">
        <v>2</v>
      </c>
      <c r="AW66" s="422">
        <v>0</v>
      </c>
      <c r="AX66" s="422">
        <v>0</v>
      </c>
      <c r="AY66" s="422">
        <v>0</v>
      </c>
      <c r="AZ66" s="422">
        <v>0</v>
      </c>
      <c r="BA66" s="422">
        <v>0</v>
      </c>
      <c r="BB66" s="422">
        <v>0</v>
      </c>
      <c r="BC66" s="422">
        <v>0</v>
      </c>
      <c r="BD66" s="422">
        <v>0</v>
      </c>
      <c r="BE66" s="422">
        <v>0</v>
      </c>
      <c r="BF66" s="422">
        <v>0</v>
      </c>
      <c r="BG66" s="422">
        <v>0</v>
      </c>
      <c r="BH66" s="422">
        <v>0</v>
      </c>
      <c r="BI66" s="422">
        <v>0</v>
      </c>
      <c r="BJ66" s="422">
        <v>7</v>
      </c>
      <c r="BK66" s="422">
        <v>0</v>
      </c>
      <c r="BL66" s="422">
        <v>106</v>
      </c>
      <c r="BM66" s="346"/>
    </row>
    <row r="67" spans="1:66" s="24" customFormat="1" ht="20.100000000000001" customHeight="1" x14ac:dyDescent="0.25">
      <c r="A67" s="382" t="s">
        <v>95</v>
      </c>
      <c r="B67" s="383" t="s">
        <v>251</v>
      </c>
      <c r="C67" s="469" t="s">
        <v>57</v>
      </c>
      <c r="D67" s="422">
        <v>0</v>
      </c>
      <c r="E67" s="422">
        <v>0</v>
      </c>
      <c r="F67" s="422">
        <v>0</v>
      </c>
      <c r="G67" s="422">
        <v>0</v>
      </c>
      <c r="H67" s="422">
        <v>0</v>
      </c>
      <c r="I67" s="422">
        <v>0</v>
      </c>
      <c r="J67" s="422">
        <v>0</v>
      </c>
      <c r="K67" s="422">
        <v>0</v>
      </c>
      <c r="L67" s="422">
        <v>0</v>
      </c>
      <c r="M67" s="422">
        <v>0</v>
      </c>
      <c r="N67" s="422">
        <v>0</v>
      </c>
      <c r="O67" s="422">
        <v>0</v>
      </c>
      <c r="P67" s="422">
        <v>0</v>
      </c>
      <c r="Q67" s="422">
        <v>0</v>
      </c>
      <c r="R67" s="422">
        <v>0</v>
      </c>
      <c r="S67" s="422">
        <v>0</v>
      </c>
      <c r="T67" s="422">
        <v>0</v>
      </c>
      <c r="U67" s="422">
        <v>0</v>
      </c>
      <c r="V67" s="422">
        <v>0</v>
      </c>
      <c r="W67" s="422">
        <v>0</v>
      </c>
      <c r="X67" s="422">
        <v>0</v>
      </c>
      <c r="Y67" s="422">
        <v>0</v>
      </c>
      <c r="Z67" s="422">
        <v>0</v>
      </c>
      <c r="AA67" s="422">
        <v>0</v>
      </c>
      <c r="AB67" s="422">
        <v>0</v>
      </c>
      <c r="AC67" s="422">
        <v>0</v>
      </c>
      <c r="AD67" s="422">
        <v>0</v>
      </c>
      <c r="AE67" s="422">
        <v>0</v>
      </c>
      <c r="AF67" s="422">
        <v>0</v>
      </c>
      <c r="AG67" s="422">
        <v>0</v>
      </c>
      <c r="AH67" s="422">
        <v>0</v>
      </c>
      <c r="AI67" s="422">
        <v>4</v>
      </c>
      <c r="AJ67" s="422">
        <v>0</v>
      </c>
      <c r="AK67" s="422">
        <v>0</v>
      </c>
      <c r="AL67" s="422">
        <v>0</v>
      </c>
      <c r="AM67" s="422">
        <v>0</v>
      </c>
      <c r="AN67" s="422">
        <v>0</v>
      </c>
      <c r="AO67" s="422">
        <v>0</v>
      </c>
      <c r="AP67" s="422">
        <v>0</v>
      </c>
      <c r="AQ67" s="422">
        <v>0</v>
      </c>
      <c r="AR67" s="422">
        <v>0</v>
      </c>
      <c r="AS67" s="422">
        <v>0</v>
      </c>
      <c r="AT67" s="422">
        <v>0</v>
      </c>
      <c r="AU67" s="422">
        <v>55</v>
      </c>
      <c r="AV67" s="422">
        <v>0</v>
      </c>
      <c r="AW67" s="422">
        <v>0</v>
      </c>
      <c r="AX67" s="422">
        <v>0</v>
      </c>
      <c r="AY67" s="422">
        <v>0</v>
      </c>
      <c r="AZ67" s="422">
        <v>0</v>
      </c>
      <c r="BA67" s="422">
        <v>0</v>
      </c>
      <c r="BB67" s="422">
        <v>0</v>
      </c>
      <c r="BC67" s="422">
        <v>0</v>
      </c>
      <c r="BD67" s="422">
        <v>0</v>
      </c>
      <c r="BE67" s="422">
        <v>0</v>
      </c>
      <c r="BF67" s="422">
        <v>0</v>
      </c>
      <c r="BG67" s="422">
        <v>0</v>
      </c>
      <c r="BH67" s="422">
        <v>0</v>
      </c>
      <c r="BI67" s="422">
        <v>0</v>
      </c>
      <c r="BJ67" s="422">
        <v>0</v>
      </c>
      <c r="BK67" s="422">
        <v>0</v>
      </c>
      <c r="BL67" s="422">
        <v>59</v>
      </c>
      <c r="BM67" s="346"/>
    </row>
    <row r="68" spans="1:66" s="24" customFormat="1" ht="20.100000000000001" customHeight="1" x14ac:dyDescent="0.25">
      <c r="A68" s="382" t="s">
        <v>95</v>
      </c>
      <c r="B68" s="383" t="s">
        <v>211</v>
      </c>
      <c r="C68" s="469" t="s">
        <v>57</v>
      </c>
      <c r="D68" s="422">
        <v>1</v>
      </c>
      <c r="E68" s="422">
        <v>0</v>
      </c>
      <c r="F68" s="422">
        <v>0</v>
      </c>
      <c r="G68" s="422">
        <v>0</v>
      </c>
      <c r="H68" s="422">
        <v>0</v>
      </c>
      <c r="I68" s="422">
        <v>0</v>
      </c>
      <c r="J68" s="422">
        <v>0</v>
      </c>
      <c r="K68" s="422">
        <v>0</v>
      </c>
      <c r="L68" s="422">
        <v>1</v>
      </c>
      <c r="M68" s="422">
        <v>0</v>
      </c>
      <c r="N68" s="422">
        <v>0</v>
      </c>
      <c r="O68" s="422">
        <v>0</v>
      </c>
      <c r="P68" s="422">
        <v>1</v>
      </c>
      <c r="Q68" s="422">
        <v>0</v>
      </c>
      <c r="R68" s="422">
        <v>0</v>
      </c>
      <c r="S68" s="422">
        <v>0</v>
      </c>
      <c r="T68" s="422">
        <v>0</v>
      </c>
      <c r="U68" s="422">
        <v>0</v>
      </c>
      <c r="V68" s="422">
        <v>4</v>
      </c>
      <c r="W68" s="422">
        <v>0</v>
      </c>
      <c r="X68" s="422">
        <v>0</v>
      </c>
      <c r="Y68" s="422">
        <v>0</v>
      </c>
      <c r="Z68" s="422">
        <v>0</v>
      </c>
      <c r="AA68" s="422">
        <v>0</v>
      </c>
      <c r="AB68" s="422">
        <v>0</v>
      </c>
      <c r="AC68" s="422">
        <v>0</v>
      </c>
      <c r="AD68" s="422">
        <v>0</v>
      </c>
      <c r="AE68" s="422">
        <v>0</v>
      </c>
      <c r="AF68" s="422">
        <v>0</v>
      </c>
      <c r="AG68" s="422">
        <v>0</v>
      </c>
      <c r="AH68" s="422">
        <v>0</v>
      </c>
      <c r="AI68" s="422">
        <v>1</v>
      </c>
      <c r="AJ68" s="422">
        <v>0</v>
      </c>
      <c r="AK68" s="422">
        <v>0</v>
      </c>
      <c r="AL68" s="422">
        <v>0</v>
      </c>
      <c r="AM68" s="422">
        <v>0</v>
      </c>
      <c r="AN68" s="422">
        <v>0</v>
      </c>
      <c r="AO68" s="422">
        <v>0</v>
      </c>
      <c r="AP68" s="422">
        <v>1</v>
      </c>
      <c r="AQ68" s="422">
        <v>0</v>
      </c>
      <c r="AR68" s="422">
        <v>0</v>
      </c>
      <c r="AS68" s="422">
        <v>0</v>
      </c>
      <c r="AT68" s="422">
        <v>0</v>
      </c>
      <c r="AU68" s="422">
        <v>97</v>
      </c>
      <c r="AV68" s="422">
        <v>0</v>
      </c>
      <c r="AW68" s="422">
        <v>0</v>
      </c>
      <c r="AX68" s="422">
        <v>0</v>
      </c>
      <c r="AY68" s="422">
        <v>0</v>
      </c>
      <c r="AZ68" s="422">
        <v>0</v>
      </c>
      <c r="BA68" s="422">
        <v>0</v>
      </c>
      <c r="BB68" s="422">
        <v>0</v>
      </c>
      <c r="BC68" s="422">
        <v>0</v>
      </c>
      <c r="BD68" s="422">
        <v>0</v>
      </c>
      <c r="BE68" s="422">
        <v>0</v>
      </c>
      <c r="BF68" s="422">
        <v>0</v>
      </c>
      <c r="BG68" s="422">
        <v>0</v>
      </c>
      <c r="BH68" s="422">
        <v>0</v>
      </c>
      <c r="BI68" s="422">
        <v>0</v>
      </c>
      <c r="BJ68" s="422">
        <v>0</v>
      </c>
      <c r="BK68" s="422">
        <v>0</v>
      </c>
      <c r="BL68" s="422">
        <v>106</v>
      </c>
      <c r="BM68" s="346"/>
    </row>
    <row r="69" spans="1:66" s="24" customFormat="1" ht="20.100000000000001" customHeight="1" x14ac:dyDescent="0.25">
      <c r="A69" s="382" t="s">
        <v>95</v>
      </c>
      <c r="B69" s="383" t="s">
        <v>212</v>
      </c>
      <c r="C69" s="469" t="s">
        <v>57</v>
      </c>
      <c r="D69" s="422">
        <v>0</v>
      </c>
      <c r="E69" s="422">
        <v>0</v>
      </c>
      <c r="F69" s="422">
        <v>0</v>
      </c>
      <c r="G69" s="422">
        <v>1</v>
      </c>
      <c r="H69" s="422">
        <v>1</v>
      </c>
      <c r="I69" s="422">
        <v>1</v>
      </c>
      <c r="J69" s="422">
        <v>0</v>
      </c>
      <c r="K69" s="422">
        <v>0</v>
      </c>
      <c r="L69" s="422">
        <v>0</v>
      </c>
      <c r="M69" s="422">
        <v>0</v>
      </c>
      <c r="N69" s="422">
        <v>0</v>
      </c>
      <c r="O69" s="422">
        <v>0</v>
      </c>
      <c r="P69" s="422">
        <v>0</v>
      </c>
      <c r="Q69" s="422">
        <v>1</v>
      </c>
      <c r="R69" s="422">
        <v>0</v>
      </c>
      <c r="S69" s="422">
        <v>0</v>
      </c>
      <c r="T69" s="422">
        <v>0</v>
      </c>
      <c r="U69" s="422">
        <v>0</v>
      </c>
      <c r="V69" s="422">
        <v>0</v>
      </c>
      <c r="W69" s="422">
        <v>0</v>
      </c>
      <c r="X69" s="422">
        <v>0</v>
      </c>
      <c r="Y69" s="422">
        <v>0</v>
      </c>
      <c r="Z69" s="422">
        <v>0</v>
      </c>
      <c r="AA69" s="422">
        <v>0</v>
      </c>
      <c r="AB69" s="422">
        <v>0</v>
      </c>
      <c r="AC69" s="422">
        <v>0</v>
      </c>
      <c r="AD69" s="422">
        <v>0</v>
      </c>
      <c r="AE69" s="422">
        <v>0</v>
      </c>
      <c r="AF69" s="422">
        <v>0</v>
      </c>
      <c r="AG69" s="422">
        <v>0</v>
      </c>
      <c r="AH69" s="422">
        <v>0</v>
      </c>
      <c r="AI69" s="422">
        <v>0</v>
      </c>
      <c r="AJ69" s="422">
        <v>0</v>
      </c>
      <c r="AK69" s="422">
        <v>0</v>
      </c>
      <c r="AL69" s="422">
        <v>0</v>
      </c>
      <c r="AM69" s="422">
        <v>0</v>
      </c>
      <c r="AN69" s="422">
        <v>0</v>
      </c>
      <c r="AO69" s="422">
        <v>0</v>
      </c>
      <c r="AP69" s="422">
        <v>0</v>
      </c>
      <c r="AQ69" s="422">
        <v>0</v>
      </c>
      <c r="AR69" s="422">
        <v>0</v>
      </c>
      <c r="AS69" s="422">
        <v>0</v>
      </c>
      <c r="AT69" s="422">
        <v>1</v>
      </c>
      <c r="AU69" s="422">
        <v>94</v>
      </c>
      <c r="AV69" s="422">
        <v>2</v>
      </c>
      <c r="AW69" s="422">
        <v>0</v>
      </c>
      <c r="AX69" s="422">
        <v>0</v>
      </c>
      <c r="AY69" s="422">
        <v>0</v>
      </c>
      <c r="AZ69" s="422">
        <v>0</v>
      </c>
      <c r="BA69" s="422">
        <v>0</v>
      </c>
      <c r="BB69" s="422">
        <v>0</v>
      </c>
      <c r="BC69" s="422">
        <v>0</v>
      </c>
      <c r="BD69" s="422">
        <v>0</v>
      </c>
      <c r="BE69" s="422">
        <v>0</v>
      </c>
      <c r="BF69" s="422">
        <v>0</v>
      </c>
      <c r="BG69" s="422">
        <v>0</v>
      </c>
      <c r="BH69" s="422">
        <v>0</v>
      </c>
      <c r="BI69" s="422">
        <v>0</v>
      </c>
      <c r="BJ69" s="422">
        <v>0</v>
      </c>
      <c r="BK69" s="422">
        <v>0</v>
      </c>
      <c r="BL69" s="422">
        <v>101</v>
      </c>
      <c r="BM69" s="346"/>
    </row>
    <row r="70" spans="1:66" s="24" customFormat="1" ht="20.100000000000001" customHeight="1" x14ac:dyDescent="0.25">
      <c r="A70" s="382" t="s">
        <v>96</v>
      </c>
      <c r="B70" s="383" t="s">
        <v>213</v>
      </c>
      <c r="C70" s="469" t="s">
        <v>59</v>
      </c>
      <c r="D70" s="422">
        <v>0</v>
      </c>
      <c r="E70" s="422">
        <v>0</v>
      </c>
      <c r="F70" s="422">
        <v>5</v>
      </c>
      <c r="G70" s="422">
        <v>0</v>
      </c>
      <c r="H70" s="422">
        <v>24</v>
      </c>
      <c r="I70" s="422">
        <v>0</v>
      </c>
      <c r="J70" s="422">
        <v>0</v>
      </c>
      <c r="K70" s="422">
        <v>0</v>
      </c>
      <c r="L70" s="422">
        <v>0</v>
      </c>
      <c r="M70" s="422">
        <v>8</v>
      </c>
      <c r="N70" s="422">
        <v>2</v>
      </c>
      <c r="O70" s="422">
        <v>1</v>
      </c>
      <c r="P70" s="422">
        <v>5</v>
      </c>
      <c r="Q70" s="422">
        <v>9</v>
      </c>
      <c r="R70" s="422">
        <v>2</v>
      </c>
      <c r="S70" s="422">
        <v>1</v>
      </c>
      <c r="T70" s="422">
        <v>0</v>
      </c>
      <c r="U70" s="422">
        <v>0</v>
      </c>
      <c r="V70" s="422">
        <v>1</v>
      </c>
      <c r="W70" s="422">
        <v>1</v>
      </c>
      <c r="X70" s="422">
        <v>1</v>
      </c>
      <c r="Y70" s="422">
        <v>1</v>
      </c>
      <c r="Z70" s="422">
        <v>4</v>
      </c>
      <c r="AA70" s="422">
        <v>1</v>
      </c>
      <c r="AB70" s="422">
        <v>2</v>
      </c>
      <c r="AC70" s="422">
        <v>2</v>
      </c>
      <c r="AD70" s="422">
        <v>0</v>
      </c>
      <c r="AE70" s="422">
        <v>0</v>
      </c>
      <c r="AF70" s="422">
        <v>0</v>
      </c>
      <c r="AG70" s="422">
        <v>1</v>
      </c>
      <c r="AH70" s="422">
        <v>0</v>
      </c>
      <c r="AI70" s="422">
        <v>0</v>
      </c>
      <c r="AJ70" s="422">
        <v>3</v>
      </c>
      <c r="AK70" s="422">
        <v>1</v>
      </c>
      <c r="AL70" s="422">
        <v>1</v>
      </c>
      <c r="AM70" s="422">
        <v>0</v>
      </c>
      <c r="AN70" s="422">
        <v>0</v>
      </c>
      <c r="AO70" s="422">
        <v>2</v>
      </c>
      <c r="AP70" s="422">
        <v>2</v>
      </c>
      <c r="AQ70" s="422">
        <v>0</v>
      </c>
      <c r="AR70" s="422">
        <v>0</v>
      </c>
      <c r="AS70" s="422">
        <v>0</v>
      </c>
      <c r="AT70" s="422">
        <v>2</v>
      </c>
      <c r="AU70" s="422">
        <v>10</v>
      </c>
      <c r="AV70" s="422">
        <v>37</v>
      </c>
      <c r="AW70" s="422">
        <v>0</v>
      </c>
      <c r="AX70" s="422">
        <v>2</v>
      </c>
      <c r="AY70" s="422">
        <v>5</v>
      </c>
      <c r="AZ70" s="422">
        <v>1</v>
      </c>
      <c r="BA70" s="422">
        <v>2</v>
      </c>
      <c r="BB70" s="422">
        <v>0</v>
      </c>
      <c r="BC70" s="422">
        <v>0</v>
      </c>
      <c r="BD70" s="422">
        <v>0</v>
      </c>
      <c r="BE70" s="422">
        <v>0</v>
      </c>
      <c r="BF70" s="422">
        <v>0</v>
      </c>
      <c r="BG70" s="422">
        <v>0</v>
      </c>
      <c r="BH70" s="422">
        <v>0</v>
      </c>
      <c r="BI70" s="422">
        <v>0</v>
      </c>
      <c r="BJ70" s="422">
        <v>6</v>
      </c>
      <c r="BK70" s="422">
        <v>1</v>
      </c>
      <c r="BL70" s="422">
        <v>146</v>
      </c>
      <c r="BM70" s="346"/>
    </row>
    <row r="71" spans="1:66" s="24" customFormat="1" ht="20.100000000000001" customHeight="1" x14ac:dyDescent="0.25">
      <c r="A71" s="382" t="s">
        <v>96</v>
      </c>
      <c r="B71" s="383" t="s">
        <v>252</v>
      </c>
      <c r="C71" s="469" t="s">
        <v>57</v>
      </c>
      <c r="D71" s="422">
        <v>0</v>
      </c>
      <c r="E71" s="422">
        <v>0</v>
      </c>
      <c r="F71" s="422">
        <v>3</v>
      </c>
      <c r="G71" s="422">
        <v>0</v>
      </c>
      <c r="H71" s="422">
        <v>2</v>
      </c>
      <c r="I71" s="422">
        <v>0</v>
      </c>
      <c r="J71" s="422">
        <v>0</v>
      </c>
      <c r="K71" s="422">
        <v>0</v>
      </c>
      <c r="L71" s="422">
        <v>0</v>
      </c>
      <c r="M71" s="422">
        <v>1</v>
      </c>
      <c r="N71" s="422">
        <v>0</v>
      </c>
      <c r="O71" s="422">
        <v>0</v>
      </c>
      <c r="P71" s="422">
        <v>1</v>
      </c>
      <c r="Q71" s="422">
        <v>1</v>
      </c>
      <c r="R71" s="422">
        <v>0</v>
      </c>
      <c r="S71" s="422">
        <v>0</v>
      </c>
      <c r="T71" s="422">
        <v>1</v>
      </c>
      <c r="U71" s="422">
        <v>0</v>
      </c>
      <c r="V71" s="422">
        <v>0</v>
      </c>
      <c r="W71" s="422">
        <v>0</v>
      </c>
      <c r="X71" s="422">
        <v>1</v>
      </c>
      <c r="Y71" s="422">
        <v>1</v>
      </c>
      <c r="Z71" s="422">
        <v>0</v>
      </c>
      <c r="AA71" s="422">
        <v>0</v>
      </c>
      <c r="AB71" s="422">
        <v>1</v>
      </c>
      <c r="AC71" s="422">
        <v>1</v>
      </c>
      <c r="AD71" s="422">
        <v>0</v>
      </c>
      <c r="AE71" s="422">
        <v>0</v>
      </c>
      <c r="AF71" s="422">
        <v>0</v>
      </c>
      <c r="AG71" s="422">
        <v>0</v>
      </c>
      <c r="AH71" s="422">
        <v>1</v>
      </c>
      <c r="AI71" s="422">
        <v>0</v>
      </c>
      <c r="AJ71" s="422">
        <v>0</v>
      </c>
      <c r="AK71" s="422">
        <v>0</v>
      </c>
      <c r="AL71" s="422">
        <v>0</v>
      </c>
      <c r="AM71" s="422">
        <v>0</v>
      </c>
      <c r="AN71" s="422">
        <v>0</v>
      </c>
      <c r="AO71" s="422">
        <v>0</v>
      </c>
      <c r="AP71" s="422">
        <v>0</v>
      </c>
      <c r="AQ71" s="422">
        <v>0</v>
      </c>
      <c r="AR71" s="422">
        <v>0</v>
      </c>
      <c r="AS71" s="422">
        <v>1</v>
      </c>
      <c r="AT71" s="422">
        <v>0</v>
      </c>
      <c r="AU71" s="422">
        <v>2</v>
      </c>
      <c r="AV71" s="422">
        <v>29</v>
      </c>
      <c r="AW71" s="422">
        <v>0</v>
      </c>
      <c r="AX71" s="422">
        <v>0</v>
      </c>
      <c r="AY71" s="422">
        <v>2</v>
      </c>
      <c r="AZ71" s="422">
        <v>0</v>
      </c>
      <c r="BA71" s="422">
        <v>2</v>
      </c>
      <c r="BB71" s="422">
        <v>0</v>
      </c>
      <c r="BC71" s="422">
        <v>0</v>
      </c>
      <c r="BD71" s="422">
        <v>0</v>
      </c>
      <c r="BE71" s="422">
        <v>0</v>
      </c>
      <c r="BF71" s="422">
        <v>0</v>
      </c>
      <c r="BG71" s="422">
        <v>0</v>
      </c>
      <c r="BH71" s="422">
        <v>0</v>
      </c>
      <c r="BI71" s="422">
        <v>0</v>
      </c>
      <c r="BJ71" s="422">
        <v>0</v>
      </c>
      <c r="BK71" s="422">
        <v>0</v>
      </c>
      <c r="BL71" s="422">
        <v>50</v>
      </c>
      <c r="BM71" s="346"/>
    </row>
    <row r="72" spans="1:66" s="24" customFormat="1" ht="20.100000000000001" customHeight="1" x14ac:dyDescent="0.25">
      <c r="A72" s="382" t="s">
        <v>97</v>
      </c>
      <c r="B72" s="383" t="s">
        <v>229</v>
      </c>
      <c r="C72" s="469" t="s">
        <v>57</v>
      </c>
      <c r="D72" s="422">
        <v>0</v>
      </c>
      <c r="E72" s="422">
        <v>0</v>
      </c>
      <c r="F72" s="422">
        <v>0</v>
      </c>
      <c r="G72" s="422">
        <v>0</v>
      </c>
      <c r="H72" s="422">
        <v>0</v>
      </c>
      <c r="I72" s="422">
        <v>0</v>
      </c>
      <c r="J72" s="422">
        <v>0</v>
      </c>
      <c r="K72" s="422">
        <v>0</v>
      </c>
      <c r="L72" s="422">
        <v>0</v>
      </c>
      <c r="M72" s="422">
        <v>3</v>
      </c>
      <c r="N72" s="422">
        <v>3</v>
      </c>
      <c r="O72" s="422">
        <v>0</v>
      </c>
      <c r="P72" s="422">
        <v>1</v>
      </c>
      <c r="Q72" s="422">
        <v>0</v>
      </c>
      <c r="R72" s="422">
        <v>0</v>
      </c>
      <c r="S72" s="422">
        <v>0</v>
      </c>
      <c r="T72" s="422">
        <v>0</v>
      </c>
      <c r="U72" s="422">
        <v>0</v>
      </c>
      <c r="V72" s="422">
        <v>0</v>
      </c>
      <c r="W72" s="422">
        <v>0</v>
      </c>
      <c r="X72" s="422">
        <v>0</v>
      </c>
      <c r="Y72" s="422">
        <v>0</v>
      </c>
      <c r="Z72" s="422">
        <v>1</v>
      </c>
      <c r="AA72" s="422">
        <v>0</v>
      </c>
      <c r="AB72" s="422">
        <v>0</v>
      </c>
      <c r="AC72" s="422">
        <v>0</v>
      </c>
      <c r="AD72" s="422">
        <v>0</v>
      </c>
      <c r="AE72" s="422">
        <v>0</v>
      </c>
      <c r="AF72" s="422">
        <v>0</v>
      </c>
      <c r="AG72" s="422">
        <v>0</v>
      </c>
      <c r="AH72" s="422">
        <v>3</v>
      </c>
      <c r="AI72" s="422">
        <v>0</v>
      </c>
      <c r="AJ72" s="422">
        <v>1</v>
      </c>
      <c r="AK72" s="422">
        <v>9</v>
      </c>
      <c r="AL72" s="422">
        <v>0</v>
      </c>
      <c r="AM72" s="422">
        <v>1</v>
      </c>
      <c r="AN72" s="422">
        <v>0</v>
      </c>
      <c r="AO72" s="422">
        <v>0</v>
      </c>
      <c r="AP72" s="422">
        <v>2</v>
      </c>
      <c r="AQ72" s="422">
        <v>0</v>
      </c>
      <c r="AR72" s="422">
        <v>1</v>
      </c>
      <c r="AS72" s="422">
        <v>0</v>
      </c>
      <c r="AT72" s="422">
        <v>2</v>
      </c>
      <c r="AU72" s="422">
        <v>0</v>
      </c>
      <c r="AV72" s="422">
        <v>1</v>
      </c>
      <c r="AW72" s="422">
        <v>0</v>
      </c>
      <c r="AX72" s="422">
        <v>61</v>
      </c>
      <c r="AY72" s="422">
        <v>0</v>
      </c>
      <c r="AZ72" s="422">
        <v>0</v>
      </c>
      <c r="BA72" s="422">
        <v>0</v>
      </c>
      <c r="BB72" s="422">
        <v>0</v>
      </c>
      <c r="BC72" s="422">
        <v>0</v>
      </c>
      <c r="BD72" s="422">
        <v>0</v>
      </c>
      <c r="BE72" s="422">
        <v>1</v>
      </c>
      <c r="BF72" s="422">
        <v>0</v>
      </c>
      <c r="BG72" s="422">
        <v>0</v>
      </c>
      <c r="BH72" s="422">
        <v>1</v>
      </c>
      <c r="BI72" s="422">
        <v>0</v>
      </c>
      <c r="BJ72" s="422">
        <v>6</v>
      </c>
      <c r="BK72" s="422">
        <v>0</v>
      </c>
      <c r="BL72" s="422">
        <v>97</v>
      </c>
      <c r="BM72" s="346"/>
    </row>
    <row r="73" spans="1:66" s="24" customFormat="1" ht="20.100000000000001" customHeight="1" x14ac:dyDescent="0.25">
      <c r="A73" s="382" t="s">
        <v>98</v>
      </c>
      <c r="B73" s="383" t="s">
        <v>927</v>
      </c>
      <c r="C73" s="469" t="s">
        <v>59</v>
      </c>
      <c r="D73" s="422">
        <v>0</v>
      </c>
      <c r="E73" s="422">
        <v>1</v>
      </c>
      <c r="F73" s="422">
        <v>0</v>
      </c>
      <c r="G73" s="422">
        <v>0</v>
      </c>
      <c r="H73" s="422">
        <v>1</v>
      </c>
      <c r="I73" s="422">
        <v>1</v>
      </c>
      <c r="J73" s="422">
        <v>0</v>
      </c>
      <c r="K73" s="422">
        <v>0</v>
      </c>
      <c r="L73" s="422">
        <v>0</v>
      </c>
      <c r="M73" s="422">
        <v>2</v>
      </c>
      <c r="N73" s="422">
        <v>0</v>
      </c>
      <c r="O73" s="422">
        <v>0</v>
      </c>
      <c r="P73" s="422">
        <v>1</v>
      </c>
      <c r="Q73" s="422">
        <v>0</v>
      </c>
      <c r="R73" s="422">
        <v>0</v>
      </c>
      <c r="S73" s="422">
        <v>0</v>
      </c>
      <c r="T73" s="422">
        <v>0</v>
      </c>
      <c r="U73" s="422">
        <v>0</v>
      </c>
      <c r="V73" s="422">
        <v>0</v>
      </c>
      <c r="W73" s="422">
        <v>0</v>
      </c>
      <c r="X73" s="422">
        <v>0</v>
      </c>
      <c r="Y73" s="422">
        <v>0</v>
      </c>
      <c r="Z73" s="422">
        <v>1</v>
      </c>
      <c r="AA73" s="422">
        <v>0</v>
      </c>
      <c r="AB73" s="422">
        <v>0</v>
      </c>
      <c r="AC73" s="422">
        <v>0</v>
      </c>
      <c r="AD73" s="422">
        <v>3</v>
      </c>
      <c r="AE73" s="422">
        <v>0</v>
      </c>
      <c r="AF73" s="422">
        <v>0</v>
      </c>
      <c r="AG73" s="422">
        <v>0</v>
      </c>
      <c r="AH73" s="422">
        <v>0</v>
      </c>
      <c r="AI73" s="422">
        <v>0</v>
      </c>
      <c r="AJ73" s="422">
        <v>0</v>
      </c>
      <c r="AK73" s="422">
        <v>0</v>
      </c>
      <c r="AL73" s="422">
        <v>0</v>
      </c>
      <c r="AM73" s="422">
        <v>0</v>
      </c>
      <c r="AN73" s="422">
        <v>1</v>
      </c>
      <c r="AO73" s="422">
        <v>0</v>
      </c>
      <c r="AP73" s="422">
        <v>0</v>
      </c>
      <c r="AQ73" s="422">
        <v>0</v>
      </c>
      <c r="AR73" s="422">
        <v>0</v>
      </c>
      <c r="AS73" s="422">
        <v>0</v>
      </c>
      <c r="AT73" s="422">
        <v>0</v>
      </c>
      <c r="AU73" s="422">
        <v>1</v>
      </c>
      <c r="AV73" s="422">
        <v>1</v>
      </c>
      <c r="AW73" s="422">
        <v>0</v>
      </c>
      <c r="AX73" s="422">
        <v>0</v>
      </c>
      <c r="AY73" s="422">
        <v>23</v>
      </c>
      <c r="AZ73" s="422">
        <v>0</v>
      </c>
      <c r="BA73" s="422">
        <v>0</v>
      </c>
      <c r="BB73" s="422">
        <v>0</v>
      </c>
      <c r="BC73" s="422">
        <v>0</v>
      </c>
      <c r="BD73" s="422">
        <v>0</v>
      </c>
      <c r="BE73" s="422">
        <v>0</v>
      </c>
      <c r="BF73" s="422">
        <v>0</v>
      </c>
      <c r="BG73" s="422">
        <v>0</v>
      </c>
      <c r="BH73" s="422">
        <v>0</v>
      </c>
      <c r="BI73" s="422">
        <v>0</v>
      </c>
      <c r="BJ73" s="422">
        <v>0</v>
      </c>
      <c r="BK73" s="422">
        <v>0</v>
      </c>
      <c r="BL73" s="422">
        <v>36</v>
      </c>
      <c r="BM73" s="346"/>
    </row>
    <row r="74" spans="1:66" s="24" customFormat="1" ht="20.100000000000001" customHeight="1" x14ac:dyDescent="0.25">
      <c r="A74" s="382" t="s">
        <v>98</v>
      </c>
      <c r="B74" s="383" t="s">
        <v>215</v>
      </c>
      <c r="C74" s="469" t="s">
        <v>57</v>
      </c>
      <c r="D74" s="422">
        <v>0</v>
      </c>
      <c r="E74" s="422">
        <v>1</v>
      </c>
      <c r="F74" s="422">
        <v>2</v>
      </c>
      <c r="G74" s="422">
        <v>0</v>
      </c>
      <c r="H74" s="422">
        <v>1</v>
      </c>
      <c r="I74" s="422">
        <v>0</v>
      </c>
      <c r="J74" s="422">
        <v>0</v>
      </c>
      <c r="K74" s="422">
        <v>0</v>
      </c>
      <c r="L74" s="422">
        <v>0</v>
      </c>
      <c r="M74" s="422">
        <v>1</v>
      </c>
      <c r="N74" s="422">
        <v>0</v>
      </c>
      <c r="O74" s="422">
        <v>1</v>
      </c>
      <c r="P74" s="422">
        <v>1</v>
      </c>
      <c r="Q74" s="422">
        <v>0</v>
      </c>
      <c r="R74" s="422">
        <v>0</v>
      </c>
      <c r="S74" s="422">
        <v>0</v>
      </c>
      <c r="T74" s="422">
        <v>0</v>
      </c>
      <c r="U74" s="422">
        <v>0</v>
      </c>
      <c r="V74" s="422">
        <v>0</v>
      </c>
      <c r="W74" s="422">
        <v>0</v>
      </c>
      <c r="X74" s="422">
        <v>0</v>
      </c>
      <c r="Y74" s="422">
        <v>0</v>
      </c>
      <c r="Z74" s="422">
        <v>0</v>
      </c>
      <c r="AA74" s="422">
        <v>0</v>
      </c>
      <c r="AB74" s="422">
        <v>0</v>
      </c>
      <c r="AC74" s="422">
        <v>0</v>
      </c>
      <c r="AD74" s="422">
        <v>0</v>
      </c>
      <c r="AE74" s="422">
        <v>0</v>
      </c>
      <c r="AF74" s="422">
        <v>0</v>
      </c>
      <c r="AG74" s="422">
        <v>0</v>
      </c>
      <c r="AH74" s="422">
        <v>0</v>
      </c>
      <c r="AI74" s="422">
        <v>2</v>
      </c>
      <c r="AJ74" s="422">
        <v>0</v>
      </c>
      <c r="AK74" s="422">
        <v>0</v>
      </c>
      <c r="AL74" s="422">
        <v>0</v>
      </c>
      <c r="AM74" s="422">
        <v>0</v>
      </c>
      <c r="AN74" s="422">
        <v>0</v>
      </c>
      <c r="AO74" s="422">
        <v>0</v>
      </c>
      <c r="AP74" s="422">
        <v>0</v>
      </c>
      <c r="AQ74" s="422">
        <v>0</v>
      </c>
      <c r="AR74" s="422">
        <v>0</v>
      </c>
      <c r="AS74" s="422">
        <v>0</v>
      </c>
      <c r="AT74" s="422">
        <v>0</v>
      </c>
      <c r="AU74" s="422">
        <v>0</v>
      </c>
      <c r="AV74" s="422">
        <v>1</v>
      </c>
      <c r="AW74" s="422">
        <v>0</v>
      </c>
      <c r="AX74" s="422">
        <v>0</v>
      </c>
      <c r="AY74" s="422">
        <v>60</v>
      </c>
      <c r="AZ74" s="422">
        <v>0</v>
      </c>
      <c r="BA74" s="422">
        <v>0</v>
      </c>
      <c r="BB74" s="422">
        <v>0</v>
      </c>
      <c r="BC74" s="422">
        <v>0</v>
      </c>
      <c r="BD74" s="422">
        <v>0</v>
      </c>
      <c r="BE74" s="422">
        <v>0</v>
      </c>
      <c r="BF74" s="422">
        <v>0</v>
      </c>
      <c r="BG74" s="422">
        <v>0</v>
      </c>
      <c r="BH74" s="422">
        <v>0</v>
      </c>
      <c r="BI74" s="422">
        <v>0</v>
      </c>
      <c r="BJ74" s="422">
        <v>2</v>
      </c>
      <c r="BK74" s="422">
        <v>1</v>
      </c>
      <c r="BL74" s="422">
        <v>73</v>
      </c>
      <c r="BM74" s="346"/>
    </row>
    <row r="75" spans="1:66" s="24" customFormat="1" ht="20.100000000000001" customHeight="1" x14ac:dyDescent="0.25">
      <c r="A75" s="382" t="s">
        <v>99</v>
      </c>
      <c r="B75" s="383" t="s">
        <v>216</v>
      </c>
      <c r="C75" s="469" t="s">
        <v>57</v>
      </c>
      <c r="D75" s="422">
        <v>0</v>
      </c>
      <c r="E75" s="422">
        <v>0</v>
      </c>
      <c r="F75" s="422">
        <v>0</v>
      </c>
      <c r="G75" s="422">
        <v>0</v>
      </c>
      <c r="H75" s="422">
        <v>0</v>
      </c>
      <c r="I75" s="422">
        <v>0</v>
      </c>
      <c r="J75" s="422">
        <v>0</v>
      </c>
      <c r="K75" s="422">
        <v>0</v>
      </c>
      <c r="L75" s="422">
        <v>1</v>
      </c>
      <c r="M75" s="422">
        <v>0</v>
      </c>
      <c r="N75" s="422">
        <v>0</v>
      </c>
      <c r="O75" s="422">
        <v>0</v>
      </c>
      <c r="P75" s="422">
        <v>0</v>
      </c>
      <c r="Q75" s="422">
        <v>0</v>
      </c>
      <c r="R75" s="422">
        <v>0</v>
      </c>
      <c r="S75" s="422">
        <v>0</v>
      </c>
      <c r="T75" s="422">
        <v>0</v>
      </c>
      <c r="U75" s="422">
        <v>0</v>
      </c>
      <c r="V75" s="422">
        <v>0</v>
      </c>
      <c r="W75" s="422">
        <v>0</v>
      </c>
      <c r="X75" s="422">
        <v>2</v>
      </c>
      <c r="Y75" s="422">
        <v>0</v>
      </c>
      <c r="Z75" s="422">
        <v>0</v>
      </c>
      <c r="AA75" s="422">
        <v>0</v>
      </c>
      <c r="AB75" s="422">
        <v>0</v>
      </c>
      <c r="AC75" s="422">
        <v>0</v>
      </c>
      <c r="AD75" s="422">
        <v>0</v>
      </c>
      <c r="AE75" s="422">
        <v>0</v>
      </c>
      <c r="AF75" s="422">
        <v>0</v>
      </c>
      <c r="AG75" s="422">
        <v>0</v>
      </c>
      <c r="AH75" s="422">
        <v>1</v>
      </c>
      <c r="AI75" s="422">
        <v>0</v>
      </c>
      <c r="AJ75" s="422">
        <v>1</v>
      </c>
      <c r="AK75" s="422">
        <v>1</v>
      </c>
      <c r="AL75" s="422">
        <v>0</v>
      </c>
      <c r="AM75" s="422">
        <v>0</v>
      </c>
      <c r="AN75" s="422">
        <v>0</v>
      </c>
      <c r="AO75" s="422">
        <v>0</v>
      </c>
      <c r="AP75" s="422">
        <v>4</v>
      </c>
      <c r="AQ75" s="422">
        <v>0</v>
      </c>
      <c r="AR75" s="422">
        <v>0</v>
      </c>
      <c r="AS75" s="422">
        <v>0</v>
      </c>
      <c r="AT75" s="422">
        <v>0</v>
      </c>
      <c r="AU75" s="422">
        <v>0</v>
      </c>
      <c r="AV75" s="422">
        <v>0</v>
      </c>
      <c r="AW75" s="422">
        <v>0</v>
      </c>
      <c r="AX75" s="422">
        <v>5</v>
      </c>
      <c r="AY75" s="422">
        <v>0</v>
      </c>
      <c r="AZ75" s="422">
        <v>30</v>
      </c>
      <c r="BA75" s="422">
        <v>0</v>
      </c>
      <c r="BB75" s="422">
        <v>0</v>
      </c>
      <c r="BC75" s="422">
        <v>0</v>
      </c>
      <c r="BD75" s="422">
        <v>0</v>
      </c>
      <c r="BE75" s="422">
        <v>0</v>
      </c>
      <c r="BF75" s="422">
        <v>0</v>
      </c>
      <c r="BG75" s="422">
        <v>0</v>
      </c>
      <c r="BH75" s="422">
        <v>0</v>
      </c>
      <c r="BI75" s="422">
        <v>0</v>
      </c>
      <c r="BJ75" s="422">
        <v>3</v>
      </c>
      <c r="BK75" s="422">
        <v>0</v>
      </c>
      <c r="BL75" s="422">
        <v>48</v>
      </c>
      <c r="BM75" s="346"/>
    </row>
    <row r="76" spans="1:66" s="24" customFormat="1" ht="20.100000000000001" customHeight="1" x14ac:dyDescent="0.25">
      <c r="A76" s="382" t="s">
        <v>100</v>
      </c>
      <c r="B76" s="383" t="s">
        <v>217</v>
      </c>
      <c r="C76" s="469" t="s">
        <v>59</v>
      </c>
      <c r="D76" s="422">
        <v>0</v>
      </c>
      <c r="E76" s="422">
        <v>1</v>
      </c>
      <c r="F76" s="422">
        <v>0</v>
      </c>
      <c r="G76" s="422">
        <v>0</v>
      </c>
      <c r="H76" s="422">
        <v>2</v>
      </c>
      <c r="I76" s="422">
        <v>0</v>
      </c>
      <c r="J76" s="422">
        <v>0</v>
      </c>
      <c r="K76" s="422">
        <v>0</v>
      </c>
      <c r="L76" s="422">
        <v>0</v>
      </c>
      <c r="M76" s="422">
        <v>1</v>
      </c>
      <c r="N76" s="422">
        <v>0</v>
      </c>
      <c r="O76" s="422">
        <v>0</v>
      </c>
      <c r="P76" s="422">
        <v>0</v>
      </c>
      <c r="Q76" s="422">
        <v>26</v>
      </c>
      <c r="R76" s="422">
        <v>1</v>
      </c>
      <c r="S76" s="422">
        <v>0</v>
      </c>
      <c r="T76" s="422">
        <v>1</v>
      </c>
      <c r="U76" s="422">
        <v>1</v>
      </c>
      <c r="V76" s="422">
        <v>0</v>
      </c>
      <c r="W76" s="422">
        <v>0</v>
      </c>
      <c r="X76" s="422">
        <v>0</v>
      </c>
      <c r="Y76" s="422">
        <v>0</v>
      </c>
      <c r="Z76" s="422">
        <v>5</v>
      </c>
      <c r="AA76" s="422">
        <v>2</v>
      </c>
      <c r="AB76" s="422">
        <v>0</v>
      </c>
      <c r="AC76" s="422">
        <v>1</v>
      </c>
      <c r="AD76" s="422">
        <v>0</v>
      </c>
      <c r="AE76" s="422">
        <v>1</v>
      </c>
      <c r="AF76" s="422">
        <v>0</v>
      </c>
      <c r="AG76" s="422">
        <v>0</v>
      </c>
      <c r="AH76" s="422">
        <v>0</v>
      </c>
      <c r="AI76" s="422">
        <v>0</v>
      </c>
      <c r="AJ76" s="422">
        <v>1</v>
      </c>
      <c r="AK76" s="422">
        <v>0</v>
      </c>
      <c r="AL76" s="422">
        <v>0</v>
      </c>
      <c r="AM76" s="422">
        <v>4</v>
      </c>
      <c r="AN76" s="422">
        <v>0</v>
      </c>
      <c r="AO76" s="422">
        <v>0</v>
      </c>
      <c r="AP76" s="422">
        <v>0</v>
      </c>
      <c r="AQ76" s="422">
        <v>0</v>
      </c>
      <c r="AR76" s="422">
        <v>0</v>
      </c>
      <c r="AS76" s="422">
        <v>2</v>
      </c>
      <c r="AT76" s="422">
        <v>0</v>
      </c>
      <c r="AU76" s="422">
        <v>1</v>
      </c>
      <c r="AV76" s="422">
        <v>0</v>
      </c>
      <c r="AW76" s="422">
        <v>0</v>
      </c>
      <c r="AX76" s="422">
        <v>0</v>
      </c>
      <c r="AY76" s="422">
        <v>0</v>
      </c>
      <c r="AZ76" s="422">
        <v>0</v>
      </c>
      <c r="BA76" s="422">
        <v>50</v>
      </c>
      <c r="BB76" s="422">
        <v>0</v>
      </c>
      <c r="BC76" s="422">
        <v>0</v>
      </c>
      <c r="BD76" s="422">
        <v>0</v>
      </c>
      <c r="BE76" s="422">
        <v>0</v>
      </c>
      <c r="BF76" s="422">
        <v>0</v>
      </c>
      <c r="BG76" s="422">
        <v>0</v>
      </c>
      <c r="BH76" s="422">
        <v>0</v>
      </c>
      <c r="BI76" s="422">
        <v>0</v>
      </c>
      <c r="BJ76" s="422">
        <v>0</v>
      </c>
      <c r="BK76" s="422">
        <v>1</v>
      </c>
      <c r="BL76" s="422">
        <v>101</v>
      </c>
      <c r="BM76" s="346"/>
    </row>
    <row r="77" spans="1:66" s="24" customFormat="1" ht="20.100000000000001" customHeight="1" x14ac:dyDescent="0.25">
      <c r="A77" s="382" t="s">
        <v>101</v>
      </c>
      <c r="B77" s="383" t="s">
        <v>627</v>
      </c>
      <c r="C77" s="469" t="s">
        <v>61</v>
      </c>
      <c r="D77" s="422">
        <v>0</v>
      </c>
      <c r="E77" s="422">
        <v>0</v>
      </c>
      <c r="F77" s="422">
        <v>0</v>
      </c>
      <c r="G77" s="422">
        <v>0</v>
      </c>
      <c r="H77" s="422">
        <v>1</v>
      </c>
      <c r="I77" s="422">
        <v>0</v>
      </c>
      <c r="J77" s="422">
        <v>0</v>
      </c>
      <c r="K77" s="422">
        <v>0</v>
      </c>
      <c r="L77" s="422">
        <v>0</v>
      </c>
      <c r="M77" s="422">
        <v>4</v>
      </c>
      <c r="N77" s="422">
        <v>0</v>
      </c>
      <c r="O77" s="422">
        <v>0</v>
      </c>
      <c r="P77" s="422">
        <v>0</v>
      </c>
      <c r="Q77" s="422">
        <v>1</v>
      </c>
      <c r="R77" s="422">
        <v>0</v>
      </c>
      <c r="S77" s="422">
        <v>0</v>
      </c>
      <c r="T77" s="422">
        <v>0</v>
      </c>
      <c r="U77" s="422">
        <v>0</v>
      </c>
      <c r="V77" s="422">
        <v>0</v>
      </c>
      <c r="W77" s="422">
        <v>0</v>
      </c>
      <c r="X77" s="422">
        <v>0</v>
      </c>
      <c r="Y77" s="422">
        <v>1</v>
      </c>
      <c r="Z77" s="422">
        <v>0</v>
      </c>
      <c r="AA77" s="422">
        <v>1</v>
      </c>
      <c r="AB77" s="422">
        <v>0</v>
      </c>
      <c r="AC77" s="422">
        <v>0</v>
      </c>
      <c r="AD77" s="422">
        <v>0</v>
      </c>
      <c r="AE77" s="422">
        <v>0</v>
      </c>
      <c r="AF77" s="422">
        <v>0</v>
      </c>
      <c r="AG77" s="422">
        <v>0</v>
      </c>
      <c r="AH77" s="422">
        <v>0</v>
      </c>
      <c r="AI77" s="422">
        <v>0</v>
      </c>
      <c r="AJ77" s="422">
        <v>2</v>
      </c>
      <c r="AK77" s="422">
        <v>0</v>
      </c>
      <c r="AL77" s="422">
        <v>0</v>
      </c>
      <c r="AM77" s="422">
        <v>0</v>
      </c>
      <c r="AN77" s="422">
        <v>0</v>
      </c>
      <c r="AO77" s="422">
        <v>0</v>
      </c>
      <c r="AP77" s="422">
        <v>0</v>
      </c>
      <c r="AQ77" s="422">
        <v>0</v>
      </c>
      <c r="AR77" s="422">
        <v>1</v>
      </c>
      <c r="AS77" s="422">
        <v>0</v>
      </c>
      <c r="AT77" s="422">
        <v>0</v>
      </c>
      <c r="AU77" s="422">
        <v>4</v>
      </c>
      <c r="AV77" s="422">
        <v>0</v>
      </c>
      <c r="AW77" s="422">
        <v>0</v>
      </c>
      <c r="AX77" s="422">
        <v>0</v>
      </c>
      <c r="AY77" s="422">
        <v>0</v>
      </c>
      <c r="AZ77" s="422">
        <v>0</v>
      </c>
      <c r="BA77" s="422">
        <v>0</v>
      </c>
      <c r="BB77" s="422">
        <v>0</v>
      </c>
      <c r="BC77" s="422">
        <v>36</v>
      </c>
      <c r="BD77" s="422">
        <v>0</v>
      </c>
      <c r="BE77" s="422">
        <v>0</v>
      </c>
      <c r="BF77" s="422">
        <v>0</v>
      </c>
      <c r="BG77" s="422">
        <v>0</v>
      </c>
      <c r="BH77" s="422">
        <v>0</v>
      </c>
      <c r="BI77" s="422">
        <v>0</v>
      </c>
      <c r="BJ77" s="422">
        <v>0</v>
      </c>
      <c r="BK77" s="422">
        <v>0</v>
      </c>
      <c r="BL77" s="422">
        <v>51</v>
      </c>
      <c r="BM77" s="346"/>
    </row>
    <row r="78" spans="1:66" s="24" customFormat="1" ht="20.100000000000001" customHeight="1" x14ac:dyDescent="0.25">
      <c r="A78" s="382" t="s">
        <v>101</v>
      </c>
      <c r="B78" s="383" t="s">
        <v>628</v>
      </c>
      <c r="C78" s="469" t="s">
        <v>59</v>
      </c>
      <c r="D78" s="422">
        <v>0</v>
      </c>
      <c r="E78" s="422">
        <v>0</v>
      </c>
      <c r="F78" s="422">
        <v>0</v>
      </c>
      <c r="G78" s="422">
        <v>0</v>
      </c>
      <c r="H78" s="422">
        <v>0</v>
      </c>
      <c r="I78" s="422">
        <v>0</v>
      </c>
      <c r="J78" s="422">
        <v>1</v>
      </c>
      <c r="K78" s="422">
        <v>0</v>
      </c>
      <c r="L78" s="422">
        <v>0</v>
      </c>
      <c r="M78" s="422">
        <v>6</v>
      </c>
      <c r="N78" s="422">
        <v>0</v>
      </c>
      <c r="O78" s="422">
        <v>0</v>
      </c>
      <c r="P78" s="422">
        <v>1</v>
      </c>
      <c r="Q78" s="422">
        <v>2</v>
      </c>
      <c r="R78" s="422">
        <v>0</v>
      </c>
      <c r="S78" s="422">
        <v>0</v>
      </c>
      <c r="T78" s="422">
        <v>0</v>
      </c>
      <c r="U78" s="422">
        <v>0</v>
      </c>
      <c r="V78" s="422">
        <v>0</v>
      </c>
      <c r="W78" s="422">
        <v>0</v>
      </c>
      <c r="X78" s="422">
        <v>0</v>
      </c>
      <c r="Y78" s="422">
        <v>0</v>
      </c>
      <c r="Z78" s="422">
        <v>0</v>
      </c>
      <c r="AA78" s="422">
        <v>0</v>
      </c>
      <c r="AB78" s="422">
        <v>0</v>
      </c>
      <c r="AC78" s="422">
        <v>0</v>
      </c>
      <c r="AD78" s="422">
        <v>0</v>
      </c>
      <c r="AE78" s="422">
        <v>0</v>
      </c>
      <c r="AF78" s="422">
        <v>0</v>
      </c>
      <c r="AG78" s="422">
        <v>0</v>
      </c>
      <c r="AH78" s="422">
        <v>0</v>
      </c>
      <c r="AI78" s="422">
        <v>3</v>
      </c>
      <c r="AJ78" s="422">
        <v>0</v>
      </c>
      <c r="AK78" s="422">
        <v>0</v>
      </c>
      <c r="AL78" s="422">
        <v>0</v>
      </c>
      <c r="AM78" s="422">
        <v>0</v>
      </c>
      <c r="AN78" s="422">
        <v>0</v>
      </c>
      <c r="AO78" s="422">
        <v>0</v>
      </c>
      <c r="AP78" s="422">
        <v>1</v>
      </c>
      <c r="AQ78" s="422">
        <v>0</v>
      </c>
      <c r="AR78" s="422">
        <v>0</v>
      </c>
      <c r="AS78" s="422">
        <v>0</v>
      </c>
      <c r="AT78" s="422">
        <v>0</v>
      </c>
      <c r="AU78" s="422">
        <v>3</v>
      </c>
      <c r="AV78" s="422">
        <v>0</v>
      </c>
      <c r="AW78" s="422">
        <v>0</v>
      </c>
      <c r="AX78" s="422">
        <v>0</v>
      </c>
      <c r="AY78" s="422">
        <v>0</v>
      </c>
      <c r="AZ78" s="422">
        <v>0</v>
      </c>
      <c r="BA78" s="422">
        <v>0</v>
      </c>
      <c r="BB78" s="422">
        <v>0</v>
      </c>
      <c r="BC78" s="422">
        <v>28</v>
      </c>
      <c r="BD78" s="422">
        <v>0</v>
      </c>
      <c r="BE78" s="422">
        <v>0</v>
      </c>
      <c r="BF78" s="422">
        <v>0</v>
      </c>
      <c r="BG78" s="422">
        <v>0</v>
      </c>
      <c r="BH78" s="422">
        <v>0</v>
      </c>
      <c r="BI78" s="422">
        <v>0</v>
      </c>
      <c r="BJ78" s="422">
        <v>0</v>
      </c>
      <c r="BK78" s="422">
        <v>0</v>
      </c>
      <c r="BL78" s="422">
        <v>45</v>
      </c>
      <c r="BM78" s="346"/>
    </row>
    <row r="79" spans="1:66" s="24" customFormat="1" ht="20.100000000000001" customHeight="1" x14ac:dyDescent="0.25">
      <c r="A79" s="382" t="s">
        <v>101</v>
      </c>
      <c r="B79" s="383" t="s">
        <v>218</v>
      </c>
      <c r="C79" s="469" t="s">
        <v>57</v>
      </c>
      <c r="D79" s="422">
        <v>0</v>
      </c>
      <c r="E79" s="422">
        <v>0</v>
      </c>
      <c r="F79" s="422">
        <v>0</v>
      </c>
      <c r="G79" s="422">
        <v>0</v>
      </c>
      <c r="H79" s="422">
        <v>0</v>
      </c>
      <c r="I79" s="422">
        <v>0</v>
      </c>
      <c r="J79" s="422">
        <v>0</v>
      </c>
      <c r="K79" s="422">
        <v>0</v>
      </c>
      <c r="L79" s="422">
        <v>0</v>
      </c>
      <c r="M79" s="422">
        <v>1</v>
      </c>
      <c r="N79" s="422">
        <v>0</v>
      </c>
      <c r="O79" s="422">
        <v>0</v>
      </c>
      <c r="P79" s="422">
        <v>0</v>
      </c>
      <c r="Q79" s="422">
        <v>0</v>
      </c>
      <c r="R79" s="422">
        <v>0</v>
      </c>
      <c r="S79" s="422">
        <v>0</v>
      </c>
      <c r="T79" s="422">
        <v>0</v>
      </c>
      <c r="U79" s="422">
        <v>0</v>
      </c>
      <c r="V79" s="422">
        <v>0</v>
      </c>
      <c r="W79" s="422">
        <v>0</v>
      </c>
      <c r="X79" s="422">
        <v>0</v>
      </c>
      <c r="Y79" s="422">
        <v>0</v>
      </c>
      <c r="Z79" s="422">
        <v>0</v>
      </c>
      <c r="AA79" s="422">
        <v>0</v>
      </c>
      <c r="AB79" s="422">
        <v>0</v>
      </c>
      <c r="AC79" s="422">
        <v>0</v>
      </c>
      <c r="AD79" s="422">
        <v>0</v>
      </c>
      <c r="AE79" s="422">
        <v>0</v>
      </c>
      <c r="AF79" s="422">
        <v>0</v>
      </c>
      <c r="AG79" s="422">
        <v>0</v>
      </c>
      <c r="AH79" s="422">
        <v>0</v>
      </c>
      <c r="AI79" s="422">
        <v>0</v>
      </c>
      <c r="AJ79" s="422">
        <v>0</v>
      </c>
      <c r="AK79" s="422">
        <v>0</v>
      </c>
      <c r="AL79" s="422">
        <v>0</v>
      </c>
      <c r="AM79" s="422">
        <v>0</v>
      </c>
      <c r="AN79" s="422">
        <v>0</v>
      </c>
      <c r="AO79" s="422">
        <v>0</v>
      </c>
      <c r="AP79" s="422">
        <v>0</v>
      </c>
      <c r="AQ79" s="422">
        <v>0</v>
      </c>
      <c r="AR79" s="422">
        <v>0</v>
      </c>
      <c r="AS79" s="422">
        <v>0</v>
      </c>
      <c r="AT79" s="422">
        <v>0</v>
      </c>
      <c r="AU79" s="422">
        <v>1</v>
      </c>
      <c r="AV79" s="422">
        <v>0</v>
      </c>
      <c r="AW79" s="422">
        <v>0</v>
      </c>
      <c r="AX79" s="422">
        <v>0</v>
      </c>
      <c r="AY79" s="422">
        <v>0</v>
      </c>
      <c r="AZ79" s="422">
        <v>0</v>
      </c>
      <c r="BA79" s="422">
        <v>0</v>
      </c>
      <c r="BB79" s="422">
        <v>0</v>
      </c>
      <c r="BC79" s="422">
        <v>38</v>
      </c>
      <c r="BD79" s="422">
        <v>0</v>
      </c>
      <c r="BE79" s="422">
        <v>0</v>
      </c>
      <c r="BF79" s="422">
        <v>0</v>
      </c>
      <c r="BG79" s="422">
        <v>0</v>
      </c>
      <c r="BH79" s="422">
        <v>0</v>
      </c>
      <c r="BI79" s="422">
        <v>0</v>
      </c>
      <c r="BJ79" s="422">
        <v>0</v>
      </c>
      <c r="BK79" s="422">
        <v>0</v>
      </c>
      <c r="BL79" s="422">
        <v>40</v>
      </c>
      <c r="BM79" s="346"/>
    </row>
    <row r="80" spans="1:66" s="40" customFormat="1" ht="29.25" customHeight="1" x14ac:dyDescent="0.25">
      <c r="A80" s="44"/>
      <c r="B80" s="45" t="s">
        <v>146</v>
      </c>
      <c r="C80" s="470"/>
      <c r="D80" s="128">
        <v>85</v>
      </c>
      <c r="E80" s="128">
        <v>8</v>
      </c>
      <c r="F80" s="128">
        <v>112</v>
      </c>
      <c r="G80" s="128">
        <v>70</v>
      </c>
      <c r="H80" s="128">
        <v>835</v>
      </c>
      <c r="I80" s="128">
        <v>81</v>
      </c>
      <c r="J80" s="128">
        <v>66</v>
      </c>
      <c r="K80" s="128">
        <v>11</v>
      </c>
      <c r="L80" s="128">
        <v>7</v>
      </c>
      <c r="M80" s="128">
        <v>518</v>
      </c>
      <c r="N80" s="128">
        <v>253</v>
      </c>
      <c r="O80" s="128">
        <v>17</v>
      </c>
      <c r="P80" s="128">
        <v>38</v>
      </c>
      <c r="Q80" s="128">
        <v>312</v>
      </c>
      <c r="R80" s="128">
        <v>125</v>
      </c>
      <c r="S80" s="128">
        <v>78</v>
      </c>
      <c r="T80" s="128">
        <v>63</v>
      </c>
      <c r="U80" s="128">
        <v>79</v>
      </c>
      <c r="V80" s="128">
        <v>119</v>
      </c>
      <c r="W80" s="128">
        <v>14</v>
      </c>
      <c r="X80" s="128">
        <v>123</v>
      </c>
      <c r="Y80" s="128">
        <v>152</v>
      </c>
      <c r="Z80" s="128">
        <v>307</v>
      </c>
      <c r="AA80" s="128">
        <v>116</v>
      </c>
      <c r="AB80" s="128">
        <v>62</v>
      </c>
      <c r="AC80" s="128">
        <v>122</v>
      </c>
      <c r="AD80" s="128">
        <v>13</v>
      </c>
      <c r="AE80" s="128">
        <v>58</v>
      </c>
      <c r="AF80" s="128">
        <v>49</v>
      </c>
      <c r="AG80" s="128">
        <v>18</v>
      </c>
      <c r="AH80" s="128">
        <v>281</v>
      </c>
      <c r="AI80" s="128">
        <v>24</v>
      </c>
      <c r="AJ80" s="128">
        <v>531</v>
      </c>
      <c r="AK80" s="128">
        <v>217</v>
      </c>
      <c r="AL80" s="128">
        <v>16</v>
      </c>
      <c r="AM80" s="128">
        <v>210</v>
      </c>
      <c r="AN80" s="128">
        <v>70</v>
      </c>
      <c r="AO80" s="128">
        <v>54</v>
      </c>
      <c r="AP80" s="128">
        <v>187</v>
      </c>
      <c r="AQ80" s="128">
        <v>14</v>
      </c>
      <c r="AR80" s="128">
        <v>77</v>
      </c>
      <c r="AS80" s="128">
        <v>21</v>
      </c>
      <c r="AT80" s="128">
        <v>153</v>
      </c>
      <c r="AU80" s="128">
        <v>529</v>
      </c>
      <c r="AV80" s="128">
        <v>126</v>
      </c>
      <c r="AW80" s="128">
        <v>6</v>
      </c>
      <c r="AX80" s="128">
        <v>196</v>
      </c>
      <c r="AY80" s="128">
        <v>151</v>
      </c>
      <c r="AZ80" s="128">
        <v>35</v>
      </c>
      <c r="BA80" s="128">
        <v>99</v>
      </c>
      <c r="BB80" s="128">
        <v>8</v>
      </c>
      <c r="BC80" s="128">
        <v>102</v>
      </c>
      <c r="BD80" s="128">
        <v>1</v>
      </c>
      <c r="BE80" s="128">
        <v>12</v>
      </c>
      <c r="BF80" s="128">
        <v>14</v>
      </c>
      <c r="BG80" s="128">
        <v>2</v>
      </c>
      <c r="BH80" s="128">
        <v>79</v>
      </c>
      <c r="BI80" s="128">
        <v>1</v>
      </c>
      <c r="BJ80" s="128">
        <v>118</v>
      </c>
      <c r="BK80" s="128">
        <v>51</v>
      </c>
      <c r="BL80" s="128">
        <v>7296</v>
      </c>
      <c r="BM80" s="346"/>
      <c r="BN80" s="915"/>
    </row>
    <row r="81" spans="1:67" s="232" customFormat="1" ht="36" customHeight="1" x14ac:dyDescent="0.2">
      <c r="A81" s="1010" t="s">
        <v>1003</v>
      </c>
      <c r="B81" s="1010"/>
      <c r="C81" s="1010"/>
      <c r="D81" s="233"/>
      <c r="E81" s="233"/>
      <c r="F81" s="233"/>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233"/>
      <c r="AH81" s="233"/>
      <c r="AI81" s="233"/>
      <c r="AJ81" s="233"/>
      <c r="AK81" s="233"/>
      <c r="AL81" s="233"/>
      <c r="AM81" s="233"/>
      <c r="AN81" s="233"/>
      <c r="AO81" s="233"/>
      <c r="AP81" s="233"/>
      <c r="AQ81" s="233"/>
      <c r="AR81" s="233"/>
      <c r="AS81" s="233"/>
      <c r="AT81" s="233"/>
      <c r="AU81" s="233"/>
      <c r="AV81" s="233"/>
      <c r="AW81" s="233"/>
      <c r="AX81" s="233"/>
      <c r="AY81" s="233"/>
      <c r="AZ81" s="233"/>
      <c r="BA81" s="233"/>
      <c r="BB81" s="233"/>
      <c r="BC81" s="233"/>
      <c r="BD81" s="233"/>
      <c r="BE81" s="233"/>
      <c r="BF81" s="233"/>
      <c r="BG81" s="233"/>
      <c r="BH81" s="233"/>
      <c r="BI81" s="233"/>
      <c r="BJ81" s="233"/>
      <c r="BK81" s="233"/>
      <c r="BL81" s="233"/>
      <c r="BM81" s="233"/>
      <c r="BN81" s="233"/>
      <c r="BO81" s="233"/>
    </row>
    <row r="82" spans="1:67" s="232" customFormat="1" ht="16.95" customHeight="1" x14ac:dyDescent="0.2">
      <c r="A82" s="1051" t="s">
        <v>988</v>
      </c>
      <c r="B82" s="1051"/>
      <c r="C82" s="1051"/>
      <c r="D82" s="233"/>
      <c r="E82" s="234" t="s">
        <v>375</v>
      </c>
      <c r="F82" s="233"/>
      <c r="G82" s="233"/>
      <c r="H82" s="233"/>
      <c r="I82" s="234" t="s">
        <v>424</v>
      </c>
      <c r="J82" s="233"/>
      <c r="L82" s="233"/>
      <c r="M82" s="233"/>
      <c r="N82" s="233"/>
      <c r="O82" s="234" t="s">
        <v>416</v>
      </c>
      <c r="P82" s="233"/>
      <c r="R82" s="233"/>
      <c r="S82" s="234" t="s">
        <v>407</v>
      </c>
      <c r="T82" s="233"/>
      <c r="U82" s="233"/>
      <c r="V82" s="233"/>
      <c r="W82" s="234" t="s">
        <v>388</v>
      </c>
      <c r="X82" s="233"/>
      <c r="Y82" s="233"/>
      <c r="Z82" s="233"/>
      <c r="AA82" s="234" t="s">
        <v>379</v>
      </c>
      <c r="AB82" s="233"/>
      <c r="AD82" s="233"/>
      <c r="AE82" s="234" t="s">
        <v>428</v>
      </c>
      <c r="AF82" s="233"/>
      <c r="AG82" s="233"/>
      <c r="AH82" s="233"/>
      <c r="AJ82" s="234" t="s">
        <v>420</v>
      </c>
      <c r="AK82" s="233"/>
      <c r="AL82" s="233"/>
      <c r="AM82" s="233"/>
      <c r="AN82" s="233"/>
      <c r="AP82" s="234" t="s">
        <v>401</v>
      </c>
      <c r="AQ82" s="233"/>
      <c r="AR82" s="233"/>
      <c r="AS82" s="233"/>
      <c r="AU82" s="234" t="s">
        <v>392</v>
      </c>
      <c r="AV82" s="233"/>
      <c r="AW82" s="233"/>
      <c r="AX82" s="234" t="s">
        <v>383</v>
      </c>
      <c r="AZ82" s="233"/>
      <c r="BB82" s="527" t="s">
        <v>394</v>
      </c>
      <c r="BC82" s="529"/>
      <c r="BD82" s="529"/>
      <c r="BF82" s="527"/>
      <c r="BG82" s="235"/>
      <c r="BH82" s="233"/>
      <c r="BI82" s="233"/>
      <c r="BJ82" s="233"/>
      <c r="BK82" s="233"/>
      <c r="BL82" s="233"/>
      <c r="BM82" s="233"/>
      <c r="BN82" s="233"/>
      <c r="BO82" s="233"/>
    </row>
    <row r="83" spans="1:67" s="232" customFormat="1" ht="12" customHeight="1" x14ac:dyDescent="0.2">
      <c r="A83" s="1051"/>
      <c r="B83" s="1051"/>
      <c r="C83" s="1051"/>
      <c r="D83" s="233"/>
      <c r="E83" s="234" t="s">
        <v>385</v>
      </c>
      <c r="F83" s="233"/>
      <c r="G83" s="233"/>
      <c r="H83" s="233"/>
      <c r="I83" s="234" t="s">
        <v>376</v>
      </c>
      <c r="J83" s="233"/>
      <c r="L83" s="233"/>
      <c r="M83" s="233"/>
      <c r="N83" s="233"/>
      <c r="O83" s="234" t="s">
        <v>425</v>
      </c>
      <c r="P83" s="233"/>
      <c r="R83" s="233"/>
      <c r="S83" s="234" t="s">
        <v>417</v>
      </c>
      <c r="T83" s="233"/>
      <c r="U83" s="233"/>
      <c r="V83" s="233"/>
      <c r="W83" s="234" t="s">
        <v>398</v>
      </c>
      <c r="X83" s="233"/>
      <c r="Y83" s="233"/>
      <c r="Z83" s="233"/>
      <c r="AA83" s="234" t="s">
        <v>389</v>
      </c>
      <c r="AB83" s="233"/>
      <c r="AD83" s="233"/>
      <c r="AE83" s="234" t="s">
        <v>380</v>
      </c>
      <c r="AF83" s="233"/>
      <c r="AG83" s="233"/>
      <c r="AH83" s="233"/>
      <c r="AJ83" s="234" t="s">
        <v>429</v>
      </c>
      <c r="AK83" s="233"/>
      <c r="AL83" s="233"/>
      <c r="AM83" s="233"/>
      <c r="AN83" s="233"/>
      <c r="AP83" s="234" t="s">
        <v>411</v>
      </c>
      <c r="AQ83" s="233"/>
      <c r="AR83" s="233"/>
      <c r="AS83" s="233"/>
      <c r="AU83" s="234" t="s">
        <v>402</v>
      </c>
      <c r="AV83" s="233"/>
      <c r="AW83" s="233"/>
      <c r="AX83" s="234" t="s">
        <v>393</v>
      </c>
      <c r="AZ83" s="233"/>
      <c r="BB83" s="527" t="s">
        <v>404</v>
      </c>
      <c r="BC83" s="529"/>
      <c r="BD83" s="529"/>
      <c r="BF83" s="527"/>
      <c r="BG83" s="235"/>
      <c r="BH83" s="233"/>
      <c r="BI83" s="233"/>
      <c r="BJ83" s="233"/>
      <c r="BK83" s="233"/>
      <c r="BL83" s="233"/>
      <c r="BM83" s="233"/>
      <c r="BN83" s="233"/>
      <c r="BO83" s="233"/>
    </row>
    <row r="84" spans="1:67" s="232" customFormat="1" ht="12.6" customHeight="1" x14ac:dyDescent="0.2">
      <c r="A84" s="237" t="s">
        <v>938</v>
      </c>
      <c r="D84" s="233"/>
      <c r="E84" s="234" t="s">
        <v>395</v>
      </c>
      <c r="F84" s="233"/>
      <c r="G84" s="233"/>
      <c r="H84" s="233"/>
      <c r="I84" s="234" t="s">
        <v>386</v>
      </c>
      <c r="J84" s="233"/>
      <c r="L84" s="233"/>
      <c r="M84" s="233"/>
      <c r="N84" s="233"/>
      <c r="O84" s="234" t="s">
        <v>377</v>
      </c>
      <c r="P84" s="233"/>
      <c r="R84" s="233"/>
      <c r="S84" s="234" t="s">
        <v>426</v>
      </c>
      <c r="T84" s="233"/>
      <c r="U84" s="233"/>
      <c r="V84" s="233"/>
      <c r="W84" s="234" t="s">
        <v>408</v>
      </c>
      <c r="X84" s="233"/>
      <c r="Y84" s="233"/>
      <c r="Z84" s="233"/>
      <c r="AA84" s="234" t="s">
        <v>399</v>
      </c>
      <c r="AB84" s="233"/>
      <c r="AD84" s="233"/>
      <c r="AE84" s="234" t="s">
        <v>390</v>
      </c>
      <c r="AF84" s="233"/>
      <c r="AG84" s="233"/>
      <c r="AH84" s="233"/>
      <c r="AJ84" s="234" t="s">
        <v>381</v>
      </c>
      <c r="AK84" s="233"/>
      <c r="AL84" s="233"/>
      <c r="AM84" s="233"/>
      <c r="AN84" s="233"/>
      <c r="AP84" s="234" t="s">
        <v>421</v>
      </c>
      <c r="AQ84" s="233"/>
      <c r="AR84" s="233"/>
      <c r="AS84" s="233"/>
      <c r="AU84" s="234" t="s">
        <v>412</v>
      </c>
      <c r="AV84" s="233"/>
      <c r="AW84" s="233"/>
      <c r="AX84" s="234" t="s">
        <v>403</v>
      </c>
      <c r="AZ84" s="233"/>
      <c r="BB84" s="527" t="s">
        <v>414</v>
      </c>
      <c r="BC84" s="529"/>
      <c r="BD84" s="529"/>
      <c r="BF84" s="527"/>
      <c r="BG84" s="235"/>
      <c r="BH84" s="233"/>
      <c r="BI84" s="233"/>
      <c r="BJ84" s="233"/>
      <c r="BK84" s="233"/>
      <c r="BL84" s="233"/>
      <c r="BM84" s="235"/>
      <c r="BN84" s="233"/>
      <c r="BO84" s="233"/>
    </row>
    <row r="85" spans="1:67" s="232" customFormat="1" ht="12.6" customHeight="1" x14ac:dyDescent="0.2">
      <c r="A85" s="236"/>
      <c r="D85" s="233"/>
      <c r="E85" s="234" t="s">
        <v>405</v>
      </c>
      <c r="F85" s="233"/>
      <c r="G85" s="233"/>
      <c r="H85" s="233"/>
      <c r="I85" s="234" t="s">
        <v>396</v>
      </c>
      <c r="J85" s="233"/>
      <c r="L85" s="233"/>
      <c r="M85" s="233"/>
      <c r="N85" s="233"/>
      <c r="O85" s="234" t="s">
        <v>387</v>
      </c>
      <c r="P85" s="233"/>
      <c r="R85" s="233"/>
      <c r="S85" s="234" t="s">
        <v>378</v>
      </c>
      <c r="T85" s="233"/>
      <c r="U85" s="233"/>
      <c r="V85" s="233"/>
      <c r="W85" s="234" t="s">
        <v>418</v>
      </c>
      <c r="X85" s="233"/>
      <c r="Y85" s="233"/>
      <c r="Z85" s="233"/>
      <c r="AA85" s="234" t="s">
        <v>409</v>
      </c>
      <c r="AB85" s="233"/>
      <c r="AD85" s="233"/>
      <c r="AE85" s="234" t="s">
        <v>400</v>
      </c>
      <c r="AF85" s="233"/>
      <c r="AG85" s="233"/>
      <c r="AH85" s="233"/>
      <c r="AJ85" s="234" t="s">
        <v>391</v>
      </c>
      <c r="AK85" s="233"/>
      <c r="AL85" s="233"/>
      <c r="AM85" s="233"/>
      <c r="AN85" s="233"/>
      <c r="AP85" s="234" t="s">
        <v>430</v>
      </c>
      <c r="AQ85" s="233"/>
      <c r="AR85" s="233"/>
      <c r="AS85" s="233"/>
      <c r="AU85" s="234" t="s">
        <v>422</v>
      </c>
      <c r="AV85" s="233"/>
      <c r="AW85" s="233"/>
      <c r="AX85" s="234" t="s">
        <v>413</v>
      </c>
      <c r="AZ85" s="233"/>
      <c r="BB85" s="527" t="s">
        <v>423</v>
      </c>
      <c r="BC85" s="529"/>
      <c r="BD85" s="529"/>
      <c r="BF85" s="527"/>
      <c r="BG85" s="235"/>
      <c r="BH85" s="233"/>
      <c r="BI85" s="233"/>
      <c r="BJ85" s="233"/>
      <c r="BK85" s="233"/>
      <c r="BL85" s="233"/>
      <c r="BM85" s="235"/>
      <c r="BN85" s="233"/>
      <c r="BO85" s="233"/>
    </row>
    <row r="86" spans="1:67" s="232" customFormat="1" ht="12" customHeight="1" x14ac:dyDescent="0.2">
      <c r="D86" s="233"/>
      <c r="E86" s="234" t="s">
        <v>415</v>
      </c>
      <c r="F86" s="233"/>
      <c r="G86" s="233"/>
      <c r="H86" s="233"/>
      <c r="I86" s="234" t="s">
        <v>406</v>
      </c>
      <c r="J86" s="233"/>
      <c r="L86" s="233"/>
      <c r="M86" s="233"/>
      <c r="N86" s="233"/>
      <c r="O86" s="234" t="s">
        <v>397</v>
      </c>
      <c r="P86" s="233"/>
      <c r="R86" s="233"/>
      <c r="S86" s="233"/>
      <c r="T86" s="233"/>
      <c r="U86" s="233"/>
      <c r="V86" s="233"/>
      <c r="W86" s="234" t="s">
        <v>427</v>
      </c>
      <c r="X86" s="233"/>
      <c r="Y86" s="233"/>
      <c r="Z86" s="233"/>
      <c r="AA86" s="234" t="s">
        <v>419</v>
      </c>
      <c r="AB86" s="233"/>
      <c r="AD86" s="233"/>
      <c r="AE86" s="234" t="s">
        <v>410</v>
      </c>
      <c r="AF86" s="233"/>
      <c r="AG86" s="233"/>
      <c r="AH86" s="233"/>
      <c r="AJ86" s="233"/>
      <c r="AK86" s="233"/>
      <c r="AL86" s="233"/>
      <c r="AM86" s="233"/>
      <c r="AN86" s="233"/>
      <c r="AP86" s="234" t="s">
        <v>382</v>
      </c>
      <c r="AQ86" s="233"/>
      <c r="AR86" s="233"/>
      <c r="AS86" s="233"/>
      <c r="AU86" s="234" t="s">
        <v>431</v>
      </c>
      <c r="AV86" s="233"/>
      <c r="AW86" s="233"/>
      <c r="AX86" s="527" t="s">
        <v>384</v>
      </c>
      <c r="AY86" s="234"/>
      <c r="AZ86" s="233"/>
      <c r="BA86" s="529"/>
      <c r="BB86" s="527" t="s">
        <v>432</v>
      </c>
      <c r="BC86" s="529"/>
      <c r="BD86" s="529"/>
      <c r="BF86" s="528"/>
      <c r="BH86" s="233"/>
      <c r="BI86" s="233"/>
      <c r="BJ86" s="233"/>
      <c r="BK86" s="233"/>
      <c r="BL86" s="233"/>
      <c r="BM86" s="235"/>
      <c r="BN86" s="233"/>
      <c r="BO86" s="233"/>
    </row>
    <row r="87" spans="1:67" s="232" customFormat="1" x14ac:dyDescent="0.25">
      <c r="D87" s="233"/>
      <c r="F87" s="233"/>
      <c r="G87" s="233"/>
      <c r="H87" s="233"/>
      <c r="I87" s="233"/>
      <c r="J87" s="233"/>
      <c r="L87" s="233"/>
      <c r="M87" s="233"/>
      <c r="N87" s="233"/>
      <c r="O87" s="233"/>
      <c r="P87" s="233"/>
      <c r="R87" s="233"/>
      <c r="S87" s="233"/>
      <c r="T87" s="233"/>
      <c r="U87" s="233"/>
      <c r="V87" s="233"/>
      <c r="Y87" s="233"/>
      <c r="Z87" s="233"/>
      <c r="AA87" s="233"/>
      <c r="AB87" s="233"/>
      <c r="AD87" s="233"/>
      <c r="AE87" s="233"/>
      <c r="AF87" s="233"/>
      <c r="AG87" s="233"/>
      <c r="AH87" s="233"/>
      <c r="AJ87" s="233"/>
      <c r="AK87" s="233"/>
      <c r="AL87" s="233"/>
      <c r="AM87" s="233"/>
      <c r="AN87" s="233"/>
      <c r="AP87" s="233"/>
      <c r="AQ87" s="233"/>
      <c r="AR87" s="233"/>
      <c r="AS87" s="233"/>
      <c r="AU87" s="233"/>
      <c r="AV87" s="233"/>
      <c r="AW87" s="233"/>
      <c r="AX87" s="233"/>
      <c r="AY87" s="233"/>
      <c r="AZ87" s="233"/>
      <c r="BA87" s="529"/>
      <c r="BB87" s="529"/>
      <c r="BC87" s="529"/>
      <c r="BD87" s="529"/>
      <c r="BF87" s="24"/>
      <c r="BG87" s="1"/>
      <c r="BH87" s="1"/>
      <c r="BI87" s="1"/>
      <c r="BJ87" s="1"/>
      <c r="BK87" s="1"/>
      <c r="BL87" s="1"/>
      <c r="BM87" s="235"/>
      <c r="BN87" s="233"/>
      <c r="BO87" s="233"/>
    </row>
    <row r="88" spans="1:67" x14ac:dyDescent="0.25">
      <c r="A88" s="232"/>
      <c r="BA88" s="24"/>
      <c r="BB88" s="24"/>
      <c r="BC88" s="24"/>
      <c r="BD88" s="24"/>
      <c r="BF88" s="24"/>
    </row>
    <row r="89" spans="1:67" x14ac:dyDescent="0.25">
      <c r="BA89" s="24"/>
      <c r="BB89" s="24"/>
      <c r="BC89" s="24"/>
      <c r="BD89" s="24"/>
      <c r="BE89" s="24"/>
    </row>
  </sheetData>
  <autoFilter ref="A3:BL86" xr:uid="{00000000-0001-0000-1500-000000000000}"/>
  <mergeCells count="4">
    <mergeCell ref="A2:B2"/>
    <mergeCell ref="A82:C83"/>
    <mergeCell ref="A1:C1"/>
    <mergeCell ref="A81:C81"/>
  </mergeCells>
  <conditionalFormatting sqref="A4:BL79">
    <cfRule type="expression" dxfId="42" priority="1">
      <formula>MOD(ROW(),2)=0</formula>
    </cfRule>
  </conditionalFormatting>
  <hyperlinks>
    <hyperlink ref="A2:B2" location="TOC!A1" display="Return to Table of Contents" xr:uid="{00000000-0004-0000-1500-000000000000}"/>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8" max="66" man="1"/>
  </rowBreaks>
  <colBreaks count="3" manualBreakCount="3">
    <brk id="22" max="80" man="1"/>
    <brk id="41" max="80" man="1"/>
    <brk id="56" max="83"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57F48-3427-40F3-9B40-89E5ABB12FCB}">
  <sheetPr>
    <tabColor theme="5"/>
    <pageSetUpPr fitToPage="1"/>
  </sheetPr>
  <dimension ref="A1:W39"/>
  <sheetViews>
    <sheetView zoomScaleNormal="100" workbookViewId="0">
      <pane ySplit="1" topLeftCell="A2" activePane="bottomLeft" state="frozen"/>
      <selection activeCell="M10" sqref="M10"/>
      <selection pane="bottomLeft"/>
    </sheetView>
  </sheetViews>
  <sheetFormatPr defaultColWidth="9.109375" defaultRowHeight="13.2" x14ac:dyDescent="0.25"/>
  <cols>
    <col min="1" max="1" width="9.109375" style="194"/>
    <col min="2" max="2" width="12.109375" style="194" customWidth="1"/>
    <col min="3" max="14" width="9.109375" style="194"/>
    <col min="15" max="15" width="11" style="194" customWidth="1"/>
    <col min="16" max="16" width="4.109375" style="194" customWidth="1"/>
    <col min="17" max="16384" width="9.109375" style="194"/>
  </cols>
  <sheetData>
    <row r="1" spans="1:23" ht="22.5" customHeight="1" x14ac:dyDescent="0.25">
      <c r="A1" s="550" t="s">
        <v>948</v>
      </c>
      <c r="B1" s="201"/>
      <c r="C1" s="201"/>
    </row>
    <row r="2" spans="1:23" ht="13.8" x14ac:dyDescent="0.25">
      <c r="A2" s="1052" t="s">
        <v>10</v>
      </c>
      <c r="B2" s="1052"/>
      <c r="C2" s="1052"/>
      <c r="L2" s="198"/>
    </row>
    <row r="5" spans="1:23" ht="26.4" x14ac:dyDescent="0.25">
      <c r="C5" s="921" t="s">
        <v>944</v>
      </c>
      <c r="D5" s="921" t="s">
        <v>945</v>
      </c>
      <c r="E5" s="921" t="s">
        <v>946</v>
      </c>
      <c r="F5" s="921" t="s">
        <v>947</v>
      </c>
      <c r="H5" s="194" t="s">
        <v>436</v>
      </c>
      <c r="I5" s="194" t="s">
        <v>435</v>
      </c>
      <c r="J5" s="194" t="s">
        <v>434</v>
      </c>
      <c r="K5" s="194" t="s">
        <v>433</v>
      </c>
    </row>
    <row r="6" spans="1:23" x14ac:dyDescent="0.25">
      <c r="B6" s="996" t="s">
        <v>144</v>
      </c>
      <c r="C6" s="212">
        <v>4341</v>
      </c>
      <c r="D6" s="212">
        <v>4078</v>
      </c>
      <c r="E6" s="212">
        <v>4372</v>
      </c>
      <c r="F6" s="212">
        <v>4004</v>
      </c>
      <c r="H6" s="214">
        <f>C6/C9</f>
        <v>0.59498355263157898</v>
      </c>
      <c r="I6" s="214">
        <f t="shared" ref="I6:K6" si="0">D6/D9</f>
        <v>0.5780297661233168</v>
      </c>
      <c r="J6" s="214">
        <f t="shared" si="0"/>
        <v>0.58007164654371768</v>
      </c>
      <c r="K6" s="214">
        <f t="shared" si="0"/>
        <v>0.56899246838141249</v>
      </c>
      <c r="P6" s="198"/>
    </row>
    <row r="7" spans="1:23" x14ac:dyDescent="0.25">
      <c r="B7" s="996" t="s">
        <v>145</v>
      </c>
      <c r="C7" s="212">
        <v>2796</v>
      </c>
      <c r="D7" s="212">
        <v>2869</v>
      </c>
      <c r="E7" s="212">
        <v>3023</v>
      </c>
      <c r="F7" s="212">
        <v>2891</v>
      </c>
      <c r="H7" s="214">
        <f>C7/C9</f>
        <v>0.38322368421052633</v>
      </c>
      <c r="I7" s="214">
        <f t="shared" ref="I7:K7" si="1">D7/D9</f>
        <v>0.40666194188518778</v>
      </c>
      <c r="J7" s="214">
        <f t="shared" si="1"/>
        <v>0.40108796603423114</v>
      </c>
      <c r="K7" s="214">
        <f t="shared" si="1"/>
        <v>0.4108284780446213</v>
      </c>
    </row>
    <row r="8" spans="1:23" x14ac:dyDescent="0.25">
      <c r="B8" s="996" t="s">
        <v>943</v>
      </c>
      <c r="C8" s="212">
        <f>SUM(C10,C11)</f>
        <v>159</v>
      </c>
      <c r="D8" s="212">
        <f t="shared" ref="D8:F8" si="2">SUM(D10,D11)</f>
        <v>108</v>
      </c>
      <c r="E8" s="212">
        <f t="shared" si="2"/>
        <v>142</v>
      </c>
      <c r="F8" s="212">
        <f t="shared" si="2"/>
        <v>142</v>
      </c>
      <c r="H8" s="214">
        <f>C8/C9</f>
        <v>2.1792763157894735E-2</v>
      </c>
      <c r="I8" s="214">
        <f t="shared" ref="I8:K8" si="3">D8/D9</f>
        <v>1.5308291991495393E-2</v>
      </c>
      <c r="J8" s="214">
        <f t="shared" si="3"/>
        <v>1.8840387422051214E-2</v>
      </c>
      <c r="K8" s="214">
        <f t="shared" si="3"/>
        <v>2.0179053573966179E-2</v>
      </c>
    </row>
    <row r="9" spans="1:23" x14ac:dyDescent="0.25">
      <c r="B9" s="996" t="s">
        <v>6</v>
      </c>
      <c r="C9" s="212">
        <v>7296</v>
      </c>
      <c r="D9" s="212">
        <v>7055</v>
      </c>
      <c r="E9" s="212">
        <v>7537</v>
      </c>
      <c r="F9" s="212">
        <v>7037</v>
      </c>
      <c r="H9" s="205"/>
      <c r="I9" s="205"/>
      <c r="J9" s="205"/>
      <c r="K9" s="205"/>
    </row>
    <row r="10" spans="1:23" x14ac:dyDescent="0.25">
      <c r="B10" s="996" t="s">
        <v>655</v>
      </c>
      <c r="C10" s="212">
        <v>1</v>
      </c>
      <c r="D10" s="212">
        <v>0</v>
      </c>
      <c r="E10" s="212">
        <v>0</v>
      </c>
      <c r="F10" s="212">
        <v>1</v>
      </c>
      <c r="H10" s="205"/>
      <c r="I10" s="205"/>
      <c r="J10" s="205"/>
      <c r="K10" s="205"/>
    </row>
    <row r="11" spans="1:23" x14ac:dyDescent="0.25">
      <c r="B11" s="996" t="s">
        <v>656</v>
      </c>
      <c r="C11" s="212">
        <v>158</v>
      </c>
      <c r="D11" s="212">
        <v>108</v>
      </c>
      <c r="E11" s="212">
        <v>142</v>
      </c>
      <c r="F11" s="212">
        <v>141</v>
      </c>
      <c r="H11" s="205"/>
      <c r="I11" s="205"/>
      <c r="J11" s="205"/>
      <c r="K11" s="205"/>
    </row>
    <row r="12" spans="1:23" x14ac:dyDescent="0.25">
      <c r="B12" s="996"/>
      <c r="C12" s="206"/>
      <c r="D12" s="206"/>
      <c r="E12" s="206"/>
      <c r="F12" s="206"/>
    </row>
    <row r="13" spans="1:23" x14ac:dyDescent="0.25">
      <c r="B13" s="996"/>
      <c r="P13" s="198"/>
    </row>
    <row r="14" spans="1:23" x14ac:dyDescent="0.25">
      <c r="B14" s="996" t="s">
        <v>657</v>
      </c>
      <c r="V14" s="214"/>
      <c r="W14" s="214"/>
    </row>
    <row r="15" spans="1:23" x14ac:dyDescent="0.25">
      <c r="B15" s="996" t="s">
        <v>144</v>
      </c>
      <c r="C15" s="203">
        <v>0.59498355263157898</v>
      </c>
      <c r="D15" s="203">
        <v>0.5780297661233168</v>
      </c>
      <c r="E15" s="203">
        <v>0.58007164654371768</v>
      </c>
      <c r="F15" s="203">
        <v>0.56899246838141249</v>
      </c>
      <c r="H15" t="str">
        <f>TEXT(C6,"#,##0")&amp;CHAR(10)&amp;TEXT(C15,"0.0%")</f>
        <v>4,341
59.5%</v>
      </c>
      <c r="I15" t="str">
        <f t="shared" ref="I15:K15" si="4">TEXT(D6,"#,##0")&amp;CHAR(10)&amp;TEXT(D15,"0.0%")</f>
        <v>4,078
57.8%</v>
      </c>
      <c r="J15" t="str">
        <f t="shared" si="4"/>
        <v>4,372
58.0%</v>
      </c>
      <c r="K15" t="str">
        <f t="shared" si="4"/>
        <v>4,004
56.9%</v>
      </c>
      <c r="V15" s="214"/>
      <c r="W15" s="214"/>
    </row>
    <row r="16" spans="1:23" x14ac:dyDescent="0.25">
      <c r="B16" s="996" t="s">
        <v>145</v>
      </c>
      <c r="C16" s="203">
        <v>0.38322368421052633</v>
      </c>
      <c r="D16" s="203">
        <v>0.40666194188518778</v>
      </c>
      <c r="E16" s="203">
        <v>0.40108796603423114</v>
      </c>
      <c r="F16" s="203">
        <v>0.4108284780446213</v>
      </c>
      <c r="H16" t="str">
        <f>TEXT(C7,"#,##0")&amp;CHAR(10)&amp;TEXT(C16,"0.0%")</f>
        <v>2,796
38.3%</v>
      </c>
      <c r="I16" t="str">
        <f t="shared" ref="I16:K16" si="5">TEXT(D7,"#,##0")&amp;CHAR(10)&amp;TEXT(D16,"0.0%")</f>
        <v>2,869
40.7%</v>
      </c>
      <c r="J16" t="str">
        <f t="shared" si="5"/>
        <v>3,023
40.1%</v>
      </c>
      <c r="K16" t="str">
        <f t="shared" si="5"/>
        <v>2,891
41.1%</v>
      </c>
      <c r="V16" s="214"/>
      <c r="W16" s="214"/>
    </row>
    <row r="17" spans="2:23" x14ac:dyDescent="0.25">
      <c r="B17" s="996" t="s">
        <v>943</v>
      </c>
      <c r="C17" s="203">
        <v>2.1792763157894735E-2</v>
      </c>
      <c r="D17" s="203">
        <v>1.5308291991495393E-2</v>
      </c>
      <c r="E17" s="203">
        <v>1.8840387422051214E-2</v>
      </c>
      <c r="F17" s="203">
        <v>2.0179053573966179E-2</v>
      </c>
      <c r="V17" s="214"/>
      <c r="W17" s="214"/>
    </row>
    <row r="18" spans="2:23" x14ac:dyDescent="0.25">
      <c r="B18" s="995"/>
      <c r="V18" s="214"/>
      <c r="W18" s="214"/>
    </row>
    <row r="19" spans="2:23" x14ac:dyDescent="0.25">
      <c r="V19" s="214"/>
      <c r="W19" s="214"/>
    </row>
    <row r="20" spans="2:23" x14ac:dyDescent="0.25">
      <c r="V20" s="214"/>
      <c r="W20" s="214"/>
    </row>
    <row r="21" spans="2:23" x14ac:dyDescent="0.25">
      <c r="C21" s="194">
        <f>SUM(C6:C8)</f>
        <v>7296</v>
      </c>
      <c r="D21" s="194">
        <f t="shared" ref="D21:F21" si="6">SUM(D6:D8)</f>
        <v>7055</v>
      </c>
      <c r="E21" s="194">
        <f t="shared" si="6"/>
        <v>7537</v>
      </c>
      <c r="F21" s="194">
        <f t="shared" si="6"/>
        <v>7037</v>
      </c>
      <c r="V21" s="214"/>
      <c r="W21" s="214"/>
    </row>
    <row r="22" spans="2:23" x14ac:dyDescent="0.25">
      <c r="V22" s="214"/>
      <c r="W22" s="214"/>
    </row>
    <row r="23" spans="2:23" x14ac:dyDescent="0.25">
      <c r="V23" s="214"/>
      <c r="W23" s="214"/>
    </row>
    <row r="24" spans="2:23" x14ac:dyDescent="0.25">
      <c r="V24" s="214"/>
      <c r="W24" s="214"/>
    </row>
    <row r="25" spans="2:23" x14ac:dyDescent="0.25">
      <c r="B25" s="595"/>
      <c r="C25" s="595"/>
      <c r="D25" s="595"/>
      <c r="E25" s="593"/>
      <c r="F25" s="593"/>
      <c r="G25" s="593"/>
    </row>
    <row r="26" spans="2:23" x14ac:dyDescent="0.25">
      <c r="B26" s="595"/>
      <c r="C26" s="596"/>
      <c r="D26" s="596"/>
      <c r="E26" s="593"/>
      <c r="F26" s="593"/>
      <c r="G26" s="593"/>
    </row>
    <row r="27" spans="2:23" x14ac:dyDescent="0.25">
      <c r="B27" s="595"/>
      <c r="C27" s="596"/>
      <c r="D27" s="596"/>
      <c r="E27" s="593"/>
      <c r="F27" s="593"/>
      <c r="G27" s="593"/>
    </row>
    <row r="28" spans="2:23" x14ac:dyDescent="0.25">
      <c r="B28" s="595"/>
      <c r="C28" s="596"/>
      <c r="D28" s="596"/>
      <c r="E28" s="593"/>
      <c r="F28" s="593"/>
      <c r="G28" s="593"/>
    </row>
    <row r="29" spans="2:23" x14ac:dyDescent="0.25">
      <c r="B29" s="595"/>
      <c r="C29" s="596"/>
      <c r="D29" s="596"/>
      <c r="E29" s="593"/>
      <c r="F29" s="593"/>
      <c r="G29" s="593"/>
    </row>
    <row r="30" spans="2:23" x14ac:dyDescent="0.25">
      <c r="B30" s="595"/>
      <c r="C30" s="596"/>
      <c r="D30" s="596"/>
      <c r="E30" s="593"/>
      <c r="F30" s="593"/>
      <c r="G30" s="593"/>
    </row>
    <row r="31" spans="2:23" x14ac:dyDescent="0.25">
      <c r="B31" s="595"/>
      <c r="C31" s="596"/>
      <c r="D31" s="596"/>
      <c r="E31" s="593"/>
      <c r="F31" s="593"/>
      <c r="G31" s="593"/>
      <c r="P31" s="198"/>
    </row>
    <row r="32" spans="2:23" x14ac:dyDescent="0.25">
      <c r="B32" s="595"/>
      <c r="C32" s="596"/>
      <c r="D32" s="596"/>
      <c r="E32" s="593"/>
      <c r="F32" s="594"/>
      <c r="G32" s="593"/>
    </row>
    <row r="33" spans="1:15" x14ac:dyDescent="0.25">
      <c r="A33" s="219" t="s">
        <v>1011</v>
      </c>
    </row>
    <row r="34" spans="1:15" ht="15" customHeight="1" x14ac:dyDescent="0.25"/>
    <row r="35" spans="1:15" ht="13.35" customHeight="1" x14ac:dyDescent="0.25">
      <c r="A35" s="1053" t="s">
        <v>658</v>
      </c>
      <c r="B35" s="1053"/>
      <c r="C35" s="1053"/>
      <c r="D35" s="1053"/>
      <c r="E35" s="1053"/>
      <c r="F35" s="1053"/>
      <c r="G35" s="1053"/>
      <c r="H35" s="1053"/>
      <c r="I35" s="1053"/>
      <c r="J35" s="1053"/>
      <c r="K35" s="1053"/>
      <c r="L35" s="1053"/>
      <c r="M35" s="1053"/>
      <c r="N35" s="1053"/>
      <c r="O35" s="1053"/>
    </row>
    <row r="36" spans="1:15" x14ac:dyDescent="0.25">
      <c r="A36" s="1053"/>
      <c r="B36" s="1053"/>
      <c r="C36" s="1053"/>
      <c r="D36" s="1053"/>
      <c r="E36" s="1053"/>
      <c r="F36" s="1053"/>
      <c r="G36" s="1053"/>
      <c r="H36" s="1053"/>
      <c r="I36" s="1053"/>
      <c r="J36" s="1053"/>
      <c r="K36" s="1053"/>
      <c r="L36" s="1053"/>
      <c r="M36" s="1053"/>
      <c r="N36" s="1053"/>
      <c r="O36" s="1053"/>
    </row>
    <row r="37" spans="1:15" x14ac:dyDescent="0.25">
      <c r="A37" s="494"/>
      <c r="B37" s="494"/>
      <c r="C37" s="494"/>
      <c r="D37" s="494"/>
      <c r="E37" s="494"/>
      <c r="F37" s="494"/>
      <c r="G37" s="494"/>
      <c r="H37" s="494"/>
      <c r="I37" s="494"/>
      <c r="J37" s="494"/>
    </row>
    <row r="38" spans="1:15" x14ac:dyDescent="0.25">
      <c r="A38" s="219" t="s">
        <v>936</v>
      </c>
      <c r="B38" s="219"/>
      <c r="C38" s="219"/>
      <c r="D38" s="219"/>
      <c r="E38" s="219"/>
      <c r="F38" s="219"/>
      <c r="G38" s="219"/>
      <c r="H38" s="219"/>
      <c r="I38" s="219"/>
      <c r="J38" s="219"/>
    </row>
    <row r="39" spans="1:15" x14ac:dyDescent="0.25">
      <c r="A39" s="219" t="s">
        <v>736</v>
      </c>
      <c r="B39" s="219"/>
      <c r="C39" s="219"/>
      <c r="D39" s="219"/>
      <c r="E39" s="219"/>
      <c r="F39" s="219"/>
      <c r="G39" s="219"/>
      <c r="H39" s="219"/>
      <c r="I39" s="219"/>
      <c r="J39" s="219"/>
    </row>
  </sheetData>
  <mergeCells count="2">
    <mergeCell ref="A2:C2"/>
    <mergeCell ref="A35:O36"/>
  </mergeCells>
  <hyperlinks>
    <hyperlink ref="A2:C2" location="TOC!A1" display="Return to Table of Contents" xr:uid="{7BF6B386-56AB-4E13-A570-D3EA2C26AE35}"/>
  </hyperlinks>
  <pageMargins left="0.25" right="0.25" top="0.75" bottom="0.75" header="0.3" footer="0.3"/>
  <pageSetup scale="70" fitToHeight="0" orientation="portrait" horizontalDpi="1200" verticalDpi="1200" r:id="rId1"/>
  <headerFooter>
    <oddHeader>&amp;L&amp;9 2025-26 &amp;"Arial,Italic"Survey of Dental Education&amp;"Arial,Regular"
Report 1 - Academic Programs, Enrollment, and Graduates</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70C0"/>
  </sheetPr>
  <dimension ref="A1:AB112"/>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13.44140625" style="1" customWidth="1"/>
    <col min="2" max="2" width="49.88671875" style="1" customWidth="1"/>
    <col min="3" max="3" width="22.88671875" style="1" customWidth="1"/>
    <col min="4" max="24" width="8.88671875" style="1" customWidth="1"/>
    <col min="25" max="16384" width="9.109375" style="1"/>
  </cols>
  <sheetData>
    <row r="1" spans="1:26" ht="31.5" customHeight="1" x14ac:dyDescent="0.25">
      <c r="A1" s="1011" t="s">
        <v>698</v>
      </c>
      <c r="B1" s="1011"/>
      <c r="C1" s="1011"/>
    </row>
    <row r="2" spans="1:26" ht="19.5" customHeight="1" x14ac:dyDescent="0.25">
      <c r="A2" s="1009" t="s">
        <v>10</v>
      </c>
      <c r="B2" s="1009"/>
      <c r="C2" s="462"/>
    </row>
    <row r="3" spans="1:26" s="129" customFormat="1" ht="30.75" customHeight="1" x14ac:dyDescent="0.25">
      <c r="A3" s="18" t="s">
        <v>437</v>
      </c>
      <c r="B3" s="19"/>
      <c r="C3" s="1059" t="s">
        <v>55</v>
      </c>
      <c r="D3" s="1055" t="s">
        <v>438</v>
      </c>
      <c r="E3" s="1056"/>
      <c r="F3" s="1057"/>
      <c r="G3" s="1058"/>
      <c r="H3" s="1055" t="s">
        <v>439</v>
      </c>
      <c r="I3" s="1056"/>
      <c r="J3" s="1057"/>
      <c r="K3" s="1058"/>
      <c r="L3" s="1055" t="s">
        <v>440</v>
      </c>
      <c r="M3" s="1056"/>
      <c r="N3" s="1057"/>
      <c r="O3" s="1058"/>
      <c r="P3" s="1055" t="s">
        <v>441</v>
      </c>
      <c r="Q3" s="1056"/>
      <c r="R3" s="1057"/>
      <c r="S3" s="1058"/>
      <c r="T3" s="1055" t="s">
        <v>243</v>
      </c>
      <c r="U3" s="1056"/>
      <c r="V3" s="1057"/>
      <c r="W3" s="1058"/>
      <c r="X3" s="36" t="s">
        <v>146</v>
      </c>
    </row>
    <row r="4" spans="1:26" s="129" customFormat="1" ht="25.5" customHeight="1" x14ac:dyDescent="0.25">
      <c r="A4" s="54" t="s">
        <v>442</v>
      </c>
      <c r="B4" s="54" t="s">
        <v>153</v>
      </c>
      <c r="C4" s="1059"/>
      <c r="D4" s="36" t="s">
        <v>145</v>
      </c>
      <c r="E4" s="19" t="s">
        <v>144</v>
      </c>
      <c r="F4" s="724" t="s">
        <v>623</v>
      </c>
      <c r="G4" s="863" t="s">
        <v>242</v>
      </c>
      <c r="H4" s="36" t="s">
        <v>145</v>
      </c>
      <c r="I4" s="19" t="s">
        <v>144</v>
      </c>
      <c r="J4" s="724" t="s">
        <v>623</v>
      </c>
      <c r="K4" s="863" t="s">
        <v>242</v>
      </c>
      <c r="L4" s="36" t="s">
        <v>145</v>
      </c>
      <c r="M4" s="19" t="s">
        <v>144</v>
      </c>
      <c r="N4" s="724" t="s">
        <v>623</v>
      </c>
      <c r="O4" s="863" t="s">
        <v>242</v>
      </c>
      <c r="P4" s="36" t="s">
        <v>145</v>
      </c>
      <c r="Q4" s="19" t="s">
        <v>144</v>
      </c>
      <c r="R4" s="724" t="s">
        <v>623</v>
      </c>
      <c r="S4" s="863" t="s">
        <v>242</v>
      </c>
      <c r="T4" s="36" t="s">
        <v>145</v>
      </c>
      <c r="U4" s="19" t="s">
        <v>144</v>
      </c>
      <c r="V4" s="724" t="s">
        <v>623</v>
      </c>
      <c r="W4" s="863" t="s">
        <v>242</v>
      </c>
      <c r="X4" s="36"/>
    </row>
    <row r="5" spans="1:26" s="129" customFormat="1" ht="20.100000000000001" customHeight="1" x14ac:dyDescent="0.25">
      <c r="A5" s="382" t="s">
        <v>56</v>
      </c>
      <c r="B5" s="383" t="s">
        <v>154</v>
      </c>
      <c r="C5" s="375" t="s">
        <v>57</v>
      </c>
      <c r="D5" s="423">
        <v>30</v>
      </c>
      <c r="E5" s="424">
        <v>55</v>
      </c>
      <c r="F5" s="725">
        <v>0</v>
      </c>
      <c r="G5" s="425">
        <v>0</v>
      </c>
      <c r="H5" s="423">
        <v>32</v>
      </c>
      <c r="I5" s="424">
        <v>49</v>
      </c>
      <c r="J5" s="725">
        <v>0</v>
      </c>
      <c r="K5" s="425">
        <v>0</v>
      </c>
      <c r="L5" s="423">
        <v>42</v>
      </c>
      <c r="M5" s="424">
        <v>64</v>
      </c>
      <c r="N5" s="725">
        <v>0</v>
      </c>
      <c r="O5" s="425">
        <v>0</v>
      </c>
      <c r="P5" s="423">
        <v>41</v>
      </c>
      <c r="Q5" s="424">
        <v>65</v>
      </c>
      <c r="R5" s="725">
        <v>0</v>
      </c>
      <c r="S5" s="425">
        <v>1</v>
      </c>
      <c r="T5" s="423">
        <v>145</v>
      </c>
      <c r="U5" s="424">
        <v>233</v>
      </c>
      <c r="V5" s="725">
        <v>0</v>
      </c>
      <c r="W5" s="425">
        <v>1</v>
      </c>
      <c r="X5" s="426">
        <v>379</v>
      </c>
      <c r="Y5" s="147"/>
      <c r="Z5" s="147"/>
    </row>
    <row r="6" spans="1:26" s="129" customFormat="1" ht="20.100000000000001" customHeight="1" x14ac:dyDescent="0.25">
      <c r="A6" s="382" t="s">
        <v>361</v>
      </c>
      <c r="B6" s="383" t="s">
        <v>744</v>
      </c>
      <c r="C6" s="375" t="s">
        <v>59</v>
      </c>
      <c r="D6" s="423">
        <v>38</v>
      </c>
      <c r="E6" s="424">
        <v>42</v>
      </c>
      <c r="F6" s="725">
        <v>0</v>
      </c>
      <c r="G6" s="425">
        <v>0</v>
      </c>
      <c r="H6" s="423">
        <v>0</v>
      </c>
      <c r="I6" s="424">
        <v>0</v>
      </c>
      <c r="J6" s="725">
        <v>0</v>
      </c>
      <c r="K6" s="425">
        <v>0</v>
      </c>
      <c r="L6" s="423">
        <v>0</v>
      </c>
      <c r="M6" s="424">
        <v>0</v>
      </c>
      <c r="N6" s="725">
        <v>0</v>
      </c>
      <c r="O6" s="425">
        <v>0</v>
      </c>
      <c r="P6" s="423">
        <v>0</v>
      </c>
      <c r="Q6" s="424">
        <v>0</v>
      </c>
      <c r="R6" s="725">
        <v>0</v>
      </c>
      <c r="S6" s="425">
        <v>0</v>
      </c>
      <c r="T6" s="423">
        <v>38</v>
      </c>
      <c r="U6" s="424">
        <v>42</v>
      </c>
      <c r="V6" s="725">
        <v>0</v>
      </c>
      <c r="W6" s="425">
        <v>0</v>
      </c>
      <c r="X6" s="426">
        <v>80</v>
      </c>
      <c r="Y6" s="147"/>
      <c r="Z6" s="147"/>
    </row>
    <row r="7" spans="1:26" s="129" customFormat="1" ht="20.100000000000001" customHeight="1" x14ac:dyDescent="0.25">
      <c r="A7" s="382" t="s">
        <v>58</v>
      </c>
      <c r="B7" s="383" t="s">
        <v>155</v>
      </c>
      <c r="C7" s="375" t="s">
        <v>59</v>
      </c>
      <c r="D7" s="423">
        <v>33</v>
      </c>
      <c r="E7" s="424">
        <v>45</v>
      </c>
      <c r="F7" s="725">
        <v>0</v>
      </c>
      <c r="G7" s="425">
        <v>0</v>
      </c>
      <c r="H7" s="423">
        <v>31</v>
      </c>
      <c r="I7" s="424">
        <v>45</v>
      </c>
      <c r="J7" s="725">
        <v>0</v>
      </c>
      <c r="K7" s="425">
        <v>0</v>
      </c>
      <c r="L7" s="423">
        <v>37</v>
      </c>
      <c r="M7" s="424">
        <v>42</v>
      </c>
      <c r="N7" s="725">
        <v>0</v>
      </c>
      <c r="O7" s="425">
        <v>0</v>
      </c>
      <c r="P7" s="423">
        <v>30</v>
      </c>
      <c r="Q7" s="424">
        <v>46</v>
      </c>
      <c r="R7" s="725">
        <v>0</v>
      </c>
      <c r="S7" s="425">
        <v>0</v>
      </c>
      <c r="T7" s="423">
        <v>131</v>
      </c>
      <c r="U7" s="424">
        <v>178</v>
      </c>
      <c r="V7" s="725">
        <v>0</v>
      </c>
      <c r="W7" s="425">
        <v>0</v>
      </c>
      <c r="X7" s="426">
        <v>309</v>
      </c>
      <c r="Y7" s="147"/>
      <c r="Z7" s="147"/>
    </row>
    <row r="8" spans="1:26" s="129" customFormat="1" ht="20.100000000000001" customHeight="1" x14ac:dyDescent="0.25">
      <c r="A8" s="382" t="s">
        <v>58</v>
      </c>
      <c r="B8" s="383" t="s">
        <v>156</v>
      </c>
      <c r="C8" s="375" t="s">
        <v>59</v>
      </c>
      <c r="D8" s="423">
        <v>77</v>
      </c>
      <c r="E8" s="424">
        <v>67</v>
      </c>
      <c r="F8" s="725">
        <v>0</v>
      </c>
      <c r="G8" s="425">
        <v>0</v>
      </c>
      <c r="H8" s="423">
        <v>70</v>
      </c>
      <c r="I8" s="424">
        <v>77</v>
      </c>
      <c r="J8" s="725">
        <v>0</v>
      </c>
      <c r="K8" s="425">
        <v>0</v>
      </c>
      <c r="L8" s="423">
        <v>64</v>
      </c>
      <c r="M8" s="424">
        <v>86</v>
      </c>
      <c r="N8" s="725">
        <v>0</v>
      </c>
      <c r="O8" s="425">
        <v>0</v>
      </c>
      <c r="P8" s="423">
        <v>65</v>
      </c>
      <c r="Q8" s="424">
        <v>77</v>
      </c>
      <c r="R8" s="725">
        <v>0</v>
      </c>
      <c r="S8" s="425">
        <v>0</v>
      </c>
      <c r="T8" s="423">
        <v>276</v>
      </c>
      <c r="U8" s="424">
        <v>307</v>
      </c>
      <c r="V8" s="725">
        <v>0</v>
      </c>
      <c r="W8" s="425">
        <v>0</v>
      </c>
      <c r="X8" s="426">
        <v>583</v>
      </c>
      <c r="Y8" s="147"/>
      <c r="Z8" s="147"/>
    </row>
    <row r="9" spans="1:26" s="129" customFormat="1" ht="20.100000000000001" customHeight="1" x14ac:dyDescent="0.25">
      <c r="A9" s="382" t="s">
        <v>60</v>
      </c>
      <c r="B9" s="383" t="s">
        <v>246</v>
      </c>
      <c r="C9" s="375" t="s">
        <v>61</v>
      </c>
      <c r="D9" s="423">
        <v>19</v>
      </c>
      <c r="E9" s="424">
        <v>22</v>
      </c>
      <c r="F9" s="725">
        <v>0</v>
      </c>
      <c r="G9" s="425">
        <v>0</v>
      </c>
      <c r="H9" s="423">
        <v>16</v>
      </c>
      <c r="I9" s="424">
        <v>21</v>
      </c>
      <c r="J9" s="725">
        <v>0</v>
      </c>
      <c r="K9" s="425">
        <v>0</v>
      </c>
      <c r="L9" s="423">
        <v>21</v>
      </c>
      <c r="M9" s="424">
        <v>21</v>
      </c>
      <c r="N9" s="725">
        <v>0</v>
      </c>
      <c r="O9" s="425">
        <v>0</v>
      </c>
      <c r="P9" s="423">
        <v>17</v>
      </c>
      <c r="Q9" s="424">
        <v>21</v>
      </c>
      <c r="R9" s="725">
        <v>0</v>
      </c>
      <c r="S9" s="425">
        <v>0</v>
      </c>
      <c r="T9" s="423">
        <v>73</v>
      </c>
      <c r="U9" s="424">
        <v>85</v>
      </c>
      <c r="V9" s="725">
        <v>0</v>
      </c>
      <c r="W9" s="425">
        <v>0</v>
      </c>
      <c r="X9" s="426">
        <v>158</v>
      </c>
      <c r="Y9" s="147"/>
      <c r="Z9" s="147"/>
    </row>
    <row r="10" spans="1:26" s="129" customFormat="1" ht="20.100000000000001" customHeight="1" x14ac:dyDescent="0.25">
      <c r="A10" s="382" t="s">
        <v>60</v>
      </c>
      <c r="B10" s="383" t="s">
        <v>161</v>
      </c>
      <c r="C10" s="375" t="s">
        <v>59</v>
      </c>
      <c r="D10" s="423">
        <v>58</v>
      </c>
      <c r="E10" s="424">
        <v>86</v>
      </c>
      <c r="F10" s="725">
        <v>0</v>
      </c>
      <c r="G10" s="425">
        <v>0</v>
      </c>
      <c r="H10" s="423">
        <v>69</v>
      </c>
      <c r="I10" s="424">
        <v>77</v>
      </c>
      <c r="J10" s="725">
        <v>0</v>
      </c>
      <c r="K10" s="425">
        <v>0</v>
      </c>
      <c r="L10" s="423">
        <v>66</v>
      </c>
      <c r="M10" s="424">
        <v>111</v>
      </c>
      <c r="N10" s="725">
        <v>0</v>
      </c>
      <c r="O10" s="425">
        <v>0</v>
      </c>
      <c r="P10" s="423">
        <v>76</v>
      </c>
      <c r="Q10" s="424">
        <v>99</v>
      </c>
      <c r="R10" s="725">
        <v>0</v>
      </c>
      <c r="S10" s="425">
        <v>0</v>
      </c>
      <c r="T10" s="423">
        <v>269</v>
      </c>
      <c r="U10" s="424">
        <v>373</v>
      </c>
      <c r="V10" s="725">
        <v>0</v>
      </c>
      <c r="W10" s="425">
        <v>0</v>
      </c>
      <c r="X10" s="426">
        <v>642</v>
      </c>
      <c r="Y10" s="147"/>
      <c r="Z10" s="147"/>
    </row>
    <row r="11" spans="1:26" s="129" customFormat="1" ht="20.100000000000001" customHeight="1" x14ac:dyDescent="0.25">
      <c r="A11" s="382" t="s">
        <v>60</v>
      </c>
      <c r="B11" s="383" t="s">
        <v>162</v>
      </c>
      <c r="C11" s="375" t="s">
        <v>59</v>
      </c>
      <c r="D11" s="423">
        <v>53</v>
      </c>
      <c r="E11" s="424">
        <v>53</v>
      </c>
      <c r="F11" s="725">
        <v>0</v>
      </c>
      <c r="G11" s="425">
        <v>0</v>
      </c>
      <c r="H11" s="423">
        <v>65</v>
      </c>
      <c r="I11" s="424">
        <v>37</v>
      </c>
      <c r="J11" s="725">
        <v>0</v>
      </c>
      <c r="K11" s="425">
        <v>1</v>
      </c>
      <c r="L11" s="423">
        <v>60</v>
      </c>
      <c r="M11" s="424">
        <v>67</v>
      </c>
      <c r="N11" s="725">
        <v>0</v>
      </c>
      <c r="O11" s="425">
        <v>1</v>
      </c>
      <c r="P11" s="423">
        <v>71</v>
      </c>
      <c r="Q11" s="424">
        <v>56</v>
      </c>
      <c r="R11" s="725">
        <v>0</v>
      </c>
      <c r="S11" s="425">
        <v>0</v>
      </c>
      <c r="T11" s="423">
        <v>249</v>
      </c>
      <c r="U11" s="424">
        <v>213</v>
      </c>
      <c r="V11" s="725">
        <v>0</v>
      </c>
      <c r="W11" s="425">
        <v>2</v>
      </c>
      <c r="X11" s="426">
        <v>464</v>
      </c>
      <c r="Y11" s="147"/>
      <c r="Z11" s="147"/>
    </row>
    <row r="12" spans="1:26" s="129" customFormat="1" ht="20.100000000000001" customHeight="1" x14ac:dyDescent="0.25">
      <c r="A12" s="382" t="s">
        <v>60</v>
      </c>
      <c r="B12" s="383" t="s">
        <v>160</v>
      </c>
      <c r="C12" s="375" t="s">
        <v>57</v>
      </c>
      <c r="D12" s="423">
        <v>20</v>
      </c>
      <c r="E12" s="424">
        <v>68</v>
      </c>
      <c r="F12" s="725">
        <v>0</v>
      </c>
      <c r="G12" s="425">
        <v>0</v>
      </c>
      <c r="H12" s="423">
        <v>28</v>
      </c>
      <c r="I12" s="424">
        <v>60</v>
      </c>
      <c r="J12" s="725">
        <v>0</v>
      </c>
      <c r="K12" s="425">
        <v>0</v>
      </c>
      <c r="L12" s="423">
        <v>46</v>
      </c>
      <c r="M12" s="424">
        <v>71</v>
      </c>
      <c r="N12" s="725">
        <v>0</v>
      </c>
      <c r="O12" s="425">
        <v>1</v>
      </c>
      <c r="P12" s="427">
        <v>45</v>
      </c>
      <c r="Q12" s="424">
        <v>72</v>
      </c>
      <c r="R12" s="725">
        <v>0</v>
      </c>
      <c r="S12" s="425">
        <v>0</v>
      </c>
      <c r="T12" s="423">
        <v>139</v>
      </c>
      <c r="U12" s="424">
        <v>271</v>
      </c>
      <c r="V12" s="725">
        <v>0</v>
      </c>
      <c r="W12" s="425">
        <v>1</v>
      </c>
      <c r="X12" s="426">
        <v>411</v>
      </c>
      <c r="Y12" s="147"/>
      <c r="Z12" s="147"/>
    </row>
    <row r="13" spans="1:26" s="129" customFormat="1" ht="20.100000000000001" customHeight="1" x14ac:dyDescent="0.25">
      <c r="A13" s="382" t="s">
        <v>60</v>
      </c>
      <c r="B13" s="383" t="s">
        <v>159</v>
      </c>
      <c r="C13" s="375" t="s">
        <v>57</v>
      </c>
      <c r="D13" s="423">
        <v>26</v>
      </c>
      <c r="E13" s="424">
        <v>43</v>
      </c>
      <c r="F13" s="725">
        <v>0</v>
      </c>
      <c r="G13" s="425">
        <v>1</v>
      </c>
      <c r="H13" s="423">
        <v>33</v>
      </c>
      <c r="I13" s="424">
        <v>53</v>
      </c>
      <c r="J13" s="725">
        <v>0</v>
      </c>
      <c r="K13" s="425">
        <v>0</v>
      </c>
      <c r="L13" s="423">
        <v>24</v>
      </c>
      <c r="M13" s="424">
        <v>55</v>
      </c>
      <c r="N13" s="725">
        <v>0</v>
      </c>
      <c r="O13" s="425">
        <v>0</v>
      </c>
      <c r="P13" s="423">
        <v>19</v>
      </c>
      <c r="Q13" s="424">
        <v>61</v>
      </c>
      <c r="R13" s="725">
        <v>1</v>
      </c>
      <c r="S13" s="425">
        <v>0</v>
      </c>
      <c r="T13" s="423">
        <v>102</v>
      </c>
      <c r="U13" s="424">
        <v>212</v>
      </c>
      <c r="V13" s="725">
        <v>1</v>
      </c>
      <c r="W13" s="425">
        <v>1</v>
      </c>
      <c r="X13" s="426">
        <v>316</v>
      </c>
      <c r="Y13" s="147"/>
      <c r="Z13" s="147"/>
    </row>
    <row r="14" spans="1:26" s="129" customFormat="1" ht="20.100000000000001" customHeight="1" x14ac:dyDescent="0.25">
      <c r="A14" s="382" t="s">
        <v>60</v>
      </c>
      <c r="B14" s="383" t="s">
        <v>158</v>
      </c>
      <c r="C14" s="375" t="s">
        <v>59</v>
      </c>
      <c r="D14" s="423">
        <v>80</v>
      </c>
      <c r="E14" s="424">
        <v>68</v>
      </c>
      <c r="F14" s="725">
        <v>0</v>
      </c>
      <c r="G14" s="425">
        <v>0</v>
      </c>
      <c r="H14" s="423">
        <v>88</v>
      </c>
      <c r="I14" s="424">
        <v>114</v>
      </c>
      <c r="J14" s="725">
        <v>0</v>
      </c>
      <c r="K14" s="425">
        <v>0</v>
      </c>
      <c r="L14" s="423">
        <v>93</v>
      </c>
      <c r="M14" s="424">
        <v>106</v>
      </c>
      <c r="N14" s="725">
        <v>0</v>
      </c>
      <c r="O14" s="425">
        <v>0</v>
      </c>
      <c r="P14" s="423">
        <v>0</v>
      </c>
      <c r="Q14" s="424">
        <v>0</v>
      </c>
      <c r="R14" s="725">
        <v>0</v>
      </c>
      <c r="S14" s="425">
        <v>0</v>
      </c>
      <c r="T14" s="423">
        <v>261</v>
      </c>
      <c r="U14" s="424">
        <v>288</v>
      </c>
      <c r="V14" s="725">
        <v>0</v>
      </c>
      <c r="W14" s="425">
        <v>0</v>
      </c>
      <c r="X14" s="426">
        <v>549</v>
      </c>
      <c r="Y14" s="147"/>
      <c r="Z14" s="147"/>
    </row>
    <row r="15" spans="1:26" s="129" customFormat="1" ht="20.100000000000001" customHeight="1" x14ac:dyDescent="0.25">
      <c r="A15" s="382" t="s">
        <v>60</v>
      </c>
      <c r="B15" s="383" t="s">
        <v>163</v>
      </c>
      <c r="C15" s="375" t="s">
        <v>59</v>
      </c>
      <c r="D15" s="423">
        <v>30</v>
      </c>
      <c r="E15" s="424">
        <v>41</v>
      </c>
      <c r="F15" s="725">
        <v>0</v>
      </c>
      <c r="G15" s="425">
        <v>0</v>
      </c>
      <c r="H15" s="423">
        <v>36</v>
      </c>
      <c r="I15" s="424">
        <v>34</v>
      </c>
      <c r="J15" s="725">
        <v>0</v>
      </c>
      <c r="K15" s="425">
        <v>0</v>
      </c>
      <c r="L15" s="423">
        <v>40</v>
      </c>
      <c r="M15" s="424">
        <v>52</v>
      </c>
      <c r="N15" s="725">
        <v>0</v>
      </c>
      <c r="O15" s="425">
        <v>0</v>
      </c>
      <c r="P15" s="423">
        <v>40</v>
      </c>
      <c r="Q15" s="424">
        <v>47</v>
      </c>
      <c r="R15" s="725">
        <v>0</v>
      </c>
      <c r="S15" s="425">
        <v>0</v>
      </c>
      <c r="T15" s="423">
        <v>146</v>
      </c>
      <c r="U15" s="424">
        <v>174</v>
      </c>
      <c r="V15" s="725">
        <v>0</v>
      </c>
      <c r="W15" s="425">
        <v>0</v>
      </c>
      <c r="X15" s="426">
        <v>320</v>
      </c>
      <c r="Y15" s="147"/>
      <c r="Z15" s="147"/>
    </row>
    <row r="16" spans="1:26" s="129" customFormat="1" ht="20.100000000000001" customHeight="1" x14ac:dyDescent="0.25">
      <c r="A16" s="382" t="s">
        <v>63</v>
      </c>
      <c r="B16" s="383" t="s">
        <v>164</v>
      </c>
      <c r="C16" s="375" t="s">
        <v>57</v>
      </c>
      <c r="D16" s="423">
        <v>32</v>
      </c>
      <c r="E16" s="424">
        <v>48</v>
      </c>
      <c r="F16" s="725">
        <v>0</v>
      </c>
      <c r="G16" s="425">
        <v>0</v>
      </c>
      <c r="H16" s="423">
        <v>29</v>
      </c>
      <c r="I16" s="424">
        <v>43</v>
      </c>
      <c r="J16" s="725">
        <v>0</v>
      </c>
      <c r="K16" s="425">
        <v>7</v>
      </c>
      <c r="L16" s="423">
        <v>27</v>
      </c>
      <c r="M16" s="424">
        <v>85</v>
      </c>
      <c r="N16" s="725">
        <v>0</v>
      </c>
      <c r="O16" s="425">
        <v>9</v>
      </c>
      <c r="P16" s="423">
        <v>35</v>
      </c>
      <c r="Q16" s="424">
        <v>75</v>
      </c>
      <c r="R16" s="725">
        <v>0</v>
      </c>
      <c r="S16" s="425">
        <v>8</v>
      </c>
      <c r="T16" s="423">
        <v>123</v>
      </c>
      <c r="U16" s="424">
        <v>251</v>
      </c>
      <c r="V16" s="725">
        <v>0</v>
      </c>
      <c r="W16" s="425">
        <v>24</v>
      </c>
      <c r="X16" s="426">
        <v>398</v>
      </c>
      <c r="Y16" s="147"/>
      <c r="Z16" s="147"/>
    </row>
    <row r="17" spans="1:26" s="129" customFormat="1" ht="20.100000000000001" customHeight="1" x14ac:dyDescent="0.25">
      <c r="A17" s="382" t="s">
        <v>64</v>
      </c>
      <c r="B17" s="383" t="s">
        <v>165</v>
      </c>
      <c r="C17" s="375" t="s">
        <v>57</v>
      </c>
      <c r="D17" s="423">
        <v>20</v>
      </c>
      <c r="E17" s="424">
        <v>32</v>
      </c>
      <c r="F17" s="725">
        <v>0</v>
      </c>
      <c r="G17" s="425">
        <v>0</v>
      </c>
      <c r="H17" s="423">
        <v>20</v>
      </c>
      <c r="I17" s="424">
        <v>31</v>
      </c>
      <c r="J17" s="725">
        <v>0</v>
      </c>
      <c r="K17" s="425">
        <v>0</v>
      </c>
      <c r="L17" s="423">
        <v>21</v>
      </c>
      <c r="M17" s="424">
        <v>29</v>
      </c>
      <c r="N17" s="725">
        <v>0</v>
      </c>
      <c r="O17" s="425">
        <v>0</v>
      </c>
      <c r="P17" s="423">
        <v>20</v>
      </c>
      <c r="Q17" s="424">
        <v>32</v>
      </c>
      <c r="R17" s="725">
        <v>0</v>
      </c>
      <c r="S17" s="425">
        <v>0</v>
      </c>
      <c r="T17" s="423">
        <v>81</v>
      </c>
      <c r="U17" s="424">
        <v>124</v>
      </c>
      <c r="V17" s="725">
        <v>0</v>
      </c>
      <c r="W17" s="425">
        <v>0</v>
      </c>
      <c r="X17" s="426">
        <v>205</v>
      </c>
      <c r="Y17" s="147"/>
      <c r="Z17" s="147"/>
    </row>
    <row r="18" spans="1:26" s="129" customFormat="1" ht="20.100000000000001" customHeight="1" x14ac:dyDescent="0.25">
      <c r="A18" s="382" t="s">
        <v>66</v>
      </c>
      <c r="B18" s="383" t="s">
        <v>166</v>
      </c>
      <c r="C18" s="375" t="s">
        <v>59</v>
      </c>
      <c r="D18" s="423">
        <v>32</v>
      </c>
      <c r="E18" s="424">
        <v>47</v>
      </c>
      <c r="F18" s="725">
        <v>0</v>
      </c>
      <c r="G18" s="425">
        <v>0</v>
      </c>
      <c r="H18" s="423">
        <v>26</v>
      </c>
      <c r="I18" s="424">
        <v>41</v>
      </c>
      <c r="J18" s="725">
        <v>0</v>
      </c>
      <c r="K18" s="425">
        <v>0</v>
      </c>
      <c r="L18" s="423">
        <v>25</v>
      </c>
      <c r="M18" s="424">
        <v>48</v>
      </c>
      <c r="N18" s="725">
        <v>0</v>
      </c>
      <c r="O18" s="425">
        <v>0</v>
      </c>
      <c r="P18" s="423">
        <v>26</v>
      </c>
      <c r="Q18" s="424">
        <v>43</v>
      </c>
      <c r="R18" s="725">
        <v>0</v>
      </c>
      <c r="S18" s="425">
        <v>0</v>
      </c>
      <c r="T18" s="423">
        <v>109</v>
      </c>
      <c r="U18" s="424">
        <v>179</v>
      </c>
      <c r="V18" s="725">
        <v>0</v>
      </c>
      <c r="W18" s="425">
        <v>0</v>
      </c>
      <c r="X18" s="426">
        <v>288</v>
      </c>
      <c r="Y18" s="147"/>
      <c r="Z18" s="147"/>
    </row>
    <row r="19" spans="1:26" s="129" customFormat="1" ht="20.100000000000001" customHeight="1" x14ac:dyDescent="0.25">
      <c r="A19" s="382" t="s">
        <v>68</v>
      </c>
      <c r="B19" s="383" t="s">
        <v>169</v>
      </c>
      <c r="C19" s="375" t="s">
        <v>59</v>
      </c>
      <c r="D19" s="423">
        <v>73</v>
      </c>
      <c r="E19" s="424">
        <v>72</v>
      </c>
      <c r="F19" s="725">
        <v>0</v>
      </c>
      <c r="G19" s="425">
        <v>0</v>
      </c>
      <c r="H19" s="423">
        <v>60</v>
      </c>
      <c r="I19" s="424">
        <v>64</v>
      </c>
      <c r="J19" s="725">
        <v>0</v>
      </c>
      <c r="K19" s="425">
        <v>0</v>
      </c>
      <c r="L19" s="423">
        <v>51</v>
      </c>
      <c r="M19" s="424">
        <v>50</v>
      </c>
      <c r="N19" s="725">
        <v>0</v>
      </c>
      <c r="O19" s="425">
        <v>3</v>
      </c>
      <c r="P19" s="423">
        <v>51</v>
      </c>
      <c r="Q19" s="424">
        <v>56</v>
      </c>
      <c r="R19" s="725">
        <v>0</v>
      </c>
      <c r="S19" s="425">
        <v>0</v>
      </c>
      <c r="T19" s="423">
        <v>235</v>
      </c>
      <c r="U19" s="424">
        <v>242</v>
      </c>
      <c r="V19" s="725">
        <v>0</v>
      </c>
      <c r="W19" s="425">
        <v>3</v>
      </c>
      <c r="X19" s="426">
        <v>480</v>
      </c>
      <c r="Y19" s="147"/>
      <c r="Z19" s="147"/>
    </row>
    <row r="20" spans="1:26" s="129" customFormat="1" ht="20.100000000000001" customHeight="1" x14ac:dyDescent="0.25">
      <c r="A20" s="382" t="s">
        <v>68</v>
      </c>
      <c r="B20" s="383" t="s">
        <v>168</v>
      </c>
      <c r="C20" s="375" t="s">
        <v>59</v>
      </c>
      <c r="D20" s="423">
        <v>47</v>
      </c>
      <c r="E20" s="424">
        <v>82</v>
      </c>
      <c r="F20" s="725">
        <v>0</v>
      </c>
      <c r="G20" s="425">
        <v>0</v>
      </c>
      <c r="H20" s="423">
        <v>52</v>
      </c>
      <c r="I20" s="424">
        <v>112</v>
      </c>
      <c r="J20" s="725">
        <v>0</v>
      </c>
      <c r="K20" s="425">
        <v>0</v>
      </c>
      <c r="L20" s="423">
        <v>65</v>
      </c>
      <c r="M20" s="424">
        <v>100</v>
      </c>
      <c r="N20" s="725">
        <v>0</v>
      </c>
      <c r="O20" s="425">
        <v>0</v>
      </c>
      <c r="P20" s="423">
        <v>52</v>
      </c>
      <c r="Q20" s="424">
        <v>105</v>
      </c>
      <c r="R20" s="725">
        <v>0</v>
      </c>
      <c r="S20" s="425">
        <v>0</v>
      </c>
      <c r="T20" s="423">
        <v>216</v>
      </c>
      <c r="U20" s="424">
        <v>399</v>
      </c>
      <c r="V20" s="725">
        <v>0</v>
      </c>
      <c r="W20" s="425">
        <v>0</v>
      </c>
      <c r="X20" s="426">
        <v>615</v>
      </c>
      <c r="Y20" s="147"/>
      <c r="Z20" s="147"/>
    </row>
    <row r="21" spans="1:26" s="129" customFormat="1" ht="20.100000000000001" customHeight="1" x14ac:dyDescent="0.25">
      <c r="A21" s="382" t="s">
        <v>68</v>
      </c>
      <c r="B21" s="383" t="s">
        <v>167</v>
      </c>
      <c r="C21" s="375" t="s">
        <v>57</v>
      </c>
      <c r="D21" s="423">
        <v>22</v>
      </c>
      <c r="E21" s="424">
        <v>71</v>
      </c>
      <c r="F21" s="725">
        <v>0</v>
      </c>
      <c r="G21" s="425">
        <v>0</v>
      </c>
      <c r="H21" s="423">
        <v>29</v>
      </c>
      <c r="I21" s="424">
        <v>66</v>
      </c>
      <c r="J21" s="725">
        <v>0</v>
      </c>
      <c r="K21" s="425">
        <v>0</v>
      </c>
      <c r="L21" s="423">
        <v>30</v>
      </c>
      <c r="M21" s="424">
        <v>58</v>
      </c>
      <c r="N21" s="725">
        <v>0</v>
      </c>
      <c r="O21" s="425">
        <v>0</v>
      </c>
      <c r="P21" s="423">
        <v>27</v>
      </c>
      <c r="Q21" s="424">
        <v>67</v>
      </c>
      <c r="R21" s="725">
        <v>0</v>
      </c>
      <c r="S21" s="425">
        <v>0</v>
      </c>
      <c r="T21" s="423">
        <v>108</v>
      </c>
      <c r="U21" s="424">
        <v>262</v>
      </c>
      <c r="V21" s="725">
        <v>0</v>
      </c>
      <c r="W21" s="425">
        <v>0</v>
      </c>
      <c r="X21" s="426">
        <v>370</v>
      </c>
      <c r="Y21" s="147"/>
      <c r="Z21" s="147"/>
    </row>
    <row r="22" spans="1:26" s="129" customFormat="1" ht="20.100000000000001" customHeight="1" x14ac:dyDescent="0.25">
      <c r="A22" s="382" t="s">
        <v>69</v>
      </c>
      <c r="B22" s="383" t="s">
        <v>170</v>
      </c>
      <c r="C22" s="375" t="s">
        <v>57</v>
      </c>
      <c r="D22" s="423">
        <v>48</v>
      </c>
      <c r="E22" s="424">
        <v>51</v>
      </c>
      <c r="F22" s="725">
        <v>0</v>
      </c>
      <c r="G22" s="425">
        <v>0</v>
      </c>
      <c r="H22" s="423">
        <v>37</v>
      </c>
      <c r="I22" s="424">
        <v>60</v>
      </c>
      <c r="J22" s="725">
        <v>0</v>
      </c>
      <c r="K22" s="425">
        <v>0</v>
      </c>
      <c r="L22" s="423">
        <v>38</v>
      </c>
      <c r="M22" s="424">
        <v>58</v>
      </c>
      <c r="N22" s="725">
        <v>0</v>
      </c>
      <c r="O22" s="425">
        <v>0</v>
      </c>
      <c r="P22" s="423">
        <v>42</v>
      </c>
      <c r="Q22" s="424">
        <v>54</v>
      </c>
      <c r="R22" s="725">
        <v>0</v>
      </c>
      <c r="S22" s="425">
        <v>0</v>
      </c>
      <c r="T22" s="423">
        <v>165</v>
      </c>
      <c r="U22" s="424">
        <v>223</v>
      </c>
      <c r="V22" s="725">
        <v>0</v>
      </c>
      <c r="W22" s="425">
        <v>0</v>
      </c>
      <c r="X22" s="426">
        <v>388</v>
      </c>
      <c r="Y22" s="147"/>
      <c r="Z22" s="147"/>
    </row>
    <row r="23" spans="1:26" s="129" customFormat="1" ht="20.100000000000001" customHeight="1" x14ac:dyDescent="0.25">
      <c r="A23" s="382" t="s">
        <v>70</v>
      </c>
      <c r="B23" s="383" t="s">
        <v>172</v>
      </c>
      <c r="C23" s="375" t="s">
        <v>59</v>
      </c>
      <c r="D23" s="423">
        <v>44</v>
      </c>
      <c r="E23" s="424">
        <v>107</v>
      </c>
      <c r="F23" s="725">
        <v>0</v>
      </c>
      <c r="G23" s="425">
        <v>0</v>
      </c>
      <c r="H23" s="423">
        <v>52</v>
      </c>
      <c r="I23" s="424">
        <v>88</v>
      </c>
      <c r="J23" s="725">
        <v>0</v>
      </c>
      <c r="K23" s="425">
        <v>0</v>
      </c>
      <c r="L23" s="423">
        <v>50</v>
      </c>
      <c r="M23" s="424">
        <v>91</v>
      </c>
      <c r="N23" s="725">
        <v>0</v>
      </c>
      <c r="O23" s="425">
        <v>0</v>
      </c>
      <c r="P23" s="423">
        <v>52</v>
      </c>
      <c r="Q23" s="424">
        <v>88</v>
      </c>
      <c r="R23" s="725">
        <v>0</v>
      </c>
      <c r="S23" s="425">
        <v>0</v>
      </c>
      <c r="T23" s="423">
        <v>198</v>
      </c>
      <c r="U23" s="424">
        <v>374</v>
      </c>
      <c r="V23" s="725">
        <v>0</v>
      </c>
      <c r="W23" s="425">
        <v>0</v>
      </c>
      <c r="X23" s="426">
        <v>572</v>
      </c>
      <c r="Y23" s="147"/>
      <c r="Z23" s="147"/>
    </row>
    <row r="24" spans="1:26" s="129" customFormat="1" ht="20.100000000000001" customHeight="1" x14ac:dyDescent="0.25">
      <c r="A24" s="382" t="s">
        <v>70</v>
      </c>
      <c r="B24" s="383" t="s">
        <v>171</v>
      </c>
      <c r="C24" s="375" t="s">
        <v>57</v>
      </c>
      <c r="D24" s="423">
        <v>20</v>
      </c>
      <c r="E24" s="424">
        <v>30</v>
      </c>
      <c r="F24" s="725">
        <v>0</v>
      </c>
      <c r="G24" s="425">
        <v>0</v>
      </c>
      <c r="H24" s="423">
        <v>23</v>
      </c>
      <c r="I24" s="424">
        <v>26</v>
      </c>
      <c r="J24" s="725">
        <v>0</v>
      </c>
      <c r="K24" s="425">
        <v>1</v>
      </c>
      <c r="L24" s="423">
        <v>26</v>
      </c>
      <c r="M24" s="424">
        <v>30</v>
      </c>
      <c r="N24" s="725">
        <v>0</v>
      </c>
      <c r="O24" s="425">
        <v>0</v>
      </c>
      <c r="P24" s="423">
        <v>26</v>
      </c>
      <c r="Q24" s="424">
        <v>31</v>
      </c>
      <c r="R24" s="725">
        <v>0</v>
      </c>
      <c r="S24" s="425">
        <v>0</v>
      </c>
      <c r="T24" s="423">
        <v>95</v>
      </c>
      <c r="U24" s="424">
        <v>117</v>
      </c>
      <c r="V24" s="725">
        <v>0</v>
      </c>
      <c r="W24" s="425">
        <v>1</v>
      </c>
      <c r="X24" s="426">
        <v>213</v>
      </c>
      <c r="Y24" s="147"/>
      <c r="Z24" s="147"/>
    </row>
    <row r="25" spans="1:26" s="129" customFormat="1" ht="20.100000000000001" customHeight="1" x14ac:dyDescent="0.25">
      <c r="A25" s="382" t="s">
        <v>70</v>
      </c>
      <c r="B25" s="383" t="s">
        <v>991</v>
      </c>
      <c r="C25" s="375" t="s">
        <v>57</v>
      </c>
      <c r="D25" s="423">
        <v>22</v>
      </c>
      <c r="E25" s="424">
        <v>49</v>
      </c>
      <c r="F25" s="725">
        <v>0</v>
      </c>
      <c r="G25" s="425">
        <v>1</v>
      </c>
      <c r="H25" s="423">
        <v>27</v>
      </c>
      <c r="I25" s="424">
        <v>40</v>
      </c>
      <c r="J25" s="725">
        <v>0</v>
      </c>
      <c r="K25" s="425">
        <v>0</v>
      </c>
      <c r="L25" s="423">
        <v>33</v>
      </c>
      <c r="M25" s="424">
        <v>84</v>
      </c>
      <c r="N25" s="725">
        <v>0</v>
      </c>
      <c r="O25" s="425">
        <v>0</v>
      </c>
      <c r="P25" s="423">
        <v>36</v>
      </c>
      <c r="Q25" s="424">
        <v>80</v>
      </c>
      <c r="R25" s="725">
        <v>0</v>
      </c>
      <c r="S25" s="425">
        <v>0</v>
      </c>
      <c r="T25" s="423">
        <v>118</v>
      </c>
      <c r="U25" s="424">
        <v>253</v>
      </c>
      <c r="V25" s="725">
        <v>0</v>
      </c>
      <c r="W25" s="425">
        <v>1</v>
      </c>
      <c r="X25" s="426">
        <v>372</v>
      </c>
      <c r="Y25" s="147"/>
      <c r="Z25" s="147"/>
    </row>
    <row r="26" spans="1:26" s="129" customFormat="1" ht="20.100000000000001" customHeight="1" x14ac:dyDescent="0.25">
      <c r="A26" s="382" t="s">
        <v>71</v>
      </c>
      <c r="B26" s="383" t="s">
        <v>173</v>
      </c>
      <c r="C26" s="375" t="s">
        <v>57</v>
      </c>
      <c r="D26" s="423">
        <v>45</v>
      </c>
      <c r="E26" s="424">
        <v>63</v>
      </c>
      <c r="F26" s="725">
        <v>0</v>
      </c>
      <c r="G26" s="425">
        <v>0</v>
      </c>
      <c r="H26" s="423">
        <v>54</v>
      </c>
      <c r="I26" s="424">
        <v>51</v>
      </c>
      <c r="J26" s="725">
        <v>0</v>
      </c>
      <c r="K26" s="425">
        <v>0</v>
      </c>
      <c r="L26" s="423">
        <v>49</v>
      </c>
      <c r="M26" s="424">
        <v>72</v>
      </c>
      <c r="N26" s="725">
        <v>0</v>
      </c>
      <c r="O26" s="425">
        <v>0</v>
      </c>
      <c r="P26" s="423">
        <v>49</v>
      </c>
      <c r="Q26" s="424">
        <v>66</v>
      </c>
      <c r="R26" s="725">
        <v>0</v>
      </c>
      <c r="S26" s="425">
        <v>0</v>
      </c>
      <c r="T26" s="423">
        <v>197</v>
      </c>
      <c r="U26" s="424">
        <v>252</v>
      </c>
      <c r="V26" s="725">
        <v>0</v>
      </c>
      <c r="W26" s="425">
        <v>0</v>
      </c>
      <c r="X26" s="426">
        <v>449</v>
      </c>
      <c r="Y26" s="147"/>
      <c r="Z26" s="530"/>
    </row>
    <row r="27" spans="1:26" s="129" customFormat="1" ht="20.100000000000001" customHeight="1" x14ac:dyDescent="0.25">
      <c r="A27" s="382" t="s">
        <v>72</v>
      </c>
      <c r="B27" s="383" t="s">
        <v>174</v>
      </c>
      <c r="C27" s="375" t="s">
        <v>57</v>
      </c>
      <c r="D27" s="423">
        <v>22</v>
      </c>
      <c r="E27" s="424">
        <v>57</v>
      </c>
      <c r="F27" s="725">
        <v>0</v>
      </c>
      <c r="G27" s="425">
        <v>1</v>
      </c>
      <c r="H27" s="423">
        <v>33</v>
      </c>
      <c r="I27" s="424">
        <v>50</v>
      </c>
      <c r="J27" s="725">
        <v>0</v>
      </c>
      <c r="K27" s="425">
        <v>1</v>
      </c>
      <c r="L27" s="423">
        <v>29</v>
      </c>
      <c r="M27" s="424">
        <v>50</v>
      </c>
      <c r="N27" s="725">
        <v>0</v>
      </c>
      <c r="O27" s="425">
        <v>0</v>
      </c>
      <c r="P27" s="423">
        <v>37</v>
      </c>
      <c r="Q27" s="424">
        <v>46</v>
      </c>
      <c r="R27" s="725">
        <v>0</v>
      </c>
      <c r="S27" s="425">
        <v>1</v>
      </c>
      <c r="T27" s="423">
        <v>121</v>
      </c>
      <c r="U27" s="424">
        <v>203</v>
      </c>
      <c r="V27" s="725">
        <v>0</v>
      </c>
      <c r="W27" s="425">
        <v>3</v>
      </c>
      <c r="X27" s="426">
        <v>327</v>
      </c>
      <c r="Y27" s="147"/>
      <c r="Z27" s="147"/>
    </row>
    <row r="28" spans="1:26" s="129" customFormat="1" ht="20.100000000000001" customHeight="1" x14ac:dyDescent="0.25">
      <c r="A28" s="382" t="s">
        <v>73</v>
      </c>
      <c r="B28" s="383" t="s">
        <v>175</v>
      </c>
      <c r="C28" s="375" t="s">
        <v>57</v>
      </c>
      <c r="D28" s="423">
        <v>26</v>
      </c>
      <c r="E28" s="424">
        <v>40</v>
      </c>
      <c r="F28" s="725">
        <v>0</v>
      </c>
      <c r="G28" s="425">
        <v>0</v>
      </c>
      <c r="H28" s="423">
        <v>25</v>
      </c>
      <c r="I28" s="424">
        <v>43</v>
      </c>
      <c r="J28" s="725">
        <v>0</v>
      </c>
      <c r="K28" s="425">
        <v>0</v>
      </c>
      <c r="L28" s="423">
        <v>34</v>
      </c>
      <c r="M28" s="424">
        <v>29</v>
      </c>
      <c r="N28" s="725">
        <v>0</v>
      </c>
      <c r="O28" s="425">
        <v>0</v>
      </c>
      <c r="P28" s="423">
        <v>29</v>
      </c>
      <c r="Q28" s="424">
        <v>34</v>
      </c>
      <c r="R28" s="725">
        <v>0</v>
      </c>
      <c r="S28" s="425">
        <v>0</v>
      </c>
      <c r="T28" s="423">
        <v>114</v>
      </c>
      <c r="U28" s="424">
        <v>146</v>
      </c>
      <c r="V28" s="725">
        <v>0</v>
      </c>
      <c r="W28" s="425">
        <v>0</v>
      </c>
      <c r="X28" s="426">
        <v>260</v>
      </c>
      <c r="Y28" s="147"/>
      <c r="Z28" s="147"/>
    </row>
    <row r="29" spans="1:26" s="129" customFormat="1" ht="20.100000000000001" customHeight="1" x14ac:dyDescent="0.25">
      <c r="A29" s="382" t="s">
        <v>73</v>
      </c>
      <c r="B29" s="383" t="s">
        <v>176</v>
      </c>
      <c r="C29" s="375" t="s">
        <v>57</v>
      </c>
      <c r="D29" s="423">
        <v>52</v>
      </c>
      <c r="E29" s="424">
        <v>66</v>
      </c>
      <c r="F29" s="725">
        <v>0</v>
      </c>
      <c r="G29" s="425">
        <v>1</v>
      </c>
      <c r="H29" s="423">
        <v>37</v>
      </c>
      <c r="I29" s="424">
        <v>80</v>
      </c>
      <c r="J29" s="725">
        <v>0</v>
      </c>
      <c r="K29" s="425">
        <v>0</v>
      </c>
      <c r="L29" s="423">
        <v>48</v>
      </c>
      <c r="M29" s="424">
        <v>72</v>
      </c>
      <c r="N29" s="725">
        <v>0</v>
      </c>
      <c r="O29" s="425">
        <v>0</v>
      </c>
      <c r="P29" s="423">
        <v>52</v>
      </c>
      <c r="Q29" s="424">
        <v>68</v>
      </c>
      <c r="R29" s="725">
        <v>0</v>
      </c>
      <c r="S29" s="425">
        <v>0</v>
      </c>
      <c r="T29" s="423">
        <v>189</v>
      </c>
      <c r="U29" s="424">
        <v>286</v>
      </c>
      <c r="V29" s="725">
        <v>0</v>
      </c>
      <c r="W29" s="425">
        <v>1</v>
      </c>
      <c r="X29" s="426">
        <v>476</v>
      </c>
      <c r="Y29" s="147"/>
      <c r="Z29" s="147"/>
    </row>
    <row r="30" spans="1:26" s="129" customFormat="1" ht="20.100000000000001" customHeight="1" x14ac:dyDescent="0.25">
      <c r="A30" s="382" t="s">
        <v>74</v>
      </c>
      <c r="B30" s="383" t="s">
        <v>177</v>
      </c>
      <c r="C30" s="375" t="s">
        <v>57</v>
      </c>
      <c r="D30" s="423">
        <v>26</v>
      </c>
      <c r="E30" s="424">
        <v>52</v>
      </c>
      <c r="F30" s="725">
        <v>0</v>
      </c>
      <c r="G30" s="425">
        <v>0</v>
      </c>
      <c r="H30" s="423">
        <v>28</v>
      </c>
      <c r="I30" s="424">
        <v>45</v>
      </c>
      <c r="J30" s="725">
        <v>0</v>
      </c>
      <c r="K30" s="425">
        <v>0</v>
      </c>
      <c r="L30" s="423">
        <v>34</v>
      </c>
      <c r="M30" s="424">
        <v>45</v>
      </c>
      <c r="N30" s="725">
        <v>0</v>
      </c>
      <c r="O30" s="425">
        <v>0</v>
      </c>
      <c r="P30" s="423">
        <v>37</v>
      </c>
      <c r="Q30" s="424">
        <v>43</v>
      </c>
      <c r="R30" s="725">
        <v>0</v>
      </c>
      <c r="S30" s="425">
        <v>0</v>
      </c>
      <c r="T30" s="423">
        <v>125</v>
      </c>
      <c r="U30" s="424">
        <v>185</v>
      </c>
      <c r="V30" s="725">
        <v>0</v>
      </c>
      <c r="W30" s="425">
        <v>0</v>
      </c>
      <c r="X30" s="426">
        <v>310</v>
      </c>
      <c r="Y30" s="147"/>
      <c r="Z30" s="147"/>
    </row>
    <row r="31" spans="1:26" s="129" customFormat="1" ht="20.100000000000001" customHeight="1" x14ac:dyDescent="0.25">
      <c r="A31" s="382" t="s">
        <v>75</v>
      </c>
      <c r="B31" s="383" t="s">
        <v>247</v>
      </c>
      <c r="C31" s="375" t="s">
        <v>59</v>
      </c>
      <c r="D31" s="423">
        <v>23</v>
      </c>
      <c r="E31" s="424">
        <v>47</v>
      </c>
      <c r="F31" s="725">
        <v>0</v>
      </c>
      <c r="G31" s="425">
        <v>0</v>
      </c>
      <c r="H31" s="423">
        <v>24</v>
      </c>
      <c r="I31" s="424">
        <v>45</v>
      </c>
      <c r="J31" s="725">
        <v>0</v>
      </c>
      <c r="K31" s="425">
        <v>0</v>
      </c>
      <c r="L31" s="423">
        <v>25</v>
      </c>
      <c r="M31" s="424">
        <v>48</v>
      </c>
      <c r="N31" s="725">
        <v>0</v>
      </c>
      <c r="O31" s="425">
        <v>0</v>
      </c>
      <c r="P31" s="423">
        <v>25</v>
      </c>
      <c r="Q31" s="424">
        <v>39</v>
      </c>
      <c r="R31" s="725">
        <v>0</v>
      </c>
      <c r="S31" s="425">
        <v>0</v>
      </c>
      <c r="T31" s="423">
        <v>97</v>
      </c>
      <c r="U31" s="424">
        <v>179</v>
      </c>
      <c r="V31" s="725">
        <v>0</v>
      </c>
      <c r="W31" s="425">
        <v>0</v>
      </c>
      <c r="X31" s="426">
        <v>276</v>
      </c>
      <c r="Y31" s="147"/>
      <c r="Z31" s="147"/>
    </row>
    <row r="32" spans="1:26" s="129" customFormat="1" ht="20.100000000000001" customHeight="1" x14ac:dyDescent="0.25">
      <c r="A32" s="382" t="s">
        <v>76</v>
      </c>
      <c r="B32" s="383" t="s">
        <v>179</v>
      </c>
      <c r="C32" s="375" t="s">
        <v>57</v>
      </c>
      <c r="D32" s="423">
        <v>42</v>
      </c>
      <c r="E32" s="424">
        <v>86</v>
      </c>
      <c r="F32" s="725">
        <v>0</v>
      </c>
      <c r="G32" s="425">
        <v>0</v>
      </c>
      <c r="H32" s="423">
        <v>55</v>
      </c>
      <c r="I32" s="424">
        <v>73</v>
      </c>
      <c r="J32" s="725">
        <v>0</v>
      </c>
      <c r="K32" s="425">
        <v>0</v>
      </c>
      <c r="L32" s="423">
        <v>51</v>
      </c>
      <c r="M32" s="424">
        <v>77</v>
      </c>
      <c r="N32" s="725">
        <v>0</v>
      </c>
      <c r="O32" s="425">
        <v>2</v>
      </c>
      <c r="P32" s="423">
        <v>54</v>
      </c>
      <c r="Q32" s="424">
        <v>78</v>
      </c>
      <c r="R32" s="725">
        <v>0</v>
      </c>
      <c r="S32" s="425">
        <v>7</v>
      </c>
      <c r="T32" s="423">
        <v>202</v>
      </c>
      <c r="U32" s="424">
        <v>314</v>
      </c>
      <c r="V32" s="725">
        <v>0</v>
      </c>
      <c r="W32" s="425">
        <v>9</v>
      </c>
      <c r="X32" s="426">
        <v>525</v>
      </c>
      <c r="Y32" s="147"/>
      <c r="Z32" s="147"/>
    </row>
    <row r="33" spans="1:26" s="129" customFormat="1" ht="20.100000000000001" customHeight="1" x14ac:dyDescent="0.25">
      <c r="A33" s="382" t="s">
        <v>77</v>
      </c>
      <c r="B33" s="383" t="s">
        <v>181</v>
      </c>
      <c r="C33" s="375" t="s">
        <v>59</v>
      </c>
      <c r="D33" s="423">
        <v>30</v>
      </c>
      <c r="E33" s="424">
        <v>85</v>
      </c>
      <c r="F33" s="725">
        <v>0</v>
      </c>
      <c r="G33" s="425">
        <v>2</v>
      </c>
      <c r="H33" s="423">
        <v>33</v>
      </c>
      <c r="I33" s="424">
        <v>79</v>
      </c>
      <c r="J33" s="725">
        <v>0</v>
      </c>
      <c r="K33" s="425">
        <v>1</v>
      </c>
      <c r="L33" s="423">
        <v>82</v>
      </c>
      <c r="M33" s="424">
        <v>134</v>
      </c>
      <c r="N33" s="725">
        <v>0</v>
      </c>
      <c r="O33" s="425">
        <v>0</v>
      </c>
      <c r="P33" s="423">
        <v>83</v>
      </c>
      <c r="Q33" s="424">
        <v>122</v>
      </c>
      <c r="R33" s="725">
        <v>0</v>
      </c>
      <c r="S33" s="425">
        <v>2</v>
      </c>
      <c r="T33" s="423">
        <v>228</v>
      </c>
      <c r="U33" s="424">
        <v>420</v>
      </c>
      <c r="V33" s="725">
        <v>0</v>
      </c>
      <c r="W33" s="425">
        <v>5</v>
      </c>
      <c r="X33" s="426">
        <v>653</v>
      </c>
      <c r="Y33" s="147"/>
      <c r="Z33" s="147"/>
    </row>
    <row r="34" spans="1:26" s="129" customFormat="1" ht="20.100000000000001" customHeight="1" x14ac:dyDescent="0.25">
      <c r="A34" s="382" t="s">
        <v>77</v>
      </c>
      <c r="B34" s="383" t="s">
        <v>180</v>
      </c>
      <c r="C34" s="375" t="s">
        <v>59</v>
      </c>
      <c r="D34" s="423">
        <v>10</v>
      </c>
      <c r="E34" s="424">
        <v>25</v>
      </c>
      <c r="F34" s="725">
        <v>0</v>
      </c>
      <c r="G34" s="425">
        <v>0</v>
      </c>
      <c r="H34" s="423">
        <v>13</v>
      </c>
      <c r="I34" s="424">
        <v>23</v>
      </c>
      <c r="J34" s="725">
        <v>0</v>
      </c>
      <c r="K34" s="425">
        <v>0</v>
      </c>
      <c r="L34" s="423">
        <v>14</v>
      </c>
      <c r="M34" s="424">
        <v>22</v>
      </c>
      <c r="N34" s="725">
        <v>0</v>
      </c>
      <c r="O34" s="425">
        <v>0</v>
      </c>
      <c r="P34" s="423">
        <v>16</v>
      </c>
      <c r="Q34" s="424">
        <v>19</v>
      </c>
      <c r="R34" s="725">
        <v>0</v>
      </c>
      <c r="S34" s="425">
        <v>0</v>
      </c>
      <c r="T34" s="423">
        <v>53</v>
      </c>
      <c r="U34" s="424">
        <v>89</v>
      </c>
      <c r="V34" s="725">
        <v>0</v>
      </c>
      <c r="W34" s="425">
        <v>0</v>
      </c>
      <c r="X34" s="426">
        <v>142</v>
      </c>
      <c r="Y34" s="147"/>
      <c r="Z34" s="147"/>
    </row>
    <row r="35" spans="1:26" s="129" customFormat="1" ht="20.100000000000001" customHeight="1" x14ac:dyDescent="0.25">
      <c r="A35" s="382" t="s">
        <v>77</v>
      </c>
      <c r="B35" s="383" t="s">
        <v>182</v>
      </c>
      <c r="C35" s="375" t="s">
        <v>59</v>
      </c>
      <c r="D35" s="423">
        <v>79</v>
      </c>
      <c r="E35" s="424">
        <v>125</v>
      </c>
      <c r="F35" s="725">
        <v>0</v>
      </c>
      <c r="G35" s="425">
        <v>1</v>
      </c>
      <c r="H35" s="423">
        <v>81</v>
      </c>
      <c r="I35" s="424">
        <v>118</v>
      </c>
      <c r="J35" s="725">
        <v>0</v>
      </c>
      <c r="K35" s="425">
        <v>0</v>
      </c>
      <c r="L35" s="423">
        <v>84</v>
      </c>
      <c r="M35" s="424">
        <v>158</v>
      </c>
      <c r="N35" s="725">
        <v>0</v>
      </c>
      <c r="O35" s="425">
        <v>3</v>
      </c>
      <c r="P35" s="423">
        <v>94</v>
      </c>
      <c r="Q35" s="424">
        <v>137</v>
      </c>
      <c r="R35" s="725">
        <v>0</v>
      </c>
      <c r="S35" s="425">
        <v>1</v>
      </c>
      <c r="T35" s="423">
        <v>338</v>
      </c>
      <c r="U35" s="424">
        <v>538</v>
      </c>
      <c r="V35" s="725">
        <v>0</v>
      </c>
      <c r="W35" s="425">
        <v>5</v>
      </c>
      <c r="X35" s="426">
        <v>881</v>
      </c>
      <c r="Y35" s="147"/>
      <c r="Z35" s="147"/>
    </row>
    <row r="36" spans="1:26" s="129" customFormat="1" ht="20.100000000000001" customHeight="1" x14ac:dyDescent="0.25">
      <c r="A36" s="382" t="s">
        <v>78</v>
      </c>
      <c r="B36" s="383" t="s">
        <v>183</v>
      </c>
      <c r="C36" s="375" t="s">
        <v>59</v>
      </c>
      <c r="D36" s="423">
        <v>59</v>
      </c>
      <c r="E36" s="424">
        <v>107</v>
      </c>
      <c r="F36" s="725">
        <v>0</v>
      </c>
      <c r="G36" s="425">
        <v>0</v>
      </c>
      <c r="H36" s="423">
        <v>55</v>
      </c>
      <c r="I36" s="424">
        <v>92</v>
      </c>
      <c r="J36" s="725">
        <v>0</v>
      </c>
      <c r="K36" s="425">
        <v>0</v>
      </c>
      <c r="L36" s="423">
        <v>50</v>
      </c>
      <c r="M36" s="424">
        <v>95</v>
      </c>
      <c r="N36" s="725">
        <v>0</v>
      </c>
      <c r="O36" s="425">
        <v>0</v>
      </c>
      <c r="P36" s="423">
        <v>71</v>
      </c>
      <c r="Q36" s="424">
        <v>80</v>
      </c>
      <c r="R36" s="725">
        <v>0</v>
      </c>
      <c r="S36" s="425">
        <v>0</v>
      </c>
      <c r="T36" s="423">
        <v>235</v>
      </c>
      <c r="U36" s="424">
        <v>374</v>
      </c>
      <c r="V36" s="725">
        <v>0</v>
      </c>
      <c r="W36" s="425">
        <v>0</v>
      </c>
      <c r="X36" s="426">
        <v>609</v>
      </c>
      <c r="Y36" s="147"/>
      <c r="Z36" s="147"/>
    </row>
    <row r="37" spans="1:26" s="129" customFormat="1" ht="20.100000000000001" customHeight="1" x14ac:dyDescent="0.25">
      <c r="A37" s="382" t="s">
        <v>78</v>
      </c>
      <c r="B37" s="383" t="s">
        <v>184</v>
      </c>
      <c r="C37" s="375" t="s">
        <v>57</v>
      </c>
      <c r="D37" s="423">
        <v>38</v>
      </c>
      <c r="E37" s="424">
        <v>71</v>
      </c>
      <c r="F37" s="725">
        <v>0</v>
      </c>
      <c r="G37" s="425">
        <v>0</v>
      </c>
      <c r="H37" s="423">
        <v>47</v>
      </c>
      <c r="I37" s="424">
        <v>61</v>
      </c>
      <c r="J37" s="725">
        <v>0</v>
      </c>
      <c r="K37" s="425">
        <v>0</v>
      </c>
      <c r="L37" s="423">
        <v>49</v>
      </c>
      <c r="M37" s="424">
        <v>81</v>
      </c>
      <c r="N37" s="725">
        <v>0</v>
      </c>
      <c r="O37" s="425">
        <v>0</v>
      </c>
      <c r="P37" s="423">
        <v>51</v>
      </c>
      <c r="Q37" s="424">
        <v>75</v>
      </c>
      <c r="R37" s="725">
        <v>0</v>
      </c>
      <c r="S37" s="425">
        <v>0</v>
      </c>
      <c r="T37" s="423">
        <v>185</v>
      </c>
      <c r="U37" s="424">
        <v>288</v>
      </c>
      <c r="V37" s="725">
        <v>0</v>
      </c>
      <c r="W37" s="425">
        <v>0</v>
      </c>
      <c r="X37" s="426">
        <v>473</v>
      </c>
      <c r="Y37" s="147"/>
      <c r="Z37" s="147"/>
    </row>
    <row r="38" spans="1:26" s="129" customFormat="1" ht="20.100000000000001" customHeight="1" x14ac:dyDescent="0.25">
      <c r="A38" s="382" t="s">
        <v>79</v>
      </c>
      <c r="B38" s="383" t="s">
        <v>185</v>
      </c>
      <c r="C38" s="375" t="s">
        <v>57</v>
      </c>
      <c r="D38" s="423">
        <v>38</v>
      </c>
      <c r="E38" s="424">
        <v>66</v>
      </c>
      <c r="F38" s="725">
        <v>1</v>
      </c>
      <c r="G38" s="425">
        <v>0</v>
      </c>
      <c r="H38" s="423">
        <v>46</v>
      </c>
      <c r="I38" s="424">
        <v>60</v>
      </c>
      <c r="J38" s="725">
        <v>0</v>
      </c>
      <c r="K38" s="425">
        <v>0</v>
      </c>
      <c r="L38" s="423">
        <v>51</v>
      </c>
      <c r="M38" s="424">
        <v>71</v>
      </c>
      <c r="N38" s="725">
        <v>0</v>
      </c>
      <c r="O38" s="425">
        <v>0</v>
      </c>
      <c r="P38" s="423">
        <v>52</v>
      </c>
      <c r="Q38" s="424">
        <v>68</v>
      </c>
      <c r="R38" s="725">
        <v>0</v>
      </c>
      <c r="S38" s="425">
        <v>0</v>
      </c>
      <c r="T38" s="423">
        <v>187</v>
      </c>
      <c r="U38" s="424">
        <v>265</v>
      </c>
      <c r="V38" s="725">
        <v>1</v>
      </c>
      <c r="W38" s="425">
        <v>0</v>
      </c>
      <c r="X38" s="426">
        <v>453</v>
      </c>
      <c r="Y38" s="147"/>
      <c r="Z38" s="147"/>
    </row>
    <row r="39" spans="1:26" s="129" customFormat="1" ht="20.100000000000001" customHeight="1" x14ac:dyDescent="0.25">
      <c r="A39" s="382" t="s">
        <v>80</v>
      </c>
      <c r="B39" s="383" t="s">
        <v>186</v>
      </c>
      <c r="C39" s="375" t="s">
        <v>57</v>
      </c>
      <c r="D39" s="423">
        <v>20</v>
      </c>
      <c r="E39" s="424">
        <v>20</v>
      </c>
      <c r="F39" s="725">
        <v>0</v>
      </c>
      <c r="G39" s="425">
        <v>0</v>
      </c>
      <c r="H39" s="423">
        <v>16</v>
      </c>
      <c r="I39" s="424">
        <v>24</v>
      </c>
      <c r="J39" s="725">
        <v>0</v>
      </c>
      <c r="K39" s="425">
        <v>0</v>
      </c>
      <c r="L39" s="423">
        <v>18</v>
      </c>
      <c r="M39" s="424">
        <v>22</v>
      </c>
      <c r="N39" s="725">
        <v>0</v>
      </c>
      <c r="O39" s="425">
        <v>0</v>
      </c>
      <c r="P39" s="423">
        <v>17</v>
      </c>
      <c r="Q39" s="424">
        <v>23</v>
      </c>
      <c r="R39" s="725">
        <v>0</v>
      </c>
      <c r="S39" s="425">
        <v>0</v>
      </c>
      <c r="T39" s="423">
        <v>71</v>
      </c>
      <c r="U39" s="424">
        <v>89</v>
      </c>
      <c r="V39" s="725">
        <v>0</v>
      </c>
      <c r="W39" s="425">
        <v>0</v>
      </c>
      <c r="X39" s="426">
        <v>160</v>
      </c>
      <c r="Y39" s="147"/>
      <c r="Z39" s="147"/>
    </row>
    <row r="40" spans="1:26" s="129" customFormat="1" ht="20.100000000000001" customHeight="1" x14ac:dyDescent="0.25">
      <c r="A40" s="382" t="s">
        <v>81</v>
      </c>
      <c r="B40" s="383" t="s">
        <v>594</v>
      </c>
      <c r="C40" s="375" t="s">
        <v>59</v>
      </c>
      <c r="D40" s="423">
        <v>37</v>
      </c>
      <c r="E40" s="424">
        <v>45</v>
      </c>
      <c r="F40" s="725">
        <v>0</v>
      </c>
      <c r="G40" s="425">
        <v>0</v>
      </c>
      <c r="H40" s="423">
        <v>37</v>
      </c>
      <c r="I40" s="424">
        <v>40</v>
      </c>
      <c r="J40" s="725">
        <v>0</v>
      </c>
      <c r="K40" s="425">
        <v>0</v>
      </c>
      <c r="L40" s="423">
        <v>37</v>
      </c>
      <c r="M40" s="424">
        <v>41</v>
      </c>
      <c r="N40" s="725">
        <v>0</v>
      </c>
      <c r="O40" s="425">
        <v>0</v>
      </c>
      <c r="P40" s="423">
        <v>0</v>
      </c>
      <c r="Q40" s="424">
        <v>0</v>
      </c>
      <c r="R40" s="725">
        <v>0</v>
      </c>
      <c r="S40" s="425">
        <v>0</v>
      </c>
      <c r="T40" s="423">
        <v>111</v>
      </c>
      <c r="U40" s="424">
        <v>126</v>
      </c>
      <c r="V40" s="725">
        <v>0</v>
      </c>
      <c r="W40" s="425">
        <v>0</v>
      </c>
      <c r="X40" s="426">
        <v>237</v>
      </c>
      <c r="Y40" s="147"/>
      <c r="Z40" s="147"/>
    </row>
    <row r="41" spans="1:26" s="129" customFormat="1" ht="20.100000000000001" customHeight="1" x14ac:dyDescent="0.25">
      <c r="A41" s="382" t="s">
        <v>81</v>
      </c>
      <c r="B41" s="383" t="s">
        <v>248</v>
      </c>
      <c r="C41" s="375" t="s">
        <v>59</v>
      </c>
      <c r="D41" s="423">
        <v>26</v>
      </c>
      <c r="E41" s="424">
        <v>37</v>
      </c>
      <c r="F41" s="725">
        <v>0</v>
      </c>
      <c r="G41" s="425">
        <v>1</v>
      </c>
      <c r="H41" s="423">
        <v>27</v>
      </c>
      <c r="I41" s="424">
        <v>37</v>
      </c>
      <c r="J41" s="725">
        <v>0</v>
      </c>
      <c r="K41" s="425">
        <v>0</v>
      </c>
      <c r="L41" s="423">
        <v>29</v>
      </c>
      <c r="M41" s="424">
        <v>43</v>
      </c>
      <c r="N41" s="725">
        <v>0</v>
      </c>
      <c r="O41" s="425">
        <v>1</v>
      </c>
      <c r="P41" s="423">
        <v>24</v>
      </c>
      <c r="Q41" s="424">
        <v>46</v>
      </c>
      <c r="R41" s="725">
        <v>0</v>
      </c>
      <c r="S41" s="425">
        <v>0</v>
      </c>
      <c r="T41" s="423">
        <v>106</v>
      </c>
      <c r="U41" s="424">
        <v>163</v>
      </c>
      <c r="V41" s="725">
        <v>0</v>
      </c>
      <c r="W41" s="425">
        <v>2</v>
      </c>
      <c r="X41" s="426">
        <v>271</v>
      </c>
      <c r="Y41" s="147"/>
      <c r="Z41" s="147"/>
    </row>
    <row r="42" spans="1:26" s="129" customFormat="1" ht="20.100000000000001" customHeight="1" x14ac:dyDescent="0.25">
      <c r="A42" s="382" t="s">
        <v>81</v>
      </c>
      <c r="B42" s="383" t="s">
        <v>187</v>
      </c>
      <c r="C42" s="375" t="s">
        <v>57</v>
      </c>
      <c r="D42" s="423">
        <v>38</v>
      </c>
      <c r="E42" s="424">
        <v>71</v>
      </c>
      <c r="F42" s="725">
        <v>0</v>
      </c>
      <c r="G42" s="425">
        <v>0</v>
      </c>
      <c r="H42" s="423">
        <v>43</v>
      </c>
      <c r="I42" s="424">
        <v>64</v>
      </c>
      <c r="J42" s="725">
        <v>0</v>
      </c>
      <c r="K42" s="425">
        <v>0</v>
      </c>
      <c r="L42" s="423">
        <v>39</v>
      </c>
      <c r="M42" s="424">
        <v>78</v>
      </c>
      <c r="N42" s="725">
        <v>0</v>
      </c>
      <c r="O42" s="425">
        <v>0</v>
      </c>
      <c r="P42" s="423">
        <v>58</v>
      </c>
      <c r="Q42" s="424">
        <v>61</v>
      </c>
      <c r="R42" s="725">
        <v>0</v>
      </c>
      <c r="S42" s="425">
        <v>0</v>
      </c>
      <c r="T42" s="423">
        <v>178</v>
      </c>
      <c r="U42" s="424">
        <v>274</v>
      </c>
      <c r="V42" s="725">
        <v>0</v>
      </c>
      <c r="W42" s="425">
        <v>0</v>
      </c>
      <c r="X42" s="426">
        <v>452</v>
      </c>
      <c r="Y42" s="147"/>
      <c r="Z42" s="147"/>
    </row>
    <row r="43" spans="1:26" s="129" customFormat="1" ht="20.100000000000001" customHeight="1" x14ac:dyDescent="0.25">
      <c r="A43" s="382" t="s">
        <v>82</v>
      </c>
      <c r="B43" s="383" t="s">
        <v>189</v>
      </c>
      <c r="C43" s="375" t="s">
        <v>59</v>
      </c>
      <c r="D43" s="423">
        <v>52</v>
      </c>
      <c r="E43" s="424">
        <v>66</v>
      </c>
      <c r="F43" s="725">
        <v>0</v>
      </c>
      <c r="G43" s="425">
        <v>0</v>
      </c>
      <c r="H43" s="423">
        <v>60</v>
      </c>
      <c r="I43" s="424">
        <v>53</v>
      </c>
      <c r="J43" s="725">
        <v>0</v>
      </c>
      <c r="K43" s="425">
        <v>0</v>
      </c>
      <c r="L43" s="423">
        <v>72</v>
      </c>
      <c r="M43" s="424">
        <v>46</v>
      </c>
      <c r="N43" s="725">
        <v>0</v>
      </c>
      <c r="O43" s="425">
        <v>0</v>
      </c>
      <c r="P43" s="423">
        <v>68</v>
      </c>
      <c r="Q43" s="424">
        <v>47</v>
      </c>
      <c r="R43" s="725">
        <v>0</v>
      </c>
      <c r="S43" s="425">
        <v>0</v>
      </c>
      <c r="T43" s="423">
        <v>252</v>
      </c>
      <c r="U43" s="424">
        <v>212</v>
      </c>
      <c r="V43" s="725">
        <v>0</v>
      </c>
      <c r="W43" s="425">
        <v>0</v>
      </c>
      <c r="X43" s="426">
        <v>464</v>
      </c>
      <c r="Y43" s="147"/>
      <c r="Z43" s="147"/>
    </row>
    <row r="44" spans="1:26" s="129" customFormat="1" ht="20.100000000000001" customHeight="1" x14ac:dyDescent="0.25">
      <c r="A44" s="382" t="s">
        <v>82</v>
      </c>
      <c r="B44" s="383" t="s">
        <v>190</v>
      </c>
      <c r="C44" s="375" t="s">
        <v>57</v>
      </c>
      <c r="D44" s="423">
        <v>31</v>
      </c>
      <c r="E44" s="424">
        <v>25</v>
      </c>
      <c r="F44" s="725">
        <v>0</v>
      </c>
      <c r="G44" s="425">
        <v>0</v>
      </c>
      <c r="H44" s="423">
        <v>21</v>
      </c>
      <c r="I44" s="424">
        <v>30</v>
      </c>
      <c r="J44" s="725">
        <v>0</v>
      </c>
      <c r="K44" s="425">
        <v>0</v>
      </c>
      <c r="L44" s="423">
        <v>25</v>
      </c>
      <c r="M44" s="424">
        <v>34</v>
      </c>
      <c r="N44" s="725">
        <v>0</v>
      </c>
      <c r="O44" s="425">
        <v>0</v>
      </c>
      <c r="P44" s="423">
        <v>24</v>
      </c>
      <c r="Q44" s="424">
        <v>36</v>
      </c>
      <c r="R44" s="725">
        <v>0</v>
      </c>
      <c r="S44" s="425">
        <v>0</v>
      </c>
      <c r="T44" s="423">
        <v>101</v>
      </c>
      <c r="U44" s="424">
        <v>125</v>
      </c>
      <c r="V44" s="725">
        <v>0</v>
      </c>
      <c r="W44" s="425">
        <v>0</v>
      </c>
      <c r="X44" s="426">
        <v>226</v>
      </c>
      <c r="Y44" s="147"/>
      <c r="Z44" s="147"/>
    </row>
    <row r="45" spans="1:26" s="129" customFormat="1" ht="20.100000000000001" customHeight="1" x14ac:dyDescent="0.25">
      <c r="A45" s="382" t="s">
        <v>83</v>
      </c>
      <c r="B45" s="383" t="s">
        <v>191</v>
      </c>
      <c r="C45" s="375" t="s">
        <v>57</v>
      </c>
      <c r="D45" s="423">
        <v>39</v>
      </c>
      <c r="E45" s="424">
        <v>39</v>
      </c>
      <c r="F45" s="725">
        <v>0</v>
      </c>
      <c r="G45" s="425">
        <v>0</v>
      </c>
      <c r="H45" s="423">
        <v>47</v>
      </c>
      <c r="I45" s="424">
        <v>35</v>
      </c>
      <c r="J45" s="725">
        <v>0</v>
      </c>
      <c r="K45" s="425">
        <v>0</v>
      </c>
      <c r="L45" s="423">
        <v>42</v>
      </c>
      <c r="M45" s="424">
        <v>49</v>
      </c>
      <c r="N45" s="725">
        <v>0</v>
      </c>
      <c r="O45" s="425">
        <v>0</v>
      </c>
      <c r="P45" s="423">
        <v>42</v>
      </c>
      <c r="Q45" s="424">
        <v>40</v>
      </c>
      <c r="R45" s="725">
        <v>0</v>
      </c>
      <c r="S45" s="425">
        <v>0</v>
      </c>
      <c r="T45" s="423">
        <v>170</v>
      </c>
      <c r="U45" s="424">
        <v>163</v>
      </c>
      <c r="V45" s="725">
        <v>0</v>
      </c>
      <c r="W45" s="425">
        <v>0</v>
      </c>
      <c r="X45" s="426">
        <v>333</v>
      </c>
      <c r="Y45" s="147"/>
      <c r="Z45" s="147"/>
    </row>
    <row r="46" spans="1:26" s="129" customFormat="1" ht="20.100000000000001" customHeight="1" x14ac:dyDescent="0.25">
      <c r="A46" s="382" t="s">
        <v>84</v>
      </c>
      <c r="B46" s="383" t="s">
        <v>85</v>
      </c>
      <c r="C46" s="375" t="s">
        <v>57</v>
      </c>
      <c r="D46" s="423">
        <v>45</v>
      </c>
      <c r="E46" s="424">
        <v>54</v>
      </c>
      <c r="F46" s="725">
        <v>0</v>
      </c>
      <c r="G46" s="425">
        <v>0</v>
      </c>
      <c r="H46" s="423">
        <v>35</v>
      </c>
      <c r="I46" s="424">
        <v>55</v>
      </c>
      <c r="J46" s="725">
        <v>0</v>
      </c>
      <c r="K46" s="425">
        <v>0</v>
      </c>
      <c r="L46" s="423">
        <v>64</v>
      </c>
      <c r="M46" s="424">
        <v>72</v>
      </c>
      <c r="N46" s="725">
        <v>0</v>
      </c>
      <c r="O46" s="425">
        <v>0</v>
      </c>
      <c r="P46" s="423">
        <v>58</v>
      </c>
      <c r="Q46" s="424">
        <v>72</v>
      </c>
      <c r="R46" s="725">
        <v>0</v>
      </c>
      <c r="S46" s="425">
        <v>0</v>
      </c>
      <c r="T46" s="423">
        <v>202</v>
      </c>
      <c r="U46" s="424">
        <v>253</v>
      </c>
      <c r="V46" s="725">
        <v>0</v>
      </c>
      <c r="W46" s="425">
        <v>0</v>
      </c>
      <c r="X46" s="426">
        <v>455</v>
      </c>
      <c r="Y46" s="147"/>
      <c r="Z46" s="147"/>
    </row>
    <row r="47" spans="1:26" s="129" customFormat="1" ht="20.100000000000001" customHeight="1" x14ac:dyDescent="0.25">
      <c r="A47" s="382" t="s">
        <v>86</v>
      </c>
      <c r="B47" s="383" t="s">
        <v>192</v>
      </c>
      <c r="C47" s="375" t="s">
        <v>59</v>
      </c>
      <c r="D47" s="423">
        <v>35</v>
      </c>
      <c r="E47" s="424">
        <v>57</v>
      </c>
      <c r="F47" s="725">
        <v>0</v>
      </c>
      <c r="G47" s="425">
        <v>0</v>
      </c>
      <c r="H47" s="423">
        <v>40</v>
      </c>
      <c r="I47" s="424">
        <v>46</v>
      </c>
      <c r="J47" s="725">
        <v>0</v>
      </c>
      <c r="K47" s="425">
        <v>0</v>
      </c>
      <c r="L47" s="423">
        <v>46</v>
      </c>
      <c r="M47" s="424">
        <v>50</v>
      </c>
      <c r="N47" s="725">
        <v>0</v>
      </c>
      <c r="O47" s="425">
        <v>0</v>
      </c>
      <c r="P47" s="423">
        <v>56</v>
      </c>
      <c r="Q47" s="424">
        <v>43</v>
      </c>
      <c r="R47" s="725">
        <v>0</v>
      </c>
      <c r="S47" s="425">
        <v>0</v>
      </c>
      <c r="T47" s="423">
        <v>177</v>
      </c>
      <c r="U47" s="424">
        <v>196</v>
      </c>
      <c r="V47" s="725">
        <v>0</v>
      </c>
      <c r="W47" s="425">
        <v>0</v>
      </c>
      <c r="X47" s="426">
        <v>373</v>
      </c>
      <c r="Y47" s="147"/>
      <c r="Z47" s="147"/>
    </row>
    <row r="48" spans="1:26" s="129" customFormat="1" ht="20.100000000000001" customHeight="1" x14ac:dyDescent="0.25">
      <c r="A48" s="382" t="s">
        <v>86</v>
      </c>
      <c r="B48" s="383" t="s">
        <v>193</v>
      </c>
      <c r="C48" s="375" t="s">
        <v>59</v>
      </c>
      <c r="D48" s="423">
        <v>126</v>
      </c>
      <c r="E48" s="424">
        <v>277</v>
      </c>
      <c r="F48" s="725">
        <v>0</v>
      </c>
      <c r="G48" s="425">
        <v>0</v>
      </c>
      <c r="H48" s="423">
        <v>137</v>
      </c>
      <c r="I48" s="424">
        <v>255</v>
      </c>
      <c r="J48" s="725">
        <v>0</v>
      </c>
      <c r="K48" s="425">
        <v>0</v>
      </c>
      <c r="L48" s="423">
        <v>157</v>
      </c>
      <c r="M48" s="424">
        <v>253</v>
      </c>
      <c r="N48" s="725">
        <v>0</v>
      </c>
      <c r="O48" s="425">
        <v>0</v>
      </c>
      <c r="P48" s="423">
        <v>138</v>
      </c>
      <c r="Q48" s="424">
        <v>254</v>
      </c>
      <c r="R48" s="725">
        <v>0</v>
      </c>
      <c r="S48" s="425">
        <v>0</v>
      </c>
      <c r="T48" s="423">
        <v>558</v>
      </c>
      <c r="U48" s="424">
        <v>1039</v>
      </c>
      <c r="V48" s="725">
        <v>0</v>
      </c>
      <c r="W48" s="425">
        <v>0</v>
      </c>
      <c r="X48" s="426">
        <v>1597</v>
      </c>
      <c r="Y48" s="147"/>
      <c r="Z48" s="147"/>
    </row>
    <row r="49" spans="1:26" s="129" customFormat="1" ht="20.100000000000001" customHeight="1" x14ac:dyDescent="0.25">
      <c r="A49" s="382" t="s">
        <v>86</v>
      </c>
      <c r="B49" s="383" t="s">
        <v>194</v>
      </c>
      <c r="C49" s="375" t="s">
        <v>57</v>
      </c>
      <c r="D49" s="423">
        <v>16</v>
      </c>
      <c r="E49" s="424">
        <v>30</v>
      </c>
      <c r="F49" s="725">
        <v>0</v>
      </c>
      <c r="G49" s="425">
        <v>0</v>
      </c>
      <c r="H49" s="423">
        <v>16</v>
      </c>
      <c r="I49" s="424">
        <v>30</v>
      </c>
      <c r="J49" s="725">
        <v>0</v>
      </c>
      <c r="K49" s="425">
        <v>0</v>
      </c>
      <c r="L49" s="423">
        <v>9</v>
      </c>
      <c r="M49" s="424">
        <v>35</v>
      </c>
      <c r="N49" s="725">
        <v>0</v>
      </c>
      <c r="O49" s="425">
        <v>0</v>
      </c>
      <c r="P49" s="423">
        <v>17</v>
      </c>
      <c r="Q49" s="424">
        <v>27</v>
      </c>
      <c r="R49" s="725">
        <v>0</v>
      </c>
      <c r="S49" s="425">
        <v>0</v>
      </c>
      <c r="T49" s="423">
        <v>58</v>
      </c>
      <c r="U49" s="424">
        <v>122</v>
      </c>
      <c r="V49" s="725">
        <v>0</v>
      </c>
      <c r="W49" s="425">
        <v>0</v>
      </c>
      <c r="X49" s="426">
        <v>180</v>
      </c>
      <c r="Y49" s="147"/>
      <c r="Z49" s="147"/>
    </row>
    <row r="50" spans="1:26" s="129" customFormat="1" ht="20.100000000000001" customHeight="1" x14ac:dyDescent="0.25">
      <c r="A50" s="382" t="s">
        <v>86</v>
      </c>
      <c r="B50" s="383" t="s">
        <v>249</v>
      </c>
      <c r="C50" s="375" t="s">
        <v>59</v>
      </c>
      <c r="D50" s="423">
        <v>95</v>
      </c>
      <c r="E50" s="424">
        <v>119</v>
      </c>
      <c r="F50" s="725">
        <v>0</v>
      </c>
      <c r="G50" s="425">
        <v>0</v>
      </c>
      <c r="H50" s="423">
        <v>99</v>
      </c>
      <c r="I50" s="424">
        <v>114</v>
      </c>
      <c r="J50" s="725">
        <v>0</v>
      </c>
      <c r="K50" s="425">
        <v>0</v>
      </c>
      <c r="L50" s="423">
        <v>100</v>
      </c>
      <c r="M50" s="424">
        <v>115</v>
      </c>
      <c r="N50" s="725">
        <v>0</v>
      </c>
      <c r="O50" s="425">
        <v>0</v>
      </c>
      <c r="P50" s="423">
        <v>52</v>
      </c>
      <c r="Q50" s="424">
        <v>64</v>
      </c>
      <c r="R50" s="725">
        <v>0</v>
      </c>
      <c r="S50" s="425">
        <v>0</v>
      </c>
      <c r="T50" s="423">
        <v>346</v>
      </c>
      <c r="U50" s="424">
        <v>412</v>
      </c>
      <c r="V50" s="725">
        <v>0</v>
      </c>
      <c r="W50" s="425">
        <v>0</v>
      </c>
      <c r="X50" s="426">
        <v>758</v>
      </c>
      <c r="Y50" s="147"/>
      <c r="Z50" s="147"/>
    </row>
    <row r="51" spans="1:26" s="129" customFormat="1" ht="20.100000000000001" customHeight="1" x14ac:dyDescent="0.25">
      <c r="A51" s="382" t="s">
        <v>86</v>
      </c>
      <c r="B51" s="383" t="s">
        <v>196</v>
      </c>
      <c r="C51" s="375" t="s">
        <v>57</v>
      </c>
      <c r="D51" s="423">
        <v>0</v>
      </c>
      <c r="E51" s="424">
        <v>0</v>
      </c>
      <c r="F51" s="725">
        <v>0</v>
      </c>
      <c r="G51" s="425">
        <v>95</v>
      </c>
      <c r="H51" s="423">
        <v>0</v>
      </c>
      <c r="I51" s="424">
        <v>0</v>
      </c>
      <c r="J51" s="725">
        <v>0</v>
      </c>
      <c r="K51" s="425">
        <v>95</v>
      </c>
      <c r="L51" s="423">
        <v>0</v>
      </c>
      <c r="M51" s="424">
        <v>0</v>
      </c>
      <c r="N51" s="725">
        <v>0</v>
      </c>
      <c r="O51" s="425">
        <v>119</v>
      </c>
      <c r="P51" s="423">
        <v>0</v>
      </c>
      <c r="Q51" s="424">
        <v>0</v>
      </c>
      <c r="R51" s="725">
        <v>0</v>
      </c>
      <c r="S51" s="425">
        <v>118</v>
      </c>
      <c r="T51" s="423">
        <v>0</v>
      </c>
      <c r="U51" s="424">
        <v>0</v>
      </c>
      <c r="V51" s="725">
        <v>0</v>
      </c>
      <c r="W51" s="425">
        <v>427</v>
      </c>
      <c r="X51" s="426">
        <v>427</v>
      </c>
      <c r="Y51" s="147"/>
      <c r="Z51" s="147"/>
    </row>
    <row r="52" spans="1:26" s="129" customFormat="1" ht="20.100000000000001" customHeight="1" x14ac:dyDescent="0.25">
      <c r="A52" s="382" t="s">
        <v>87</v>
      </c>
      <c r="B52" s="383" t="s">
        <v>198</v>
      </c>
      <c r="C52" s="375" t="s">
        <v>57</v>
      </c>
      <c r="D52" s="423">
        <v>0</v>
      </c>
      <c r="E52" s="424">
        <v>0</v>
      </c>
      <c r="F52" s="725">
        <v>0</v>
      </c>
      <c r="G52" s="425">
        <v>54</v>
      </c>
      <c r="H52" s="423">
        <v>26</v>
      </c>
      <c r="I52" s="424">
        <v>28</v>
      </c>
      <c r="J52" s="725">
        <v>0</v>
      </c>
      <c r="K52" s="425">
        <v>0</v>
      </c>
      <c r="L52" s="423">
        <v>27</v>
      </c>
      <c r="M52" s="424">
        <v>22</v>
      </c>
      <c r="N52" s="725">
        <v>0</v>
      </c>
      <c r="O52" s="425">
        <v>0</v>
      </c>
      <c r="P52" s="423">
        <v>20</v>
      </c>
      <c r="Q52" s="424">
        <v>29</v>
      </c>
      <c r="R52" s="725">
        <v>0</v>
      </c>
      <c r="S52" s="425">
        <v>0</v>
      </c>
      <c r="T52" s="423">
        <v>73</v>
      </c>
      <c r="U52" s="424">
        <v>79</v>
      </c>
      <c r="V52" s="725">
        <v>0</v>
      </c>
      <c r="W52" s="425">
        <v>54</v>
      </c>
      <c r="X52" s="426">
        <v>206</v>
      </c>
      <c r="Y52" s="147"/>
      <c r="Z52" s="147"/>
    </row>
    <row r="53" spans="1:26" s="129" customFormat="1" ht="20.100000000000001" customHeight="1" x14ac:dyDescent="0.25">
      <c r="A53" s="382" t="s">
        <v>87</v>
      </c>
      <c r="B53" s="383" t="s">
        <v>621</v>
      </c>
      <c r="C53" s="375" t="s">
        <v>59</v>
      </c>
      <c r="D53" s="423">
        <v>16</v>
      </c>
      <c r="E53" s="424">
        <v>44</v>
      </c>
      <c r="F53" s="725">
        <v>0</v>
      </c>
      <c r="G53" s="425">
        <v>0</v>
      </c>
      <c r="H53" s="423">
        <v>23</v>
      </c>
      <c r="I53" s="424">
        <v>37</v>
      </c>
      <c r="J53" s="725">
        <v>0</v>
      </c>
      <c r="K53" s="425">
        <v>0</v>
      </c>
      <c r="L53" s="423">
        <v>0</v>
      </c>
      <c r="M53" s="424">
        <v>0</v>
      </c>
      <c r="N53" s="725">
        <v>0</v>
      </c>
      <c r="O53" s="425">
        <v>0</v>
      </c>
      <c r="P53" s="423">
        <v>0</v>
      </c>
      <c r="Q53" s="424">
        <v>0</v>
      </c>
      <c r="R53" s="725">
        <v>0</v>
      </c>
      <c r="S53" s="425">
        <v>0</v>
      </c>
      <c r="T53" s="423">
        <v>39</v>
      </c>
      <c r="U53" s="424">
        <v>81</v>
      </c>
      <c r="V53" s="725">
        <v>0</v>
      </c>
      <c r="W53" s="425">
        <v>0</v>
      </c>
      <c r="X53" s="426">
        <v>120</v>
      </c>
      <c r="Y53" s="147"/>
      <c r="Z53" s="147"/>
    </row>
    <row r="54" spans="1:26" s="129" customFormat="1" ht="20.100000000000001" customHeight="1" x14ac:dyDescent="0.25">
      <c r="A54" s="382" t="s">
        <v>87</v>
      </c>
      <c r="B54" s="383" t="s">
        <v>197</v>
      </c>
      <c r="C54" s="375" t="s">
        <v>57</v>
      </c>
      <c r="D54" s="423">
        <v>32</v>
      </c>
      <c r="E54" s="424">
        <v>49</v>
      </c>
      <c r="F54" s="725">
        <v>0</v>
      </c>
      <c r="G54" s="425">
        <v>0</v>
      </c>
      <c r="H54" s="423">
        <v>31</v>
      </c>
      <c r="I54" s="424">
        <v>51</v>
      </c>
      <c r="J54" s="725">
        <v>0</v>
      </c>
      <c r="K54" s="425">
        <v>0</v>
      </c>
      <c r="L54" s="423">
        <v>40</v>
      </c>
      <c r="M54" s="424">
        <v>49</v>
      </c>
      <c r="N54" s="725">
        <v>0</v>
      </c>
      <c r="O54" s="425">
        <v>0</v>
      </c>
      <c r="P54" s="423">
        <v>33</v>
      </c>
      <c r="Q54" s="424">
        <v>56</v>
      </c>
      <c r="R54" s="725">
        <v>0</v>
      </c>
      <c r="S54" s="425">
        <v>0</v>
      </c>
      <c r="T54" s="423">
        <v>136</v>
      </c>
      <c r="U54" s="424">
        <v>205</v>
      </c>
      <c r="V54" s="725">
        <v>0</v>
      </c>
      <c r="W54" s="425">
        <v>0</v>
      </c>
      <c r="X54" s="426">
        <v>341</v>
      </c>
      <c r="Y54" s="147"/>
      <c r="Z54" s="147"/>
    </row>
    <row r="55" spans="1:26" s="129" customFormat="1" ht="20.100000000000001" customHeight="1" x14ac:dyDescent="0.25">
      <c r="A55" s="382" t="s">
        <v>88</v>
      </c>
      <c r="B55" s="383" t="s">
        <v>200</v>
      </c>
      <c r="C55" s="375" t="s">
        <v>59</v>
      </c>
      <c r="D55" s="423">
        <v>31</v>
      </c>
      <c r="E55" s="424">
        <v>49</v>
      </c>
      <c r="F55" s="725">
        <v>0</v>
      </c>
      <c r="G55" s="425">
        <v>0</v>
      </c>
      <c r="H55" s="423">
        <v>35</v>
      </c>
      <c r="I55" s="424">
        <v>40</v>
      </c>
      <c r="J55" s="725">
        <v>0</v>
      </c>
      <c r="K55" s="425">
        <v>0</v>
      </c>
      <c r="L55" s="423">
        <v>33</v>
      </c>
      <c r="M55" s="424">
        <v>43</v>
      </c>
      <c r="N55" s="725">
        <v>0</v>
      </c>
      <c r="O55" s="425">
        <v>0</v>
      </c>
      <c r="P55" s="423">
        <v>33</v>
      </c>
      <c r="Q55" s="424">
        <v>38</v>
      </c>
      <c r="R55" s="725">
        <v>0</v>
      </c>
      <c r="S55" s="425">
        <v>0</v>
      </c>
      <c r="T55" s="423">
        <v>132</v>
      </c>
      <c r="U55" s="424">
        <v>170</v>
      </c>
      <c r="V55" s="725">
        <v>0</v>
      </c>
      <c r="W55" s="425">
        <v>0</v>
      </c>
      <c r="X55" s="426">
        <v>302</v>
      </c>
      <c r="Y55" s="147"/>
      <c r="Z55" s="147"/>
    </row>
    <row r="56" spans="1:26" s="129" customFormat="1" ht="20.100000000000001" customHeight="1" x14ac:dyDescent="0.25">
      <c r="A56" s="382" t="s">
        <v>88</v>
      </c>
      <c r="B56" s="383" t="s">
        <v>926</v>
      </c>
      <c r="C56" s="375" t="s">
        <v>57</v>
      </c>
      <c r="D56" s="423">
        <v>24</v>
      </c>
      <c r="E56" s="424">
        <v>27</v>
      </c>
      <c r="F56" s="725">
        <v>0</v>
      </c>
      <c r="G56" s="425">
        <v>1</v>
      </c>
      <c r="H56" s="423">
        <v>0</v>
      </c>
      <c r="I56" s="424">
        <v>0</v>
      </c>
      <c r="J56" s="725">
        <v>0</v>
      </c>
      <c r="K56" s="425">
        <v>0</v>
      </c>
      <c r="L56" s="423">
        <v>0</v>
      </c>
      <c r="M56" s="424">
        <v>0</v>
      </c>
      <c r="N56" s="725">
        <v>0</v>
      </c>
      <c r="O56" s="425">
        <v>0</v>
      </c>
      <c r="P56" s="423">
        <v>0</v>
      </c>
      <c r="Q56" s="424">
        <v>0</v>
      </c>
      <c r="R56" s="725">
        <v>0</v>
      </c>
      <c r="S56" s="425">
        <v>0</v>
      </c>
      <c r="T56" s="423">
        <v>24</v>
      </c>
      <c r="U56" s="424">
        <v>27</v>
      </c>
      <c r="V56" s="725">
        <v>0</v>
      </c>
      <c r="W56" s="425">
        <v>1</v>
      </c>
      <c r="X56" s="426">
        <v>52</v>
      </c>
      <c r="Y56" s="147"/>
      <c r="Z56" s="147"/>
    </row>
    <row r="57" spans="1:26" s="129" customFormat="1" ht="20.100000000000001" customHeight="1" x14ac:dyDescent="0.25">
      <c r="A57" s="382" t="s">
        <v>88</v>
      </c>
      <c r="B57" s="383" t="s">
        <v>199</v>
      </c>
      <c r="C57" s="375" t="s">
        <v>57</v>
      </c>
      <c r="D57" s="423">
        <v>43</v>
      </c>
      <c r="E57" s="424">
        <v>77</v>
      </c>
      <c r="F57" s="725">
        <v>0</v>
      </c>
      <c r="G57" s="425">
        <v>0</v>
      </c>
      <c r="H57" s="423">
        <v>48</v>
      </c>
      <c r="I57" s="424">
        <v>77</v>
      </c>
      <c r="J57" s="725">
        <v>0</v>
      </c>
      <c r="K57" s="425">
        <v>0</v>
      </c>
      <c r="L57" s="423">
        <v>53</v>
      </c>
      <c r="M57" s="424">
        <v>64</v>
      </c>
      <c r="N57" s="725">
        <v>0</v>
      </c>
      <c r="O57" s="425">
        <v>3</v>
      </c>
      <c r="P57" s="423">
        <v>51</v>
      </c>
      <c r="Q57" s="424">
        <v>67</v>
      </c>
      <c r="R57" s="725">
        <v>0</v>
      </c>
      <c r="S57" s="425">
        <v>0</v>
      </c>
      <c r="T57" s="423">
        <v>195</v>
      </c>
      <c r="U57" s="424">
        <v>285</v>
      </c>
      <c r="V57" s="725">
        <v>0</v>
      </c>
      <c r="W57" s="425">
        <v>3</v>
      </c>
      <c r="X57" s="426">
        <v>483</v>
      </c>
      <c r="Y57" s="147"/>
      <c r="Z57" s="147"/>
    </row>
    <row r="58" spans="1:26" s="129" customFormat="1" ht="20.100000000000001" customHeight="1" x14ac:dyDescent="0.25">
      <c r="A58" s="382" t="s">
        <v>89</v>
      </c>
      <c r="B58" s="383" t="s">
        <v>201</v>
      </c>
      <c r="C58" s="375" t="s">
        <v>57</v>
      </c>
      <c r="D58" s="423">
        <v>29</v>
      </c>
      <c r="E58" s="424">
        <v>30</v>
      </c>
      <c r="F58" s="725">
        <v>0</v>
      </c>
      <c r="G58" s="425">
        <v>0</v>
      </c>
      <c r="H58" s="423">
        <v>23</v>
      </c>
      <c r="I58" s="424">
        <v>29</v>
      </c>
      <c r="J58" s="725">
        <v>0</v>
      </c>
      <c r="K58" s="425">
        <v>0</v>
      </c>
      <c r="L58" s="423">
        <v>31</v>
      </c>
      <c r="M58" s="424">
        <v>37</v>
      </c>
      <c r="N58" s="725">
        <v>0</v>
      </c>
      <c r="O58" s="425">
        <v>0</v>
      </c>
      <c r="P58" s="423">
        <v>26</v>
      </c>
      <c r="Q58" s="424">
        <v>43</v>
      </c>
      <c r="R58" s="725">
        <v>0</v>
      </c>
      <c r="S58" s="425">
        <v>1</v>
      </c>
      <c r="T58" s="423">
        <v>109</v>
      </c>
      <c r="U58" s="424">
        <v>139</v>
      </c>
      <c r="V58" s="725">
        <v>0</v>
      </c>
      <c r="W58" s="425">
        <v>1</v>
      </c>
      <c r="X58" s="426">
        <v>249</v>
      </c>
      <c r="Y58" s="147"/>
      <c r="Z58" s="147"/>
    </row>
    <row r="59" spans="1:26" s="129" customFormat="1" ht="20.100000000000001" customHeight="1" x14ac:dyDescent="0.25">
      <c r="A59" s="382" t="s">
        <v>90</v>
      </c>
      <c r="B59" s="383" t="s">
        <v>202</v>
      </c>
      <c r="C59" s="375" t="s">
        <v>57</v>
      </c>
      <c r="D59" s="423">
        <v>32</v>
      </c>
      <c r="E59" s="424">
        <v>46</v>
      </c>
      <c r="F59" s="725">
        <v>0</v>
      </c>
      <c r="G59" s="425">
        <v>0</v>
      </c>
      <c r="H59" s="423">
        <v>32</v>
      </c>
      <c r="I59" s="424">
        <v>42</v>
      </c>
      <c r="J59" s="725">
        <v>0</v>
      </c>
      <c r="K59" s="425">
        <v>1</v>
      </c>
      <c r="L59" s="423">
        <v>37</v>
      </c>
      <c r="M59" s="424">
        <v>27</v>
      </c>
      <c r="N59" s="725">
        <v>0</v>
      </c>
      <c r="O59" s="425">
        <v>0</v>
      </c>
      <c r="P59" s="423">
        <v>36</v>
      </c>
      <c r="Q59" s="424">
        <v>35</v>
      </c>
      <c r="R59" s="725">
        <v>0</v>
      </c>
      <c r="S59" s="425">
        <v>0</v>
      </c>
      <c r="T59" s="423">
        <v>137</v>
      </c>
      <c r="U59" s="424">
        <v>150</v>
      </c>
      <c r="V59" s="725">
        <v>0</v>
      </c>
      <c r="W59" s="425">
        <v>1</v>
      </c>
      <c r="X59" s="426">
        <v>288</v>
      </c>
      <c r="Y59" s="147"/>
      <c r="Z59" s="147"/>
    </row>
    <row r="60" spans="1:26" s="129" customFormat="1" ht="20.100000000000001" customHeight="1" x14ac:dyDescent="0.25">
      <c r="A60" s="382" t="s">
        <v>91</v>
      </c>
      <c r="B60" s="383" t="s">
        <v>203</v>
      </c>
      <c r="C60" s="375" t="s">
        <v>92</v>
      </c>
      <c r="D60" s="423">
        <v>61</v>
      </c>
      <c r="E60" s="424">
        <v>84</v>
      </c>
      <c r="F60" s="725">
        <v>0</v>
      </c>
      <c r="G60" s="425">
        <v>0</v>
      </c>
      <c r="H60" s="423">
        <v>59</v>
      </c>
      <c r="I60" s="424">
        <v>82</v>
      </c>
      <c r="J60" s="725">
        <v>0</v>
      </c>
      <c r="K60" s="425">
        <v>0</v>
      </c>
      <c r="L60" s="423">
        <v>62</v>
      </c>
      <c r="M60" s="424">
        <v>98</v>
      </c>
      <c r="N60" s="725">
        <v>0</v>
      </c>
      <c r="O60" s="425">
        <v>0</v>
      </c>
      <c r="P60" s="423">
        <v>74</v>
      </c>
      <c r="Q60" s="424">
        <v>76</v>
      </c>
      <c r="R60" s="725">
        <v>0</v>
      </c>
      <c r="S60" s="425">
        <v>1</v>
      </c>
      <c r="T60" s="423">
        <v>256</v>
      </c>
      <c r="U60" s="424">
        <v>340</v>
      </c>
      <c r="V60" s="725">
        <v>0</v>
      </c>
      <c r="W60" s="425">
        <v>1</v>
      </c>
      <c r="X60" s="426">
        <v>597</v>
      </c>
      <c r="Y60" s="147"/>
      <c r="Z60" s="147"/>
    </row>
    <row r="61" spans="1:26" s="129" customFormat="1" ht="20.100000000000001" customHeight="1" x14ac:dyDescent="0.25">
      <c r="A61" s="382" t="s">
        <v>91</v>
      </c>
      <c r="B61" s="383" t="s">
        <v>204</v>
      </c>
      <c r="C61" s="375" t="s">
        <v>59</v>
      </c>
      <c r="D61" s="423">
        <v>52</v>
      </c>
      <c r="E61" s="424">
        <v>126</v>
      </c>
      <c r="F61" s="725">
        <v>0</v>
      </c>
      <c r="G61" s="425">
        <v>0</v>
      </c>
      <c r="H61" s="423">
        <v>44</v>
      </c>
      <c r="I61" s="424">
        <v>124</v>
      </c>
      <c r="J61" s="725">
        <v>0</v>
      </c>
      <c r="K61" s="425">
        <v>0</v>
      </c>
      <c r="L61" s="423">
        <v>71</v>
      </c>
      <c r="M61" s="424">
        <v>125</v>
      </c>
      <c r="N61" s="725">
        <v>0</v>
      </c>
      <c r="O61" s="425">
        <v>0</v>
      </c>
      <c r="P61" s="423">
        <v>62</v>
      </c>
      <c r="Q61" s="424">
        <v>125</v>
      </c>
      <c r="R61" s="725">
        <v>0</v>
      </c>
      <c r="S61" s="425">
        <v>0</v>
      </c>
      <c r="T61" s="423">
        <v>229</v>
      </c>
      <c r="U61" s="424">
        <v>500</v>
      </c>
      <c r="V61" s="725">
        <v>0</v>
      </c>
      <c r="W61" s="425">
        <v>0</v>
      </c>
      <c r="X61" s="426">
        <v>729</v>
      </c>
      <c r="Y61" s="147"/>
      <c r="Z61" s="147"/>
    </row>
    <row r="62" spans="1:26" s="129" customFormat="1" ht="20.100000000000001" customHeight="1" x14ac:dyDescent="0.25">
      <c r="A62" s="382" t="s">
        <v>91</v>
      </c>
      <c r="B62" s="383" t="s">
        <v>205</v>
      </c>
      <c r="C62" s="375" t="s">
        <v>92</v>
      </c>
      <c r="D62" s="423">
        <v>38</v>
      </c>
      <c r="E62" s="424">
        <v>42</v>
      </c>
      <c r="F62" s="725">
        <v>0</v>
      </c>
      <c r="G62" s="425">
        <v>0</v>
      </c>
      <c r="H62" s="423">
        <v>28</v>
      </c>
      <c r="I62" s="424">
        <v>52</v>
      </c>
      <c r="J62" s="725">
        <v>0</v>
      </c>
      <c r="K62" s="425">
        <v>0</v>
      </c>
      <c r="L62" s="423">
        <v>30</v>
      </c>
      <c r="M62" s="424">
        <v>54</v>
      </c>
      <c r="N62" s="725">
        <v>0</v>
      </c>
      <c r="O62" s="425">
        <v>0</v>
      </c>
      <c r="P62" s="423">
        <v>41</v>
      </c>
      <c r="Q62" s="424">
        <v>44</v>
      </c>
      <c r="R62" s="725">
        <v>0</v>
      </c>
      <c r="S62" s="425">
        <v>0</v>
      </c>
      <c r="T62" s="423">
        <v>137</v>
      </c>
      <c r="U62" s="424">
        <v>192</v>
      </c>
      <c r="V62" s="725">
        <v>0</v>
      </c>
      <c r="W62" s="425">
        <v>0</v>
      </c>
      <c r="X62" s="426">
        <v>329</v>
      </c>
      <c r="Y62" s="147"/>
      <c r="Z62" s="147"/>
    </row>
    <row r="63" spans="1:26" s="129" customFormat="1" ht="20.100000000000001" customHeight="1" x14ac:dyDescent="0.25">
      <c r="A63" s="382" t="s">
        <v>93</v>
      </c>
      <c r="B63" s="383" t="s">
        <v>206</v>
      </c>
      <c r="C63" s="375" t="s">
        <v>57</v>
      </c>
      <c r="D63" s="423">
        <v>35</v>
      </c>
      <c r="E63" s="424">
        <v>43</v>
      </c>
      <c r="F63" s="725">
        <v>0</v>
      </c>
      <c r="G63" s="425">
        <v>0</v>
      </c>
      <c r="H63" s="423">
        <v>40</v>
      </c>
      <c r="I63" s="424">
        <v>40</v>
      </c>
      <c r="J63" s="725">
        <v>0</v>
      </c>
      <c r="K63" s="425">
        <v>0</v>
      </c>
      <c r="L63" s="423">
        <v>33</v>
      </c>
      <c r="M63" s="424">
        <v>45</v>
      </c>
      <c r="N63" s="725">
        <v>0</v>
      </c>
      <c r="O63" s="425">
        <v>0</v>
      </c>
      <c r="P63" s="423">
        <v>42</v>
      </c>
      <c r="Q63" s="424">
        <v>37</v>
      </c>
      <c r="R63" s="725">
        <v>0</v>
      </c>
      <c r="S63" s="425">
        <v>0</v>
      </c>
      <c r="T63" s="423">
        <v>150</v>
      </c>
      <c r="U63" s="424">
        <v>165</v>
      </c>
      <c r="V63" s="725">
        <v>0</v>
      </c>
      <c r="W63" s="425">
        <v>0</v>
      </c>
      <c r="X63" s="426">
        <v>315</v>
      </c>
      <c r="Y63" s="147"/>
      <c r="Z63" s="147"/>
    </row>
    <row r="64" spans="1:26" s="129" customFormat="1" ht="20.100000000000001" customHeight="1" x14ac:dyDescent="0.25">
      <c r="A64" s="382" t="s">
        <v>94</v>
      </c>
      <c r="B64" s="383" t="s">
        <v>250</v>
      </c>
      <c r="C64" s="375" t="s">
        <v>59</v>
      </c>
      <c r="D64" s="423">
        <v>36</v>
      </c>
      <c r="E64" s="424">
        <v>44</v>
      </c>
      <c r="F64" s="725">
        <v>0</v>
      </c>
      <c r="G64" s="425">
        <v>0</v>
      </c>
      <c r="H64" s="423">
        <v>40</v>
      </c>
      <c r="I64" s="424">
        <v>37</v>
      </c>
      <c r="J64" s="725">
        <v>0</v>
      </c>
      <c r="K64" s="425">
        <v>0</v>
      </c>
      <c r="L64" s="423">
        <v>42</v>
      </c>
      <c r="M64" s="424">
        <v>33</v>
      </c>
      <c r="N64" s="725">
        <v>0</v>
      </c>
      <c r="O64" s="425">
        <v>0</v>
      </c>
      <c r="P64" s="423">
        <v>35</v>
      </c>
      <c r="Q64" s="424">
        <v>42</v>
      </c>
      <c r="R64" s="725">
        <v>0</v>
      </c>
      <c r="S64" s="425">
        <v>0</v>
      </c>
      <c r="T64" s="423">
        <v>153</v>
      </c>
      <c r="U64" s="424">
        <v>156</v>
      </c>
      <c r="V64" s="725">
        <v>0</v>
      </c>
      <c r="W64" s="425">
        <v>0</v>
      </c>
      <c r="X64" s="426">
        <v>309</v>
      </c>
      <c r="Y64" s="147"/>
      <c r="Z64" s="147"/>
    </row>
    <row r="65" spans="1:26" s="129" customFormat="1" ht="20.100000000000001" customHeight="1" x14ac:dyDescent="0.25">
      <c r="A65" s="382" t="s">
        <v>94</v>
      </c>
      <c r="B65" s="383" t="s">
        <v>208</v>
      </c>
      <c r="C65" s="375" t="s">
        <v>59</v>
      </c>
      <c r="D65" s="423">
        <v>29</v>
      </c>
      <c r="E65" s="424">
        <v>47</v>
      </c>
      <c r="F65" s="725">
        <v>0</v>
      </c>
      <c r="G65" s="425">
        <v>0</v>
      </c>
      <c r="H65" s="423">
        <v>23</v>
      </c>
      <c r="I65" s="424">
        <v>51</v>
      </c>
      <c r="J65" s="725">
        <v>0</v>
      </c>
      <c r="K65" s="425">
        <v>0</v>
      </c>
      <c r="L65" s="423">
        <v>24</v>
      </c>
      <c r="M65" s="424">
        <v>60</v>
      </c>
      <c r="N65" s="725">
        <v>0</v>
      </c>
      <c r="O65" s="425">
        <v>0</v>
      </c>
      <c r="P65" s="423">
        <v>29</v>
      </c>
      <c r="Q65" s="424">
        <v>53</v>
      </c>
      <c r="R65" s="725">
        <v>0</v>
      </c>
      <c r="S65" s="425">
        <v>1</v>
      </c>
      <c r="T65" s="423">
        <v>105</v>
      </c>
      <c r="U65" s="424">
        <v>211</v>
      </c>
      <c r="V65" s="725">
        <v>0</v>
      </c>
      <c r="W65" s="425">
        <v>1</v>
      </c>
      <c r="X65" s="426">
        <v>317</v>
      </c>
      <c r="Y65" s="147"/>
      <c r="Z65" s="147"/>
    </row>
    <row r="66" spans="1:26" s="129" customFormat="1" ht="20.100000000000001" customHeight="1" x14ac:dyDescent="0.25">
      <c r="A66" s="382" t="s">
        <v>94</v>
      </c>
      <c r="B66" s="383" t="s">
        <v>209</v>
      </c>
      <c r="C66" s="375" t="s">
        <v>57</v>
      </c>
      <c r="D66" s="423">
        <v>48</v>
      </c>
      <c r="E66" s="424">
        <v>81</v>
      </c>
      <c r="F66" s="725">
        <v>0</v>
      </c>
      <c r="G66" s="425">
        <v>0</v>
      </c>
      <c r="H66" s="423">
        <v>60</v>
      </c>
      <c r="I66" s="424">
        <v>66</v>
      </c>
      <c r="J66" s="725">
        <v>0</v>
      </c>
      <c r="K66" s="425">
        <v>1</v>
      </c>
      <c r="L66" s="423">
        <v>59</v>
      </c>
      <c r="M66" s="424">
        <v>60</v>
      </c>
      <c r="N66" s="725">
        <v>0</v>
      </c>
      <c r="O66" s="425">
        <v>0</v>
      </c>
      <c r="P66" s="423">
        <v>56</v>
      </c>
      <c r="Q66" s="424">
        <v>55</v>
      </c>
      <c r="R66" s="725">
        <v>0</v>
      </c>
      <c r="S66" s="425">
        <v>0</v>
      </c>
      <c r="T66" s="423">
        <v>223</v>
      </c>
      <c r="U66" s="424">
        <v>262</v>
      </c>
      <c r="V66" s="725">
        <v>0</v>
      </c>
      <c r="W66" s="425">
        <v>1</v>
      </c>
      <c r="X66" s="426">
        <v>486</v>
      </c>
      <c r="Y66" s="147"/>
      <c r="Z66" s="147"/>
    </row>
    <row r="67" spans="1:26" s="129" customFormat="1" ht="20.100000000000001" customHeight="1" x14ac:dyDescent="0.25">
      <c r="A67" s="382" t="s">
        <v>95</v>
      </c>
      <c r="B67" s="383" t="s">
        <v>210</v>
      </c>
      <c r="C67" s="375" t="s">
        <v>57</v>
      </c>
      <c r="D67" s="423">
        <v>42</v>
      </c>
      <c r="E67" s="424">
        <v>64</v>
      </c>
      <c r="F67" s="725">
        <v>0</v>
      </c>
      <c r="G67" s="425">
        <v>0</v>
      </c>
      <c r="H67" s="423">
        <v>48</v>
      </c>
      <c r="I67" s="424">
        <v>54</v>
      </c>
      <c r="J67" s="725">
        <v>0</v>
      </c>
      <c r="K67" s="425">
        <v>0</v>
      </c>
      <c r="L67" s="423">
        <v>48</v>
      </c>
      <c r="M67" s="424">
        <v>56</v>
      </c>
      <c r="N67" s="725">
        <v>0</v>
      </c>
      <c r="O67" s="425">
        <v>0</v>
      </c>
      <c r="P67" s="423">
        <v>43</v>
      </c>
      <c r="Q67" s="424">
        <v>57</v>
      </c>
      <c r="R67" s="725">
        <v>0</v>
      </c>
      <c r="S67" s="425">
        <v>0</v>
      </c>
      <c r="T67" s="423">
        <v>181</v>
      </c>
      <c r="U67" s="424">
        <v>231</v>
      </c>
      <c r="V67" s="725">
        <v>0</v>
      </c>
      <c r="W67" s="425">
        <v>0</v>
      </c>
      <c r="X67" s="426">
        <v>412</v>
      </c>
      <c r="Y67" s="147"/>
      <c r="Z67" s="147"/>
    </row>
    <row r="68" spans="1:26" s="129" customFormat="1" ht="20.100000000000001" customHeight="1" x14ac:dyDescent="0.25">
      <c r="A68" s="382" t="s">
        <v>95</v>
      </c>
      <c r="B68" s="383" t="s">
        <v>251</v>
      </c>
      <c r="C68" s="375" t="s">
        <v>57</v>
      </c>
      <c r="D68" s="423">
        <v>18</v>
      </c>
      <c r="E68" s="424">
        <v>41</v>
      </c>
      <c r="F68" s="725">
        <v>0</v>
      </c>
      <c r="G68" s="425">
        <v>0</v>
      </c>
      <c r="H68" s="423">
        <v>17</v>
      </c>
      <c r="I68" s="424">
        <v>42</v>
      </c>
      <c r="J68" s="725">
        <v>0</v>
      </c>
      <c r="K68" s="425">
        <v>0</v>
      </c>
      <c r="L68" s="423">
        <v>29</v>
      </c>
      <c r="M68" s="424">
        <v>31</v>
      </c>
      <c r="N68" s="725">
        <v>0</v>
      </c>
      <c r="O68" s="425">
        <v>0</v>
      </c>
      <c r="P68" s="423">
        <v>23</v>
      </c>
      <c r="Q68" s="424">
        <v>38</v>
      </c>
      <c r="R68" s="725">
        <v>0</v>
      </c>
      <c r="S68" s="425">
        <v>0</v>
      </c>
      <c r="T68" s="423">
        <v>87</v>
      </c>
      <c r="U68" s="424">
        <v>152</v>
      </c>
      <c r="V68" s="725">
        <v>0</v>
      </c>
      <c r="W68" s="425">
        <v>0</v>
      </c>
      <c r="X68" s="426">
        <v>239</v>
      </c>
      <c r="Y68" s="147"/>
      <c r="Z68" s="147"/>
    </row>
    <row r="69" spans="1:26" s="129" customFormat="1" ht="20.100000000000001" customHeight="1" x14ac:dyDescent="0.25">
      <c r="A69" s="382" t="s">
        <v>95</v>
      </c>
      <c r="B69" s="383" t="s">
        <v>211</v>
      </c>
      <c r="C69" s="375" t="s">
        <v>57</v>
      </c>
      <c r="D69" s="423">
        <v>33</v>
      </c>
      <c r="E69" s="424">
        <v>73</v>
      </c>
      <c r="F69" s="725">
        <v>0</v>
      </c>
      <c r="G69" s="425">
        <v>0</v>
      </c>
      <c r="H69" s="423">
        <v>37</v>
      </c>
      <c r="I69" s="424">
        <v>69</v>
      </c>
      <c r="J69" s="725">
        <v>0</v>
      </c>
      <c r="K69" s="425">
        <v>0</v>
      </c>
      <c r="L69" s="423">
        <v>38</v>
      </c>
      <c r="M69" s="424">
        <v>74</v>
      </c>
      <c r="N69" s="725">
        <v>0</v>
      </c>
      <c r="O69" s="425">
        <v>0</v>
      </c>
      <c r="P69" s="423">
        <v>36</v>
      </c>
      <c r="Q69" s="424">
        <v>70</v>
      </c>
      <c r="R69" s="725">
        <v>0</v>
      </c>
      <c r="S69" s="425">
        <v>0</v>
      </c>
      <c r="T69" s="423">
        <v>144</v>
      </c>
      <c r="U69" s="424">
        <v>286</v>
      </c>
      <c r="V69" s="725">
        <v>0</v>
      </c>
      <c r="W69" s="425">
        <v>0</v>
      </c>
      <c r="X69" s="426">
        <v>430</v>
      </c>
      <c r="Y69" s="147"/>
      <c r="Z69" s="147"/>
    </row>
    <row r="70" spans="1:26" s="129" customFormat="1" ht="20.100000000000001" customHeight="1" x14ac:dyDescent="0.25">
      <c r="A70" s="382" t="s">
        <v>95</v>
      </c>
      <c r="B70" s="383" t="s">
        <v>212</v>
      </c>
      <c r="C70" s="375" t="s">
        <v>57</v>
      </c>
      <c r="D70" s="423">
        <v>36</v>
      </c>
      <c r="E70" s="424">
        <v>65</v>
      </c>
      <c r="F70" s="725">
        <v>0</v>
      </c>
      <c r="G70" s="425">
        <v>0</v>
      </c>
      <c r="H70" s="423">
        <v>40</v>
      </c>
      <c r="I70" s="424">
        <v>59</v>
      </c>
      <c r="J70" s="725">
        <v>0</v>
      </c>
      <c r="K70" s="425">
        <v>0</v>
      </c>
      <c r="L70" s="423">
        <v>43</v>
      </c>
      <c r="M70" s="424">
        <v>78</v>
      </c>
      <c r="N70" s="725">
        <v>0</v>
      </c>
      <c r="O70" s="425">
        <v>0</v>
      </c>
      <c r="P70" s="423">
        <v>46</v>
      </c>
      <c r="Q70" s="424">
        <v>78</v>
      </c>
      <c r="R70" s="725">
        <v>0</v>
      </c>
      <c r="S70" s="425">
        <v>0</v>
      </c>
      <c r="T70" s="423">
        <v>165</v>
      </c>
      <c r="U70" s="424">
        <v>280</v>
      </c>
      <c r="V70" s="725">
        <v>0</v>
      </c>
      <c r="W70" s="425">
        <v>0</v>
      </c>
      <c r="X70" s="426">
        <v>445</v>
      </c>
      <c r="Y70" s="147"/>
      <c r="Z70" s="147"/>
    </row>
    <row r="71" spans="1:26" s="129" customFormat="1" ht="20.100000000000001" customHeight="1" x14ac:dyDescent="0.25">
      <c r="A71" s="382" t="s">
        <v>96</v>
      </c>
      <c r="B71" s="383" t="s">
        <v>213</v>
      </c>
      <c r="C71" s="375" t="s">
        <v>59</v>
      </c>
      <c r="D71" s="423">
        <v>73</v>
      </c>
      <c r="E71" s="424">
        <v>73</v>
      </c>
      <c r="F71" s="725">
        <v>0</v>
      </c>
      <c r="G71" s="425">
        <v>0</v>
      </c>
      <c r="H71" s="423">
        <v>70</v>
      </c>
      <c r="I71" s="424">
        <v>68</v>
      </c>
      <c r="J71" s="725">
        <v>0</v>
      </c>
      <c r="K71" s="425">
        <v>0</v>
      </c>
      <c r="L71" s="423">
        <v>49</v>
      </c>
      <c r="M71" s="424">
        <v>50</v>
      </c>
      <c r="N71" s="725">
        <v>0</v>
      </c>
      <c r="O71" s="425">
        <v>0</v>
      </c>
      <c r="P71" s="423">
        <v>54</v>
      </c>
      <c r="Q71" s="424">
        <v>48</v>
      </c>
      <c r="R71" s="725">
        <v>0</v>
      </c>
      <c r="S71" s="425">
        <v>0</v>
      </c>
      <c r="T71" s="423">
        <v>246</v>
      </c>
      <c r="U71" s="424">
        <v>239</v>
      </c>
      <c r="V71" s="725">
        <v>0</v>
      </c>
      <c r="W71" s="425">
        <v>0</v>
      </c>
      <c r="X71" s="426">
        <v>485</v>
      </c>
      <c r="Y71" s="147"/>
      <c r="Z71" s="147"/>
    </row>
    <row r="72" spans="1:26" s="129" customFormat="1" ht="20.100000000000001" customHeight="1" x14ac:dyDescent="0.25">
      <c r="A72" s="382" t="s">
        <v>96</v>
      </c>
      <c r="B72" s="383" t="s">
        <v>252</v>
      </c>
      <c r="C72" s="375" t="s">
        <v>57</v>
      </c>
      <c r="D72" s="423">
        <v>27</v>
      </c>
      <c r="E72" s="424">
        <v>23</v>
      </c>
      <c r="F72" s="725">
        <v>0</v>
      </c>
      <c r="G72" s="425">
        <v>0</v>
      </c>
      <c r="H72" s="423">
        <v>26</v>
      </c>
      <c r="I72" s="424">
        <v>26</v>
      </c>
      <c r="J72" s="725">
        <v>0</v>
      </c>
      <c r="K72" s="425">
        <v>0</v>
      </c>
      <c r="L72" s="423">
        <v>23</v>
      </c>
      <c r="M72" s="424">
        <v>26</v>
      </c>
      <c r="N72" s="725">
        <v>0</v>
      </c>
      <c r="O72" s="425">
        <v>0</v>
      </c>
      <c r="P72" s="423">
        <v>25</v>
      </c>
      <c r="Q72" s="424">
        <v>24</v>
      </c>
      <c r="R72" s="725">
        <v>0</v>
      </c>
      <c r="S72" s="425">
        <v>0</v>
      </c>
      <c r="T72" s="423">
        <v>101</v>
      </c>
      <c r="U72" s="424">
        <v>99</v>
      </c>
      <c r="V72" s="725">
        <v>0</v>
      </c>
      <c r="W72" s="425">
        <v>0</v>
      </c>
      <c r="X72" s="426">
        <v>200</v>
      </c>
      <c r="Y72" s="147"/>
      <c r="Z72" s="147"/>
    </row>
    <row r="73" spans="1:26" s="129" customFormat="1" ht="20.100000000000001" customHeight="1" x14ac:dyDescent="0.25">
      <c r="A73" s="382" t="s">
        <v>97</v>
      </c>
      <c r="B73" s="383" t="s">
        <v>229</v>
      </c>
      <c r="C73" s="375" t="s">
        <v>57</v>
      </c>
      <c r="D73" s="423">
        <v>44</v>
      </c>
      <c r="E73" s="424">
        <v>53</v>
      </c>
      <c r="F73" s="725">
        <v>0</v>
      </c>
      <c r="G73" s="425">
        <v>0</v>
      </c>
      <c r="H73" s="423">
        <v>52</v>
      </c>
      <c r="I73" s="424">
        <v>51</v>
      </c>
      <c r="J73" s="725">
        <v>0</v>
      </c>
      <c r="K73" s="425">
        <v>0</v>
      </c>
      <c r="L73" s="423">
        <v>46</v>
      </c>
      <c r="M73" s="424">
        <v>58</v>
      </c>
      <c r="N73" s="725">
        <v>0</v>
      </c>
      <c r="O73" s="425">
        <v>0</v>
      </c>
      <c r="P73" s="423">
        <v>46</v>
      </c>
      <c r="Q73" s="424">
        <v>56</v>
      </c>
      <c r="R73" s="725">
        <v>0</v>
      </c>
      <c r="S73" s="425">
        <v>0</v>
      </c>
      <c r="T73" s="423">
        <v>188</v>
      </c>
      <c r="U73" s="424">
        <v>218</v>
      </c>
      <c r="V73" s="725">
        <v>0</v>
      </c>
      <c r="W73" s="425">
        <v>0</v>
      </c>
      <c r="X73" s="426">
        <v>406</v>
      </c>
      <c r="Y73" s="147"/>
      <c r="Z73" s="147"/>
    </row>
    <row r="74" spans="1:26" s="129" customFormat="1" ht="20.100000000000001" customHeight="1" x14ac:dyDescent="0.25">
      <c r="A74" s="382" t="s">
        <v>98</v>
      </c>
      <c r="B74" s="383" t="s">
        <v>927</v>
      </c>
      <c r="C74" s="375" t="s">
        <v>59</v>
      </c>
      <c r="D74" s="423">
        <v>13</v>
      </c>
      <c r="E74" s="424">
        <v>23</v>
      </c>
      <c r="F74" s="725">
        <v>0</v>
      </c>
      <c r="G74" s="425">
        <v>0</v>
      </c>
      <c r="H74" s="423">
        <v>0</v>
      </c>
      <c r="I74" s="424">
        <v>0</v>
      </c>
      <c r="J74" s="725">
        <v>0</v>
      </c>
      <c r="K74" s="425">
        <v>0</v>
      </c>
      <c r="L74" s="423">
        <v>0</v>
      </c>
      <c r="M74" s="424">
        <v>0</v>
      </c>
      <c r="N74" s="725">
        <v>0</v>
      </c>
      <c r="O74" s="425">
        <v>0</v>
      </c>
      <c r="P74" s="423">
        <v>0</v>
      </c>
      <c r="Q74" s="424">
        <v>0</v>
      </c>
      <c r="R74" s="725">
        <v>0</v>
      </c>
      <c r="S74" s="425">
        <v>0</v>
      </c>
      <c r="T74" s="423">
        <v>13</v>
      </c>
      <c r="U74" s="424">
        <v>23</v>
      </c>
      <c r="V74" s="725">
        <v>0</v>
      </c>
      <c r="W74" s="425">
        <v>0</v>
      </c>
      <c r="X74" s="426">
        <v>36</v>
      </c>
      <c r="Y74" s="147"/>
      <c r="Z74" s="147"/>
    </row>
    <row r="75" spans="1:26" s="129" customFormat="1" ht="20.100000000000001" customHeight="1" x14ac:dyDescent="0.25">
      <c r="A75" s="382" t="s">
        <v>98</v>
      </c>
      <c r="B75" s="383" t="s">
        <v>215</v>
      </c>
      <c r="C75" s="375" t="s">
        <v>57</v>
      </c>
      <c r="D75" s="423">
        <v>25</v>
      </c>
      <c r="E75" s="424">
        <v>48</v>
      </c>
      <c r="F75" s="725">
        <v>0</v>
      </c>
      <c r="G75" s="425">
        <v>0</v>
      </c>
      <c r="H75" s="423">
        <v>28</v>
      </c>
      <c r="I75" s="424">
        <v>32</v>
      </c>
      <c r="J75" s="725">
        <v>0</v>
      </c>
      <c r="K75" s="425">
        <v>0</v>
      </c>
      <c r="L75" s="423">
        <v>23</v>
      </c>
      <c r="M75" s="424">
        <v>56</v>
      </c>
      <c r="N75" s="725">
        <v>0</v>
      </c>
      <c r="O75" s="425">
        <v>0</v>
      </c>
      <c r="P75" s="423">
        <v>24</v>
      </c>
      <c r="Q75" s="424">
        <v>48</v>
      </c>
      <c r="R75" s="725">
        <v>0</v>
      </c>
      <c r="S75" s="425">
        <v>0</v>
      </c>
      <c r="T75" s="423">
        <v>100</v>
      </c>
      <c r="U75" s="424">
        <v>184</v>
      </c>
      <c r="V75" s="725">
        <v>0</v>
      </c>
      <c r="W75" s="425">
        <v>0</v>
      </c>
      <c r="X75" s="426">
        <v>284</v>
      </c>
      <c r="Y75" s="147"/>
      <c r="Z75" s="147"/>
    </row>
    <row r="76" spans="1:26" s="129" customFormat="1" ht="20.100000000000001" customHeight="1" x14ac:dyDescent="0.25">
      <c r="A76" s="382" t="s">
        <v>99</v>
      </c>
      <c r="B76" s="383" t="s">
        <v>216</v>
      </c>
      <c r="C76" s="375" t="s">
        <v>57</v>
      </c>
      <c r="D76" s="423">
        <v>23</v>
      </c>
      <c r="E76" s="424">
        <v>25</v>
      </c>
      <c r="F76" s="725">
        <v>0</v>
      </c>
      <c r="G76" s="425">
        <v>0</v>
      </c>
      <c r="H76" s="423">
        <v>23</v>
      </c>
      <c r="I76" s="424">
        <v>25</v>
      </c>
      <c r="J76" s="725">
        <v>0</v>
      </c>
      <c r="K76" s="425">
        <v>0</v>
      </c>
      <c r="L76" s="423">
        <v>23</v>
      </c>
      <c r="M76" s="424">
        <v>25</v>
      </c>
      <c r="N76" s="725">
        <v>0</v>
      </c>
      <c r="O76" s="425">
        <v>0</v>
      </c>
      <c r="P76" s="423">
        <v>26</v>
      </c>
      <c r="Q76" s="424">
        <v>21</v>
      </c>
      <c r="R76" s="725">
        <v>0</v>
      </c>
      <c r="S76" s="425">
        <v>0</v>
      </c>
      <c r="T76" s="423">
        <v>95</v>
      </c>
      <c r="U76" s="424">
        <v>96</v>
      </c>
      <c r="V76" s="725">
        <v>0</v>
      </c>
      <c r="W76" s="425">
        <v>0</v>
      </c>
      <c r="X76" s="426">
        <v>191</v>
      </c>
      <c r="Y76" s="147"/>
      <c r="Z76" s="147"/>
    </row>
    <row r="77" spans="1:26" s="129" customFormat="1" ht="20.100000000000001" customHeight="1" x14ac:dyDescent="0.25">
      <c r="A77" s="382" t="s">
        <v>100</v>
      </c>
      <c r="B77" s="383" t="s">
        <v>217</v>
      </c>
      <c r="C77" s="375" t="s">
        <v>59</v>
      </c>
      <c r="D77" s="423">
        <v>42</v>
      </c>
      <c r="E77" s="424">
        <v>59</v>
      </c>
      <c r="F77" s="725">
        <v>0</v>
      </c>
      <c r="G77" s="425">
        <v>0</v>
      </c>
      <c r="H77" s="423">
        <v>42</v>
      </c>
      <c r="I77" s="424">
        <v>62</v>
      </c>
      <c r="J77" s="725">
        <v>0</v>
      </c>
      <c r="K77" s="425">
        <v>0</v>
      </c>
      <c r="L77" s="423">
        <v>46</v>
      </c>
      <c r="M77" s="424">
        <v>57</v>
      </c>
      <c r="N77" s="725">
        <v>0</v>
      </c>
      <c r="O77" s="425">
        <v>0</v>
      </c>
      <c r="P77" s="423">
        <v>42</v>
      </c>
      <c r="Q77" s="424">
        <v>55</v>
      </c>
      <c r="R77" s="725">
        <v>0</v>
      </c>
      <c r="S77" s="425">
        <v>0</v>
      </c>
      <c r="T77" s="423">
        <v>172</v>
      </c>
      <c r="U77" s="424">
        <v>233</v>
      </c>
      <c r="V77" s="725">
        <v>0</v>
      </c>
      <c r="W77" s="425">
        <v>0</v>
      </c>
      <c r="X77" s="426">
        <v>405</v>
      </c>
      <c r="Y77" s="147"/>
      <c r="Z77" s="147"/>
    </row>
    <row r="78" spans="1:26" s="129" customFormat="1" ht="20.100000000000001" customHeight="1" x14ac:dyDescent="0.25">
      <c r="A78" s="382" t="s">
        <v>101</v>
      </c>
      <c r="B78" s="383" t="s">
        <v>627</v>
      </c>
      <c r="C78" s="375" t="s">
        <v>61</v>
      </c>
      <c r="D78" s="423">
        <v>15</v>
      </c>
      <c r="E78" s="424">
        <v>36</v>
      </c>
      <c r="F78" s="725">
        <v>0</v>
      </c>
      <c r="G78" s="425">
        <v>0</v>
      </c>
      <c r="H78" s="423">
        <v>15</v>
      </c>
      <c r="I78" s="424">
        <v>34</v>
      </c>
      <c r="J78" s="725">
        <v>0</v>
      </c>
      <c r="K78" s="425">
        <v>0</v>
      </c>
      <c r="L78" s="423">
        <v>0</v>
      </c>
      <c r="M78" s="424">
        <v>0</v>
      </c>
      <c r="N78" s="725">
        <v>0</v>
      </c>
      <c r="O78" s="425">
        <v>0</v>
      </c>
      <c r="P78" s="423">
        <v>0</v>
      </c>
      <c r="Q78" s="424">
        <v>0</v>
      </c>
      <c r="R78" s="725">
        <v>0</v>
      </c>
      <c r="S78" s="425">
        <v>0</v>
      </c>
      <c r="T78" s="423">
        <v>30</v>
      </c>
      <c r="U78" s="424">
        <v>70</v>
      </c>
      <c r="V78" s="725">
        <v>0</v>
      </c>
      <c r="W78" s="425">
        <v>0</v>
      </c>
      <c r="X78" s="426">
        <v>100</v>
      </c>
      <c r="Y78" s="147"/>
      <c r="Z78" s="147"/>
    </row>
    <row r="79" spans="1:26" s="129" customFormat="1" ht="20.100000000000001" customHeight="1" x14ac:dyDescent="0.25">
      <c r="A79" s="382" t="s">
        <v>101</v>
      </c>
      <c r="B79" s="383" t="s">
        <v>628</v>
      </c>
      <c r="C79" s="375" t="s">
        <v>59</v>
      </c>
      <c r="D79" s="423">
        <v>9</v>
      </c>
      <c r="E79" s="424">
        <v>36</v>
      </c>
      <c r="F79" s="725">
        <v>0</v>
      </c>
      <c r="G79" s="425">
        <v>0</v>
      </c>
      <c r="H79" s="423">
        <v>16</v>
      </c>
      <c r="I79" s="424">
        <v>29</v>
      </c>
      <c r="J79" s="725">
        <v>0</v>
      </c>
      <c r="K79" s="425">
        <v>0</v>
      </c>
      <c r="L79" s="423">
        <v>0</v>
      </c>
      <c r="M79" s="424">
        <v>0</v>
      </c>
      <c r="N79" s="725">
        <v>0</v>
      </c>
      <c r="O79" s="425">
        <v>0</v>
      </c>
      <c r="P79" s="423">
        <v>0</v>
      </c>
      <c r="Q79" s="424">
        <v>0</v>
      </c>
      <c r="R79" s="725">
        <v>0</v>
      </c>
      <c r="S79" s="425">
        <v>0</v>
      </c>
      <c r="T79" s="423">
        <v>25</v>
      </c>
      <c r="U79" s="424">
        <v>65</v>
      </c>
      <c r="V79" s="725">
        <v>0</v>
      </c>
      <c r="W79" s="425">
        <v>0</v>
      </c>
      <c r="X79" s="426">
        <v>90</v>
      </c>
      <c r="Y79" s="147"/>
      <c r="Z79" s="147"/>
    </row>
    <row r="80" spans="1:26" s="129" customFormat="1" ht="20.100000000000001" customHeight="1" x14ac:dyDescent="0.25">
      <c r="A80" s="382" t="s">
        <v>101</v>
      </c>
      <c r="B80" s="383" t="s">
        <v>218</v>
      </c>
      <c r="C80" s="375" t="s">
        <v>57</v>
      </c>
      <c r="D80" s="423">
        <v>16</v>
      </c>
      <c r="E80" s="424">
        <v>24</v>
      </c>
      <c r="F80" s="725">
        <v>0</v>
      </c>
      <c r="G80" s="425">
        <v>0</v>
      </c>
      <c r="H80" s="423">
        <v>11</v>
      </c>
      <c r="I80" s="424">
        <v>30</v>
      </c>
      <c r="J80" s="725">
        <v>0</v>
      </c>
      <c r="K80" s="425">
        <v>0</v>
      </c>
      <c r="L80" s="423">
        <v>16</v>
      </c>
      <c r="M80" s="424">
        <v>44</v>
      </c>
      <c r="N80" s="725">
        <v>0</v>
      </c>
      <c r="O80" s="425">
        <v>0</v>
      </c>
      <c r="P80" s="423">
        <v>13</v>
      </c>
      <c r="Q80" s="424">
        <v>46</v>
      </c>
      <c r="R80" s="725">
        <v>0</v>
      </c>
      <c r="S80" s="425">
        <v>0</v>
      </c>
      <c r="T80" s="423">
        <v>56</v>
      </c>
      <c r="U80" s="424">
        <v>144</v>
      </c>
      <c r="V80" s="725">
        <v>0</v>
      </c>
      <c r="W80" s="425">
        <v>0</v>
      </c>
      <c r="X80" s="426">
        <v>200</v>
      </c>
      <c r="Y80" s="147"/>
      <c r="Z80" s="147"/>
    </row>
    <row r="81" spans="1:28" s="129" customFormat="1" ht="21" customHeight="1" x14ac:dyDescent="0.25">
      <c r="A81" s="130"/>
      <c r="B81" s="45" t="s">
        <v>443</v>
      </c>
      <c r="C81" s="45"/>
      <c r="D81" s="148">
        <f t="shared" ref="D81:X81" si="0">SUM(D5:D80)</f>
        <v>2796</v>
      </c>
      <c r="E81" s="926">
        <f t="shared" si="0"/>
        <v>4341</v>
      </c>
      <c r="F81" s="926">
        <f t="shared" si="0"/>
        <v>1</v>
      </c>
      <c r="G81" s="923">
        <f t="shared" si="0"/>
        <v>158</v>
      </c>
      <c r="H81" s="148">
        <f t="shared" si="0"/>
        <v>2869</v>
      </c>
      <c r="I81" s="926">
        <f t="shared" si="0"/>
        <v>4078</v>
      </c>
      <c r="J81" s="926">
        <f t="shared" si="0"/>
        <v>0</v>
      </c>
      <c r="K81" s="923">
        <f t="shared" si="0"/>
        <v>108</v>
      </c>
      <c r="L81" s="148">
        <f t="shared" si="0"/>
        <v>3023</v>
      </c>
      <c r="M81" s="926">
        <f t="shared" si="0"/>
        <v>4372</v>
      </c>
      <c r="N81" s="926">
        <f t="shared" si="0"/>
        <v>0</v>
      </c>
      <c r="O81" s="923">
        <f t="shared" si="0"/>
        <v>142</v>
      </c>
      <c r="P81" s="148">
        <f t="shared" si="0"/>
        <v>2891</v>
      </c>
      <c r="Q81" s="926">
        <f t="shared" si="0"/>
        <v>4004</v>
      </c>
      <c r="R81" s="926">
        <f t="shared" si="0"/>
        <v>1</v>
      </c>
      <c r="S81" s="923">
        <f t="shared" si="0"/>
        <v>141</v>
      </c>
      <c r="T81" s="148">
        <f t="shared" si="0"/>
        <v>11579</v>
      </c>
      <c r="U81" s="926">
        <f t="shared" si="0"/>
        <v>16795</v>
      </c>
      <c r="V81" s="926">
        <f t="shared" si="0"/>
        <v>2</v>
      </c>
      <c r="W81" s="923">
        <f t="shared" si="0"/>
        <v>549</v>
      </c>
      <c r="X81" s="131">
        <f t="shared" si="0"/>
        <v>28925</v>
      </c>
      <c r="Y81" s="147"/>
      <c r="Z81" s="916"/>
      <c r="AA81" s="916"/>
      <c r="AB81" s="916"/>
    </row>
    <row r="82" spans="1:28" s="129" customFormat="1" ht="21" customHeight="1" x14ac:dyDescent="0.25">
      <c r="A82" s="130"/>
      <c r="B82" s="45" t="s">
        <v>17</v>
      </c>
      <c r="C82" s="45"/>
      <c r="D82" s="925">
        <f>MEDIAN(D5:D80)</f>
        <v>32.5</v>
      </c>
      <c r="E82" s="927">
        <v>50</v>
      </c>
      <c r="F82" s="927">
        <v>1</v>
      </c>
      <c r="G82" s="924">
        <v>1</v>
      </c>
      <c r="H82" s="925">
        <v>35</v>
      </c>
      <c r="I82" s="927">
        <v>51</v>
      </c>
      <c r="J82" s="927">
        <v>0</v>
      </c>
      <c r="K82" s="924">
        <v>1</v>
      </c>
      <c r="L82" s="925">
        <v>40</v>
      </c>
      <c r="M82" s="927">
        <v>56</v>
      </c>
      <c r="N82" s="927">
        <f t="shared" ref="N82:X82" si="1">MEDIAN(N5:N80)</f>
        <v>0</v>
      </c>
      <c r="O82" s="924">
        <v>3</v>
      </c>
      <c r="P82" s="925">
        <v>41</v>
      </c>
      <c r="Q82" s="927">
        <v>55</v>
      </c>
      <c r="R82" s="927">
        <v>1</v>
      </c>
      <c r="S82" s="924">
        <v>1</v>
      </c>
      <c r="T82" s="925">
        <f t="shared" si="1"/>
        <v>138</v>
      </c>
      <c r="U82" s="927">
        <f t="shared" si="1"/>
        <v>208</v>
      </c>
      <c r="V82" s="927">
        <v>1</v>
      </c>
      <c r="W82" s="924">
        <v>1</v>
      </c>
      <c r="X82" s="922">
        <f t="shared" si="1"/>
        <v>355.5</v>
      </c>
      <c r="Y82" s="147"/>
      <c r="Z82" s="636"/>
      <c r="AA82" s="637"/>
      <c r="AB82" s="637"/>
    </row>
    <row r="83" spans="1:28" s="129" customFormat="1" ht="21" customHeight="1" x14ac:dyDescent="0.25">
      <c r="A83" s="130"/>
      <c r="B83" s="45" t="s">
        <v>34</v>
      </c>
      <c r="C83" s="45"/>
      <c r="D83" s="134"/>
      <c r="E83" s="132">
        <v>72</v>
      </c>
      <c r="F83" s="727"/>
      <c r="G83" s="133"/>
      <c r="H83" s="134"/>
      <c r="I83" s="132">
        <v>36</v>
      </c>
      <c r="J83" s="727"/>
      <c r="K83" s="133"/>
      <c r="L83" s="134"/>
      <c r="M83" s="132">
        <v>27</v>
      </c>
      <c r="N83" s="727"/>
      <c r="O83" s="133"/>
      <c r="P83" s="134"/>
      <c r="Q83" s="132">
        <v>24</v>
      </c>
      <c r="R83" s="727"/>
      <c r="S83" s="133"/>
      <c r="T83" s="922"/>
      <c r="U83" s="135">
        <v>159</v>
      </c>
      <c r="V83" s="726"/>
      <c r="W83" s="928"/>
      <c r="X83" s="144"/>
      <c r="Y83" s="147"/>
      <c r="Z83" s="636"/>
      <c r="AA83" s="637"/>
      <c r="AB83" s="637"/>
    </row>
    <row r="84" spans="1:28" s="129" customFormat="1" ht="21" customHeight="1" thickBot="1" x14ac:dyDescent="0.3">
      <c r="A84" s="271"/>
      <c r="B84" s="272" t="s">
        <v>444</v>
      </c>
      <c r="C84" s="272"/>
      <c r="D84" s="273"/>
      <c r="E84" s="274">
        <v>7296</v>
      </c>
      <c r="F84" s="728"/>
      <c r="G84" s="275"/>
      <c r="H84" s="273"/>
      <c r="I84" s="274">
        <v>7055</v>
      </c>
      <c r="J84" s="728"/>
      <c r="K84" s="275"/>
      <c r="L84" s="273"/>
      <c r="M84" s="274">
        <v>7537</v>
      </c>
      <c r="N84" s="728"/>
      <c r="O84" s="275"/>
      <c r="P84" s="273"/>
      <c r="Q84" s="274">
        <v>7037</v>
      </c>
      <c r="R84" s="728"/>
      <c r="S84" s="275"/>
      <c r="T84" s="612"/>
      <c r="U84" s="274"/>
      <c r="V84" s="728"/>
      <c r="W84" s="275"/>
      <c r="X84" s="855"/>
      <c r="Y84" s="147"/>
      <c r="Z84" s="636"/>
      <c r="AA84" s="637"/>
      <c r="AB84" s="637"/>
    </row>
    <row r="85" spans="1:28" s="129" customFormat="1" ht="27.75" customHeight="1" thickTop="1" x14ac:dyDescent="0.25">
      <c r="A85" s="267"/>
      <c r="B85" s="264" t="s">
        <v>102</v>
      </c>
      <c r="C85" s="264"/>
      <c r="D85" s="268"/>
      <c r="E85" s="258"/>
      <c r="F85" s="258"/>
      <c r="G85" s="258"/>
      <c r="H85" s="268"/>
      <c r="I85" s="258"/>
      <c r="J85" s="258"/>
      <c r="K85" s="258"/>
      <c r="L85" s="268"/>
      <c r="M85" s="258"/>
      <c r="N85" s="258"/>
      <c r="O85" s="258"/>
      <c r="P85" s="268"/>
      <c r="Q85" s="258"/>
      <c r="R85" s="258"/>
      <c r="S85" s="258"/>
      <c r="T85" s="268"/>
      <c r="U85" s="258"/>
      <c r="V85" s="258"/>
      <c r="W85" s="258"/>
      <c r="X85" s="268"/>
      <c r="Y85" s="147"/>
      <c r="Z85" s="636"/>
      <c r="AA85" s="637"/>
      <c r="AB85" s="637"/>
    </row>
    <row r="86" spans="1:28" s="129" customFormat="1" ht="20.100000000000001" customHeight="1" x14ac:dyDescent="0.25">
      <c r="A86" s="49" t="s">
        <v>103</v>
      </c>
      <c r="B86" s="50" t="s">
        <v>688</v>
      </c>
      <c r="C86" s="31" t="s">
        <v>57</v>
      </c>
      <c r="D86" s="139">
        <v>21</v>
      </c>
      <c r="E86" s="140">
        <v>27</v>
      </c>
      <c r="F86" s="730">
        <v>0</v>
      </c>
      <c r="G86" s="141">
        <v>0</v>
      </c>
      <c r="H86" s="139">
        <v>27</v>
      </c>
      <c r="I86" s="140">
        <v>33</v>
      </c>
      <c r="J86" s="730">
        <v>0</v>
      </c>
      <c r="K86" s="141">
        <v>0</v>
      </c>
      <c r="L86" s="139">
        <v>38</v>
      </c>
      <c r="M86" s="140">
        <v>47</v>
      </c>
      <c r="N86" s="730">
        <v>0</v>
      </c>
      <c r="O86" s="141">
        <v>0</v>
      </c>
      <c r="P86" s="139">
        <v>127</v>
      </c>
      <c r="Q86" s="140">
        <v>139</v>
      </c>
      <c r="R86" s="730">
        <v>0</v>
      </c>
      <c r="S86" s="141">
        <v>0</v>
      </c>
      <c r="T86" s="139">
        <v>213</v>
      </c>
      <c r="U86" s="140">
        <v>246</v>
      </c>
      <c r="V86" s="730">
        <v>0</v>
      </c>
      <c r="W86" s="141">
        <v>0</v>
      </c>
      <c r="X86" s="143">
        <v>459</v>
      </c>
      <c r="Y86" s="147"/>
      <c r="Z86" s="929"/>
      <c r="AA86" s="930"/>
      <c r="AB86" s="930"/>
    </row>
    <row r="87" spans="1:28" s="129" customFormat="1" ht="20.100000000000001" customHeight="1" thickBot="1" x14ac:dyDescent="0.3">
      <c r="A87" s="46" t="s">
        <v>613</v>
      </c>
      <c r="B87" s="47" t="s">
        <v>950</v>
      </c>
      <c r="C87" s="30" t="s">
        <v>59</v>
      </c>
      <c r="D87" s="136">
        <v>51</v>
      </c>
      <c r="E87" s="137">
        <v>39</v>
      </c>
      <c r="F87" s="729">
        <v>0</v>
      </c>
      <c r="G87" s="138">
        <v>0</v>
      </c>
      <c r="H87" s="136">
        <v>37</v>
      </c>
      <c r="I87" s="137">
        <v>78</v>
      </c>
      <c r="J87" s="729">
        <v>0</v>
      </c>
      <c r="K87" s="138">
        <v>0</v>
      </c>
      <c r="L87" s="136">
        <v>31</v>
      </c>
      <c r="M87" s="137">
        <v>69</v>
      </c>
      <c r="N87" s="729">
        <v>0</v>
      </c>
      <c r="O87" s="138">
        <v>0</v>
      </c>
      <c r="P87" s="531">
        <v>60</v>
      </c>
      <c r="Q87" s="532">
        <v>109</v>
      </c>
      <c r="R87" s="732">
        <v>0</v>
      </c>
      <c r="S87" s="138">
        <v>0</v>
      </c>
      <c r="T87" s="136">
        <v>179</v>
      </c>
      <c r="U87" s="137">
        <v>295</v>
      </c>
      <c r="V87" s="729">
        <v>0</v>
      </c>
      <c r="W87" s="138">
        <v>0</v>
      </c>
      <c r="X87" s="142">
        <v>474</v>
      </c>
      <c r="Y87" s="147"/>
      <c r="Z87" s="147"/>
      <c r="AA87" s="147"/>
    </row>
    <row r="88" spans="1:28" s="129" customFormat="1" ht="24.9" customHeight="1" thickTop="1" x14ac:dyDescent="0.25">
      <c r="A88" s="353"/>
      <c r="B88" s="354" t="s">
        <v>269</v>
      </c>
      <c r="C88" s="355"/>
      <c r="D88" s="355"/>
      <c r="E88" s="356"/>
      <c r="F88" s="356"/>
      <c r="G88" s="356"/>
      <c r="H88" s="355"/>
      <c r="I88" s="356"/>
      <c r="J88" s="356"/>
      <c r="K88" s="356"/>
      <c r="L88" s="355"/>
      <c r="M88" s="356"/>
      <c r="N88" s="356"/>
      <c r="O88" s="356"/>
      <c r="P88" s="355"/>
      <c r="Q88" s="356"/>
      <c r="R88" s="356"/>
      <c r="S88" s="356"/>
      <c r="T88" s="355"/>
      <c r="U88" s="356"/>
      <c r="V88" s="356"/>
      <c r="W88" s="356"/>
      <c r="X88" s="355"/>
      <c r="Y88" s="147"/>
      <c r="Z88" s="147"/>
    </row>
    <row r="89" spans="1:28" s="129" customFormat="1" ht="20.100000000000001" customHeight="1" x14ac:dyDescent="0.25">
      <c r="A89" s="49" t="s">
        <v>106</v>
      </c>
      <c r="B89" s="50" t="s">
        <v>270</v>
      </c>
      <c r="C89" s="31" t="s">
        <v>57</v>
      </c>
      <c r="D89" s="139">
        <v>11</v>
      </c>
      <c r="E89" s="140">
        <v>22</v>
      </c>
      <c r="F89" s="730">
        <v>0</v>
      </c>
      <c r="G89" s="141">
        <v>0</v>
      </c>
      <c r="H89" s="139">
        <v>22</v>
      </c>
      <c r="I89" s="140">
        <v>30</v>
      </c>
      <c r="J89" s="730">
        <v>0</v>
      </c>
      <c r="K89" s="141">
        <v>0</v>
      </c>
      <c r="L89" s="139">
        <v>19</v>
      </c>
      <c r="M89" s="140">
        <v>32</v>
      </c>
      <c r="N89" s="730">
        <v>0</v>
      </c>
      <c r="O89" s="141">
        <v>0</v>
      </c>
      <c r="P89" s="139">
        <v>24</v>
      </c>
      <c r="Q89" s="140">
        <v>28</v>
      </c>
      <c r="R89" s="730">
        <v>0</v>
      </c>
      <c r="S89" s="141">
        <v>0</v>
      </c>
      <c r="T89" s="139">
        <v>76</v>
      </c>
      <c r="U89" s="140">
        <v>112</v>
      </c>
      <c r="V89" s="730">
        <v>0</v>
      </c>
      <c r="W89" s="141">
        <v>0</v>
      </c>
      <c r="X89" s="143">
        <v>187</v>
      </c>
      <c r="Y89" s="147"/>
      <c r="Z89" s="147"/>
    </row>
    <row r="90" spans="1:28" s="129" customFormat="1" ht="20.100000000000001" customHeight="1" x14ac:dyDescent="0.25">
      <c r="A90" s="46" t="s">
        <v>107</v>
      </c>
      <c r="B90" s="47" t="s">
        <v>108</v>
      </c>
      <c r="C90" s="30" t="s">
        <v>57</v>
      </c>
      <c r="D90" s="136">
        <v>33</v>
      </c>
      <c r="E90" s="137">
        <v>31</v>
      </c>
      <c r="F90" s="729">
        <v>0</v>
      </c>
      <c r="G90" s="138">
        <v>0</v>
      </c>
      <c r="H90" s="136">
        <v>24</v>
      </c>
      <c r="I90" s="137">
        <v>39</v>
      </c>
      <c r="J90" s="729">
        <v>0</v>
      </c>
      <c r="K90" s="138">
        <v>0</v>
      </c>
      <c r="L90" s="136">
        <v>21</v>
      </c>
      <c r="M90" s="137">
        <v>45</v>
      </c>
      <c r="N90" s="729">
        <v>0</v>
      </c>
      <c r="O90" s="138">
        <v>0</v>
      </c>
      <c r="P90" s="136">
        <v>25</v>
      </c>
      <c r="Q90" s="137">
        <v>38</v>
      </c>
      <c r="R90" s="729">
        <v>0</v>
      </c>
      <c r="S90" s="138">
        <v>0</v>
      </c>
      <c r="T90" s="136">
        <v>103</v>
      </c>
      <c r="U90" s="137">
        <v>153</v>
      </c>
      <c r="V90" s="729">
        <v>0</v>
      </c>
      <c r="W90" s="138">
        <v>0</v>
      </c>
      <c r="X90" s="142">
        <v>259</v>
      </c>
      <c r="Y90" s="147"/>
      <c r="Z90" s="147"/>
    </row>
    <row r="91" spans="1:28" s="129" customFormat="1" ht="20.100000000000001" customHeight="1" x14ac:dyDescent="0.25">
      <c r="A91" s="49" t="s">
        <v>109</v>
      </c>
      <c r="B91" s="50" t="s">
        <v>272</v>
      </c>
      <c r="C91" s="31" t="s">
        <v>57</v>
      </c>
      <c r="D91" s="139">
        <v>13</v>
      </c>
      <c r="E91" s="140">
        <v>16</v>
      </c>
      <c r="F91" s="730">
        <v>0</v>
      </c>
      <c r="G91" s="141">
        <v>0</v>
      </c>
      <c r="H91" s="139">
        <v>15</v>
      </c>
      <c r="I91" s="140">
        <v>14</v>
      </c>
      <c r="J91" s="730">
        <v>0</v>
      </c>
      <c r="K91" s="141">
        <v>0</v>
      </c>
      <c r="L91" s="139">
        <v>17</v>
      </c>
      <c r="M91" s="140">
        <v>18</v>
      </c>
      <c r="N91" s="730">
        <v>0</v>
      </c>
      <c r="O91" s="141">
        <v>0</v>
      </c>
      <c r="P91" s="139">
        <v>14</v>
      </c>
      <c r="Q91" s="140">
        <v>16</v>
      </c>
      <c r="R91" s="730">
        <v>0</v>
      </c>
      <c r="S91" s="141">
        <v>0</v>
      </c>
      <c r="T91" s="139">
        <v>59</v>
      </c>
      <c r="U91" s="140">
        <v>64</v>
      </c>
      <c r="V91" s="730">
        <v>0</v>
      </c>
      <c r="W91" s="141">
        <v>0</v>
      </c>
      <c r="X91" s="143">
        <v>129</v>
      </c>
      <c r="Y91" s="147"/>
      <c r="Z91" s="147"/>
    </row>
    <row r="92" spans="1:28" s="129" customFormat="1" ht="20.100000000000001" customHeight="1" x14ac:dyDescent="0.25">
      <c r="A92" s="46" t="s">
        <v>111</v>
      </c>
      <c r="B92" s="47" t="s">
        <v>273</v>
      </c>
      <c r="C92" s="30" t="s">
        <v>57</v>
      </c>
      <c r="D92" s="136">
        <v>17</v>
      </c>
      <c r="E92" s="137">
        <v>28</v>
      </c>
      <c r="F92" s="729">
        <v>0</v>
      </c>
      <c r="G92" s="138">
        <v>0</v>
      </c>
      <c r="H92" s="136">
        <v>19</v>
      </c>
      <c r="I92" s="137">
        <v>29</v>
      </c>
      <c r="J92" s="729">
        <v>0</v>
      </c>
      <c r="K92" s="138">
        <v>0</v>
      </c>
      <c r="L92" s="136">
        <v>22</v>
      </c>
      <c r="M92" s="137">
        <v>26</v>
      </c>
      <c r="N92" s="729">
        <v>0</v>
      </c>
      <c r="O92" s="138">
        <v>0</v>
      </c>
      <c r="P92" s="136">
        <v>17</v>
      </c>
      <c r="Q92" s="137">
        <v>29</v>
      </c>
      <c r="R92" s="729">
        <v>0</v>
      </c>
      <c r="S92" s="138">
        <v>0</v>
      </c>
      <c r="T92" s="136">
        <v>75</v>
      </c>
      <c r="U92" s="137">
        <v>112</v>
      </c>
      <c r="V92" s="729">
        <v>0</v>
      </c>
      <c r="W92" s="138">
        <v>0</v>
      </c>
      <c r="X92" s="142">
        <v>187</v>
      </c>
      <c r="Y92" s="147"/>
      <c r="Z92" s="147"/>
    </row>
    <row r="93" spans="1:28" s="129" customFormat="1" ht="20.100000000000001" customHeight="1" x14ac:dyDescent="0.25">
      <c r="A93" s="49" t="s">
        <v>113</v>
      </c>
      <c r="B93" s="50" t="s">
        <v>274</v>
      </c>
      <c r="C93" s="31" t="s">
        <v>57</v>
      </c>
      <c r="D93" s="139">
        <v>57</v>
      </c>
      <c r="E93" s="140">
        <v>39</v>
      </c>
      <c r="F93" s="730">
        <v>0</v>
      </c>
      <c r="G93" s="141">
        <v>0</v>
      </c>
      <c r="H93" s="139">
        <v>35</v>
      </c>
      <c r="I93" s="140">
        <v>61</v>
      </c>
      <c r="J93" s="730">
        <v>0</v>
      </c>
      <c r="K93" s="141">
        <v>0</v>
      </c>
      <c r="L93" s="139">
        <v>56</v>
      </c>
      <c r="M93" s="140">
        <v>65</v>
      </c>
      <c r="N93" s="730">
        <v>0</v>
      </c>
      <c r="O93" s="141">
        <v>0</v>
      </c>
      <c r="P93" s="139">
        <v>43</v>
      </c>
      <c r="Q93" s="140">
        <v>76</v>
      </c>
      <c r="R93" s="730">
        <v>0</v>
      </c>
      <c r="S93" s="141">
        <v>0</v>
      </c>
      <c r="T93" s="139">
        <v>191</v>
      </c>
      <c r="U93" s="140">
        <v>241</v>
      </c>
      <c r="V93" s="730">
        <v>0</v>
      </c>
      <c r="W93" s="141">
        <v>0</v>
      </c>
      <c r="X93" s="143">
        <v>457</v>
      </c>
      <c r="Y93" s="147"/>
      <c r="Z93" s="147"/>
    </row>
    <row r="94" spans="1:28" s="129" customFormat="1" ht="20.100000000000001" customHeight="1" x14ac:dyDescent="0.25">
      <c r="A94" s="46" t="s">
        <v>113</v>
      </c>
      <c r="B94" s="47" t="s">
        <v>275</v>
      </c>
      <c r="C94" s="30" t="s">
        <v>952</v>
      </c>
      <c r="D94" s="136" t="s">
        <v>276</v>
      </c>
      <c r="E94" s="137" t="s">
        <v>276</v>
      </c>
      <c r="F94" s="729" t="s">
        <v>276</v>
      </c>
      <c r="G94" s="138" t="s">
        <v>276</v>
      </c>
      <c r="H94" s="136" t="s">
        <v>276</v>
      </c>
      <c r="I94" s="137" t="s">
        <v>276</v>
      </c>
      <c r="J94" s="729" t="s">
        <v>276</v>
      </c>
      <c r="K94" s="138" t="s">
        <v>276</v>
      </c>
      <c r="L94" s="136" t="s">
        <v>276</v>
      </c>
      <c r="M94" s="137" t="s">
        <v>276</v>
      </c>
      <c r="N94" s="729" t="s">
        <v>276</v>
      </c>
      <c r="O94" s="138" t="s">
        <v>276</v>
      </c>
      <c r="P94" s="136" t="s">
        <v>276</v>
      </c>
      <c r="Q94" s="137" t="s">
        <v>276</v>
      </c>
      <c r="R94" s="729" t="s">
        <v>276</v>
      </c>
      <c r="S94" s="138" t="s">
        <v>276</v>
      </c>
      <c r="T94" s="136" t="s">
        <v>276</v>
      </c>
      <c r="U94" s="137" t="s">
        <v>276</v>
      </c>
      <c r="V94" s="729" t="s">
        <v>276</v>
      </c>
      <c r="W94" s="138" t="s">
        <v>276</v>
      </c>
      <c r="X94" s="142" t="s">
        <v>276</v>
      </c>
      <c r="Y94" s="147"/>
      <c r="Z94" s="147"/>
    </row>
    <row r="95" spans="1:28" s="129" customFormat="1" ht="20.100000000000001" customHeight="1" x14ac:dyDescent="0.25">
      <c r="A95" s="634" t="s">
        <v>117</v>
      </c>
      <c r="B95" s="628" t="s">
        <v>277</v>
      </c>
      <c r="C95" s="629" t="s">
        <v>57</v>
      </c>
      <c r="D95" s="630">
        <v>14</v>
      </c>
      <c r="E95" s="631">
        <v>24</v>
      </c>
      <c r="F95" s="731">
        <v>1</v>
      </c>
      <c r="G95" s="632">
        <v>0</v>
      </c>
      <c r="H95" s="630">
        <v>10</v>
      </c>
      <c r="I95" s="631">
        <v>37</v>
      </c>
      <c r="J95" s="731">
        <v>0</v>
      </c>
      <c r="K95" s="632">
        <v>0</v>
      </c>
      <c r="L95" s="630">
        <v>21</v>
      </c>
      <c r="M95" s="631">
        <v>22</v>
      </c>
      <c r="N95" s="731">
        <v>0</v>
      </c>
      <c r="O95" s="632">
        <v>0</v>
      </c>
      <c r="P95" s="630">
        <v>12</v>
      </c>
      <c r="Q95" s="631">
        <v>27</v>
      </c>
      <c r="R95" s="731">
        <v>0</v>
      </c>
      <c r="S95" s="632">
        <v>0</v>
      </c>
      <c r="T95" s="630">
        <v>57</v>
      </c>
      <c r="U95" s="631">
        <v>110</v>
      </c>
      <c r="V95" s="731">
        <v>1</v>
      </c>
      <c r="W95" s="632">
        <v>0</v>
      </c>
      <c r="X95" s="633">
        <v>164</v>
      </c>
      <c r="Y95" s="147"/>
      <c r="Z95" s="147"/>
    </row>
    <row r="96" spans="1:28" s="129" customFormat="1" ht="20.100000000000001" customHeight="1" x14ac:dyDescent="0.25">
      <c r="A96" s="46" t="s">
        <v>117</v>
      </c>
      <c r="B96" s="986" t="s">
        <v>278</v>
      </c>
      <c r="C96" s="30" t="s">
        <v>276</v>
      </c>
      <c r="D96" s="136" t="s">
        <v>276</v>
      </c>
      <c r="E96" s="137" t="s">
        <v>276</v>
      </c>
      <c r="F96" s="729" t="s">
        <v>276</v>
      </c>
      <c r="G96" s="138" t="s">
        <v>276</v>
      </c>
      <c r="H96" s="136" t="s">
        <v>276</v>
      </c>
      <c r="I96" s="137" t="s">
        <v>276</v>
      </c>
      <c r="J96" s="729" t="s">
        <v>276</v>
      </c>
      <c r="K96" s="138" t="s">
        <v>276</v>
      </c>
      <c r="L96" s="136" t="s">
        <v>276</v>
      </c>
      <c r="M96" s="137" t="s">
        <v>276</v>
      </c>
      <c r="N96" s="729" t="s">
        <v>276</v>
      </c>
      <c r="O96" s="138" t="s">
        <v>276</v>
      </c>
      <c r="P96" s="136" t="s">
        <v>276</v>
      </c>
      <c r="Q96" s="137" t="s">
        <v>276</v>
      </c>
      <c r="R96" s="729" t="s">
        <v>276</v>
      </c>
      <c r="S96" s="138" t="s">
        <v>276</v>
      </c>
      <c r="T96" s="136" t="s">
        <v>276</v>
      </c>
      <c r="U96" s="137" t="s">
        <v>276</v>
      </c>
      <c r="V96" s="729" t="s">
        <v>276</v>
      </c>
      <c r="W96" s="138" t="s">
        <v>276</v>
      </c>
      <c r="X96" s="142" t="s">
        <v>276</v>
      </c>
      <c r="Y96" s="147"/>
      <c r="Z96" s="147"/>
    </row>
    <row r="97" spans="1:26" s="129" customFormat="1" ht="20.100000000000001" customHeight="1" x14ac:dyDescent="0.25">
      <c r="A97" s="49" t="s">
        <v>117</v>
      </c>
      <c r="B97" s="987" t="s">
        <v>279</v>
      </c>
      <c r="C97" s="31" t="s">
        <v>276</v>
      </c>
      <c r="D97" s="139" t="s">
        <v>276</v>
      </c>
      <c r="E97" s="140" t="s">
        <v>276</v>
      </c>
      <c r="F97" s="730" t="s">
        <v>276</v>
      </c>
      <c r="G97" s="141" t="s">
        <v>276</v>
      </c>
      <c r="H97" s="139" t="s">
        <v>276</v>
      </c>
      <c r="I97" s="140" t="s">
        <v>276</v>
      </c>
      <c r="J97" s="730" t="s">
        <v>276</v>
      </c>
      <c r="K97" s="141" t="s">
        <v>276</v>
      </c>
      <c r="L97" s="139" t="s">
        <v>276</v>
      </c>
      <c r="M97" s="140" t="s">
        <v>276</v>
      </c>
      <c r="N97" s="730" t="s">
        <v>276</v>
      </c>
      <c r="O97" s="141" t="s">
        <v>276</v>
      </c>
      <c r="P97" s="139" t="s">
        <v>276</v>
      </c>
      <c r="Q97" s="140" t="s">
        <v>276</v>
      </c>
      <c r="R97" s="730" t="s">
        <v>276</v>
      </c>
      <c r="S97" s="141" t="s">
        <v>276</v>
      </c>
      <c r="T97" s="139" t="s">
        <v>276</v>
      </c>
      <c r="U97" s="140" t="s">
        <v>276</v>
      </c>
      <c r="V97" s="730" t="s">
        <v>276</v>
      </c>
      <c r="W97" s="141" t="s">
        <v>276</v>
      </c>
      <c r="X97" s="143" t="s">
        <v>276</v>
      </c>
      <c r="Y97" s="147"/>
      <c r="Z97" s="147"/>
    </row>
    <row r="98" spans="1:26" s="129" customFormat="1" ht="20.100000000000001" customHeight="1" x14ac:dyDescent="0.25">
      <c r="A98" s="46" t="s">
        <v>121</v>
      </c>
      <c r="B98" s="47" t="s">
        <v>122</v>
      </c>
      <c r="C98" s="30" t="s">
        <v>57</v>
      </c>
      <c r="D98" s="136">
        <v>15</v>
      </c>
      <c r="E98" s="137">
        <v>21</v>
      </c>
      <c r="F98" s="729">
        <v>0</v>
      </c>
      <c r="G98" s="138">
        <v>0</v>
      </c>
      <c r="H98" s="136">
        <v>14</v>
      </c>
      <c r="I98" s="137">
        <v>23</v>
      </c>
      <c r="J98" s="729">
        <v>0</v>
      </c>
      <c r="K98" s="138">
        <v>0</v>
      </c>
      <c r="L98" s="136">
        <v>21</v>
      </c>
      <c r="M98" s="137">
        <v>25</v>
      </c>
      <c r="N98" s="729">
        <v>0</v>
      </c>
      <c r="O98" s="138">
        <v>0</v>
      </c>
      <c r="P98" s="136">
        <v>17</v>
      </c>
      <c r="Q98" s="137">
        <v>29</v>
      </c>
      <c r="R98" s="729">
        <v>0</v>
      </c>
      <c r="S98" s="138">
        <v>0</v>
      </c>
      <c r="T98" s="136">
        <v>67</v>
      </c>
      <c r="U98" s="137">
        <v>98</v>
      </c>
      <c r="V98" s="729">
        <v>0</v>
      </c>
      <c r="W98" s="138">
        <v>0</v>
      </c>
      <c r="X98" s="142">
        <v>174</v>
      </c>
      <c r="Y98" s="147"/>
      <c r="Z98" s="147"/>
    </row>
    <row r="99" spans="1:26" ht="16.5" customHeight="1" x14ac:dyDescent="0.25">
      <c r="A99" s="1060"/>
      <c r="B99" s="1060"/>
      <c r="C99" s="1060"/>
      <c r="D99" s="41"/>
      <c r="E99" s="41"/>
      <c r="F99" s="41"/>
      <c r="G99" s="41"/>
      <c r="H99" s="41"/>
      <c r="I99" s="41"/>
      <c r="J99" s="41"/>
      <c r="K99" s="41"/>
      <c r="L99" s="41"/>
      <c r="M99" s="41"/>
      <c r="N99" s="41"/>
      <c r="O99" s="41"/>
      <c r="P99" s="41"/>
      <c r="Q99" s="41"/>
      <c r="R99" s="41"/>
      <c r="S99" s="41"/>
      <c r="T99" s="41"/>
      <c r="U99" s="41"/>
      <c r="V99" s="41"/>
      <c r="W99" s="41"/>
      <c r="X99" s="41"/>
      <c r="Y99" s="147"/>
    </row>
    <row r="100" spans="1:26" ht="13.8" x14ac:dyDescent="0.25">
      <c r="A100" s="227" t="s">
        <v>1048</v>
      </c>
      <c r="B100" s="313"/>
      <c r="C100" s="313"/>
      <c r="E100" s="41"/>
      <c r="F100" s="41"/>
      <c r="I100" s="41"/>
      <c r="J100" s="41"/>
      <c r="M100" s="41"/>
      <c r="N100" s="41"/>
      <c r="Q100" s="41"/>
      <c r="R100" s="41"/>
      <c r="U100" s="41"/>
      <c r="V100" s="41"/>
      <c r="X100" s="41"/>
    </row>
    <row r="101" spans="1:26" x14ac:dyDescent="0.25">
      <c r="A101" s="1010" t="s">
        <v>1049</v>
      </c>
      <c r="B101" s="1010"/>
      <c r="C101" s="1010"/>
      <c r="E101" s="41"/>
      <c r="F101" s="41"/>
      <c r="I101" s="41"/>
      <c r="J101" s="41"/>
      <c r="M101" s="41"/>
      <c r="N101" s="41"/>
      <c r="Q101" s="41"/>
      <c r="R101" s="41"/>
      <c r="U101" s="41"/>
      <c r="V101" s="41"/>
      <c r="X101" s="41"/>
    </row>
    <row r="102" spans="1:26" x14ac:dyDescent="0.25">
      <c r="A102" s="1010" t="s">
        <v>1050</v>
      </c>
      <c r="B102" s="1010"/>
      <c r="C102" s="1010"/>
      <c r="E102" s="41"/>
      <c r="F102" s="41"/>
      <c r="I102" s="41"/>
      <c r="J102" s="41"/>
      <c r="M102" s="41"/>
      <c r="N102" s="41"/>
      <c r="Q102" s="41"/>
      <c r="R102" s="41"/>
      <c r="U102" s="41"/>
      <c r="V102" s="41"/>
      <c r="X102" s="41"/>
    </row>
    <row r="103" spans="1:26" x14ac:dyDescent="0.25">
      <c r="A103" s="1010" t="s">
        <v>951</v>
      </c>
      <c r="B103" s="1010"/>
      <c r="C103" s="1010"/>
    </row>
    <row r="104" spans="1:26" ht="42" customHeight="1" x14ac:dyDescent="0.25">
      <c r="A104" s="1054" t="s">
        <v>949</v>
      </c>
      <c r="B104" s="1054"/>
      <c r="C104" s="1054"/>
      <c r="G104" s="175"/>
      <c r="H104" s="175"/>
      <c r="I104" s="175"/>
      <c r="J104" s="175"/>
      <c r="K104" s="175"/>
      <c r="L104" s="175"/>
      <c r="M104" s="175"/>
      <c r="N104" s="175"/>
      <c r="O104" s="175"/>
      <c r="P104" s="175"/>
      <c r="Q104" s="175"/>
      <c r="R104" s="175"/>
      <c r="S104" s="175"/>
      <c r="T104" s="175"/>
      <c r="U104" s="175"/>
      <c r="V104" s="175"/>
      <c r="W104" s="175"/>
      <c r="X104" s="175"/>
      <c r="Y104" s="329"/>
    </row>
    <row r="105" spans="1:26" x14ac:dyDescent="0.25">
      <c r="A105" s="224" t="s">
        <v>938</v>
      </c>
      <c r="B105" s="28"/>
      <c r="C105" s="28"/>
      <c r="G105" s="175"/>
      <c r="H105" s="335"/>
      <c r="I105" s="335"/>
      <c r="J105" s="335"/>
      <c r="K105" s="335"/>
      <c r="L105" s="335"/>
      <c r="M105" s="335"/>
      <c r="N105" s="335"/>
      <c r="O105" s="335"/>
      <c r="P105" s="335"/>
      <c r="Q105" s="335"/>
      <c r="R105" s="335"/>
      <c r="S105" s="335"/>
      <c r="T105" s="335"/>
      <c r="U105" s="335"/>
      <c r="V105" s="335"/>
      <c r="W105" s="335"/>
      <c r="X105" s="335"/>
      <c r="Y105" s="329"/>
    </row>
    <row r="106" spans="1:26" x14ac:dyDescent="0.25">
      <c r="G106" s="329"/>
      <c r="H106" s="329"/>
      <c r="I106" s="329"/>
      <c r="J106" s="329"/>
      <c r="K106" s="329"/>
      <c r="L106" s="329"/>
      <c r="M106" s="329"/>
      <c r="N106" s="329"/>
      <c r="O106" s="329"/>
      <c r="P106" s="329"/>
      <c r="Q106" s="329"/>
      <c r="R106" s="329"/>
      <c r="S106" s="329"/>
      <c r="T106" s="329"/>
      <c r="U106" s="329"/>
      <c r="V106" s="329"/>
      <c r="W106" s="329"/>
      <c r="X106" s="329"/>
      <c r="Y106" s="329"/>
    </row>
    <row r="107" spans="1:26" x14ac:dyDescent="0.25">
      <c r="G107" s="175"/>
      <c r="H107" s="175"/>
      <c r="I107" s="175"/>
      <c r="J107" s="175"/>
      <c r="K107" s="175"/>
      <c r="L107" s="175"/>
      <c r="M107" s="175"/>
      <c r="N107" s="175"/>
      <c r="O107" s="175"/>
      <c r="P107" s="175"/>
      <c r="Q107" s="329"/>
      <c r="R107" s="329"/>
      <c r="S107" s="329"/>
      <c r="T107" s="329"/>
      <c r="U107" s="329"/>
      <c r="V107" s="329"/>
      <c r="W107" s="329"/>
      <c r="X107" s="329"/>
      <c r="Y107" s="329"/>
    </row>
    <row r="108" spans="1:26" x14ac:dyDescent="0.25">
      <c r="G108" s="175"/>
      <c r="H108" s="335"/>
      <c r="I108" s="335"/>
      <c r="J108" s="335"/>
      <c r="K108" s="335"/>
      <c r="L108" s="335"/>
      <c r="M108" s="335"/>
      <c r="N108" s="335"/>
      <c r="O108" s="335"/>
      <c r="P108" s="335"/>
      <c r="Q108" s="329"/>
      <c r="R108" s="329"/>
      <c r="S108" s="329"/>
      <c r="T108" s="329"/>
      <c r="U108" s="329"/>
      <c r="V108" s="329"/>
      <c r="W108" s="329"/>
      <c r="X108" s="329"/>
      <c r="Y108" s="329"/>
    </row>
    <row r="109" spans="1:26" x14ac:dyDescent="0.25">
      <c r="G109" s="329"/>
      <c r="H109" s="329"/>
      <c r="I109" s="329"/>
      <c r="J109" s="329"/>
      <c r="K109" s="329"/>
      <c r="L109" s="329"/>
      <c r="M109" s="329"/>
      <c r="N109" s="329"/>
      <c r="O109" s="329"/>
      <c r="P109" s="329"/>
      <c r="Q109" s="329"/>
      <c r="R109" s="329"/>
      <c r="S109" s="329"/>
      <c r="T109" s="329"/>
      <c r="U109" s="329"/>
      <c r="V109" s="329"/>
      <c r="W109" s="329"/>
      <c r="X109" s="329"/>
      <c r="Y109" s="329"/>
    </row>
    <row r="110" spans="1:26" x14ac:dyDescent="0.25">
      <c r="G110" s="329"/>
      <c r="H110" s="329"/>
      <c r="I110" s="329"/>
      <c r="J110" s="329"/>
      <c r="K110" s="329"/>
      <c r="L110" s="329"/>
      <c r="M110" s="329"/>
      <c r="N110" s="329"/>
      <c r="O110" s="329"/>
      <c r="P110" s="329"/>
      <c r="Q110" s="329"/>
      <c r="R110" s="329"/>
      <c r="S110" s="329"/>
      <c r="T110" s="329"/>
      <c r="U110" s="329"/>
      <c r="V110" s="329"/>
      <c r="W110" s="329"/>
      <c r="X110" s="329"/>
      <c r="Y110" s="329"/>
    </row>
    <row r="111" spans="1:26" x14ac:dyDescent="0.25">
      <c r="G111" s="329"/>
      <c r="H111" s="329"/>
      <c r="I111" s="329"/>
      <c r="J111" s="329"/>
      <c r="K111" s="329"/>
      <c r="L111" s="329"/>
      <c r="M111" s="329"/>
      <c r="N111" s="329"/>
      <c r="O111" s="329"/>
      <c r="P111" s="329"/>
      <c r="Q111" s="329"/>
      <c r="R111" s="329"/>
      <c r="S111" s="329"/>
      <c r="T111" s="329"/>
      <c r="U111" s="329"/>
      <c r="V111" s="329"/>
      <c r="W111" s="329"/>
      <c r="X111" s="329"/>
      <c r="Y111" s="329"/>
    </row>
    <row r="112" spans="1:26" x14ac:dyDescent="0.25">
      <c r="G112" s="329"/>
      <c r="H112" s="329"/>
      <c r="I112" s="329"/>
      <c r="J112" s="329"/>
      <c r="K112" s="329"/>
      <c r="L112" s="329"/>
      <c r="M112" s="329"/>
      <c r="N112" s="329"/>
      <c r="O112" s="329"/>
      <c r="P112" s="329"/>
      <c r="Q112" s="329"/>
      <c r="R112" s="329"/>
      <c r="S112" s="329"/>
      <c r="T112" s="329"/>
      <c r="U112" s="329"/>
      <c r="V112" s="329"/>
      <c r="W112" s="329"/>
      <c r="X112" s="329"/>
      <c r="Y112" s="329"/>
    </row>
  </sheetData>
  <autoFilter ref="A4:X105" xr:uid="{00000000-0009-0000-0000-000017000000}"/>
  <mergeCells count="13">
    <mergeCell ref="A1:C1"/>
    <mergeCell ref="A101:C101"/>
    <mergeCell ref="A104:C104"/>
    <mergeCell ref="A2:B2"/>
    <mergeCell ref="T3:W3"/>
    <mergeCell ref="D3:G3"/>
    <mergeCell ref="H3:K3"/>
    <mergeCell ref="L3:O3"/>
    <mergeCell ref="P3:S3"/>
    <mergeCell ref="C3:C4"/>
    <mergeCell ref="A99:C99"/>
    <mergeCell ref="A103:C103"/>
    <mergeCell ref="A102:C102"/>
  </mergeCells>
  <conditionalFormatting sqref="A5:X80">
    <cfRule type="expression" dxfId="41" priority="1">
      <formula>MOD(ROW(),2)=0</formula>
    </cfRule>
  </conditionalFormatting>
  <hyperlinks>
    <hyperlink ref="A2:B2" location="TOC!A1" display="Return to Table of Contents" xr:uid="{00000000-0004-0000-1700-000000000000}"/>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9" max="23" man="1"/>
  </rowBreaks>
  <colBreaks count="2" manualBreakCount="2">
    <brk id="11" max="100" man="1"/>
    <brk id="19" max="100"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70C0"/>
  </sheetPr>
  <dimension ref="A1:R88"/>
  <sheetViews>
    <sheetView zoomScaleNormal="100" workbookViewId="0">
      <pane xSplit="3" ySplit="3" topLeftCell="D4" activePane="bottomRight" state="frozen"/>
      <selection activeCell="M10" sqref="M10"/>
      <selection pane="topRight" activeCell="M10" sqref="M10"/>
      <selection pane="bottomLeft" activeCell="M10" sqref="M10"/>
      <selection pane="bottomRight"/>
    </sheetView>
  </sheetViews>
  <sheetFormatPr defaultColWidth="9.109375" defaultRowHeight="13.2" x14ac:dyDescent="0.25"/>
  <cols>
    <col min="1" max="1" width="11.88671875" style="1" customWidth="1"/>
    <col min="2" max="2" width="49.88671875" style="1" customWidth="1"/>
    <col min="3" max="3" width="20.33203125" style="1" customWidth="1"/>
    <col min="4" max="14" width="10.5546875" style="1" customWidth="1"/>
    <col min="15" max="16384" width="9.109375" style="1"/>
  </cols>
  <sheetData>
    <row r="1" spans="1:14" ht="20.25" customHeight="1" x14ac:dyDescent="0.25">
      <c r="A1" s="154" t="s">
        <v>713</v>
      </c>
    </row>
    <row r="2" spans="1:14" ht="18" customHeight="1" x14ac:dyDescent="0.25">
      <c r="A2" s="370" t="s">
        <v>10</v>
      </c>
      <c r="B2" s="369"/>
      <c r="C2" s="369"/>
    </row>
    <row r="3" spans="1:14" ht="51" customHeight="1" x14ac:dyDescent="0.25">
      <c r="A3" s="83" t="s">
        <v>254</v>
      </c>
      <c r="B3" s="54" t="s">
        <v>153</v>
      </c>
      <c r="C3" s="3" t="s">
        <v>55</v>
      </c>
      <c r="D3" s="4" t="s">
        <v>136</v>
      </c>
      <c r="E3" s="4" t="s">
        <v>137</v>
      </c>
      <c r="F3" s="4" t="s">
        <v>138</v>
      </c>
      <c r="G3" s="4" t="s">
        <v>139</v>
      </c>
      <c r="H3" s="4" t="s">
        <v>140</v>
      </c>
      <c r="I3" s="4" t="s">
        <v>141</v>
      </c>
      <c r="J3" s="4" t="s">
        <v>142</v>
      </c>
      <c r="K3" s="4" t="s">
        <v>143</v>
      </c>
      <c r="L3" s="4" t="s">
        <v>590</v>
      </c>
      <c r="M3" s="4" t="s">
        <v>618</v>
      </c>
      <c r="N3" s="4" t="s">
        <v>735</v>
      </c>
    </row>
    <row r="4" spans="1:14" ht="20.100000000000001" customHeight="1" x14ac:dyDescent="0.25">
      <c r="A4" s="397" t="s">
        <v>56</v>
      </c>
      <c r="B4" s="386" t="s">
        <v>154</v>
      </c>
      <c r="C4" s="386" t="s">
        <v>57</v>
      </c>
      <c r="D4" s="398">
        <v>240</v>
      </c>
      <c r="E4" s="398">
        <v>250</v>
      </c>
      <c r="F4" s="398">
        <v>261</v>
      </c>
      <c r="G4" s="398">
        <v>270</v>
      </c>
      <c r="H4" s="398">
        <v>282</v>
      </c>
      <c r="I4" s="398">
        <v>282</v>
      </c>
      <c r="J4" s="398">
        <v>303</v>
      </c>
      <c r="K4" s="398">
        <v>328</v>
      </c>
      <c r="L4" s="398">
        <v>356</v>
      </c>
      <c r="M4" s="398">
        <v>380</v>
      </c>
      <c r="N4" s="398">
        <v>379</v>
      </c>
    </row>
    <row r="5" spans="1:14" ht="20.100000000000001" customHeight="1" x14ac:dyDescent="0.25">
      <c r="A5" s="397" t="s">
        <v>361</v>
      </c>
      <c r="B5" s="386" t="s">
        <v>744</v>
      </c>
      <c r="C5" s="386" t="s">
        <v>59</v>
      </c>
      <c r="D5" s="931">
        <v>0</v>
      </c>
      <c r="E5" s="931">
        <v>0</v>
      </c>
      <c r="F5" s="931">
        <v>0</v>
      </c>
      <c r="G5" s="931">
        <v>0</v>
      </c>
      <c r="H5" s="931">
        <v>0</v>
      </c>
      <c r="I5" s="931">
        <v>0</v>
      </c>
      <c r="J5" s="931">
        <v>0</v>
      </c>
      <c r="K5" s="931">
        <v>0</v>
      </c>
      <c r="L5" s="931">
        <v>0</v>
      </c>
      <c r="M5" s="931">
        <v>0</v>
      </c>
      <c r="N5" s="398">
        <v>80</v>
      </c>
    </row>
    <row r="6" spans="1:14" ht="20.100000000000001" customHeight="1" x14ac:dyDescent="0.25">
      <c r="A6" s="397" t="s">
        <v>58</v>
      </c>
      <c r="B6" s="386" t="s">
        <v>155</v>
      </c>
      <c r="C6" s="386" t="s">
        <v>59</v>
      </c>
      <c r="D6" s="398">
        <v>304</v>
      </c>
      <c r="E6" s="398">
        <v>296</v>
      </c>
      <c r="F6" s="398">
        <v>296</v>
      </c>
      <c r="G6" s="398">
        <v>296</v>
      </c>
      <c r="H6" s="398">
        <v>299</v>
      </c>
      <c r="I6" s="398">
        <v>302</v>
      </c>
      <c r="J6" s="398">
        <v>307</v>
      </c>
      <c r="K6" s="398">
        <v>311</v>
      </c>
      <c r="L6" s="398">
        <v>313</v>
      </c>
      <c r="M6" s="398">
        <v>312</v>
      </c>
      <c r="N6" s="398">
        <v>309</v>
      </c>
    </row>
    <row r="7" spans="1:14" ht="20.100000000000001" customHeight="1" x14ac:dyDescent="0.25">
      <c r="A7" s="397" t="s">
        <v>58</v>
      </c>
      <c r="B7" s="386" t="s">
        <v>156</v>
      </c>
      <c r="C7" s="386" t="s">
        <v>59</v>
      </c>
      <c r="D7" s="398">
        <v>529</v>
      </c>
      <c r="E7" s="398">
        <v>566</v>
      </c>
      <c r="F7" s="398">
        <v>564</v>
      </c>
      <c r="G7" s="398">
        <v>571</v>
      </c>
      <c r="H7" s="398">
        <v>571</v>
      </c>
      <c r="I7" s="398">
        <v>579</v>
      </c>
      <c r="J7" s="398">
        <v>580</v>
      </c>
      <c r="K7" s="398">
        <v>582</v>
      </c>
      <c r="L7" s="398">
        <v>582</v>
      </c>
      <c r="M7" s="398">
        <v>581</v>
      </c>
      <c r="N7" s="398">
        <v>583</v>
      </c>
    </row>
    <row r="8" spans="1:14" ht="20.100000000000001" customHeight="1" x14ac:dyDescent="0.25">
      <c r="A8" s="397" t="s">
        <v>60</v>
      </c>
      <c r="B8" s="386" t="s">
        <v>157</v>
      </c>
      <c r="C8" s="386" t="s">
        <v>61</v>
      </c>
      <c r="D8" s="533">
        <v>0</v>
      </c>
      <c r="E8" s="533">
        <v>0</v>
      </c>
      <c r="F8" s="533">
        <v>0</v>
      </c>
      <c r="G8" s="533">
        <v>0</v>
      </c>
      <c r="H8" s="533">
        <v>0</v>
      </c>
      <c r="I8" s="533">
        <v>0</v>
      </c>
      <c r="J8" s="533">
        <v>0</v>
      </c>
      <c r="K8" s="398">
        <v>77</v>
      </c>
      <c r="L8" s="398">
        <v>117</v>
      </c>
      <c r="M8" s="398">
        <v>155</v>
      </c>
      <c r="N8" s="398">
        <v>158</v>
      </c>
    </row>
    <row r="9" spans="1:14" ht="20.100000000000001" customHeight="1" x14ac:dyDescent="0.25">
      <c r="A9" s="397" t="s">
        <v>60</v>
      </c>
      <c r="B9" s="386" t="s">
        <v>161</v>
      </c>
      <c r="C9" s="386" t="s">
        <v>59</v>
      </c>
      <c r="D9" s="398">
        <v>653</v>
      </c>
      <c r="E9" s="398">
        <v>651</v>
      </c>
      <c r="F9" s="398">
        <v>647</v>
      </c>
      <c r="G9" s="398">
        <v>639</v>
      </c>
      <c r="H9" s="398">
        <v>642</v>
      </c>
      <c r="I9" s="398">
        <v>642</v>
      </c>
      <c r="J9" s="398">
        <v>640</v>
      </c>
      <c r="K9" s="398">
        <v>640</v>
      </c>
      <c r="L9" s="398">
        <v>639</v>
      </c>
      <c r="M9" s="398">
        <v>640</v>
      </c>
      <c r="N9" s="398">
        <v>642</v>
      </c>
    </row>
    <row r="10" spans="1:14" ht="20.100000000000001" customHeight="1" x14ac:dyDescent="0.25">
      <c r="A10" s="397" t="s">
        <v>60</v>
      </c>
      <c r="B10" s="386" t="s">
        <v>162</v>
      </c>
      <c r="C10" s="386" t="s">
        <v>59</v>
      </c>
      <c r="D10" s="398">
        <v>427</v>
      </c>
      <c r="E10" s="398">
        <v>430</v>
      </c>
      <c r="F10" s="398">
        <v>448</v>
      </c>
      <c r="G10" s="398">
        <v>464</v>
      </c>
      <c r="H10" s="398">
        <v>467</v>
      </c>
      <c r="I10" s="398">
        <v>461</v>
      </c>
      <c r="J10" s="398">
        <v>460</v>
      </c>
      <c r="K10" s="398">
        <v>467</v>
      </c>
      <c r="L10" s="398">
        <v>466</v>
      </c>
      <c r="M10" s="398">
        <v>459</v>
      </c>
      <c r="N10" s="398">
        <v>464</v>
      </c>
    </row>
    <row r="11" spans="1:14" ht="20.100000000000001" customHeight="1" x14ac:dyDescent="0.25">
      <c r="A11" s="397" t="s">
        <v>60</v>
      </c>
      <c r="B11" s="386" t="s">
        <v>160</v>
      </c>
      <c r="C11" s="386" t="s">
        <v>57</v>
      </c>
      <c r="D11" s="398">
        <v>388</v>
      </c>
      <c r="E11" s="398">
        <v>385</v>
      </c>
      <c r="F11" s="398">
        <v>385</v>
      </c>
      <c r="G11" s="398">
        <v>383</v>
      </c>
      <c r="H11" s="398">
        <v>390</v>
      </c>
      <c r="I11" s="398">
        <v>389</v>
      </c>
      <c r="J11" s="398">
        <v>392</v>
      </c>
      <c r="K11" s="398">
        <v>403</v>
      </c>
      <c r="L11" s="398">
        <v>399</v>
      </c>
      <c r="M11" s="398">
        <v>405</v>
      </c>
      <c r="N11" s="398">
        <v>411</v>
      </c>
    </row>
    <row r="12" spans="1:14" ht="20.100000000000001" customHeight="1" x14ac:dyDescent="0.25">
      <c r="A12" s="397" t="s">
        <v>60</v>
      </c>
      <c r="B12" s="386" t="s">
        <v>159</v>
      </c>
      <c r="C12" s="386" t="s">
        <v>57</v>
      </c>
      <c r="D12" s="398">
        <v>402</v>
      </c>
      <c r="E12" s="398">
        <v>414</v>
      </c>
      <c r="F12" s="398">
        <v>413</v>
      </c>
      <c r="G12" s="398">
        <v>412</v>
      </c>
      <c r="H12" s="398">
        <v>409</v>
      </c>
      <c r="I12" s="398">
        <v>405</v>
      </c>
      <c r="J12" s="398">
        <v>368</v>
      </c>
      <c r="K12" s="398">
        <v>335</v>
      </c>
      <c r="L12" s="398">
        <v>327</v>
      </c>
      <c r="M12" s="398">
        <v>300</v>
      </c>
      <c r="N12" s="398">
        <v>316</v>
      </c>
    </row>
    <row r="13" spans="1:14" ht="20.100000000000001" customHeight="1" x14ac:dyDescent="0.25">
      <c r="A13" s="397" t="s">
        <v>60</v>
      </c>
      <c r="B13" s="386" t="s">
        <v>158</v>
      </c>
      <c r="C13" s="386" t="s">
        <v>59</v>
      </c>
      <c r="D13" s="398">
        <v>458</v>
      </c>
      <c r="E13" s="398">
        <v>465</v>
      </c>
      <c r="F13" s="398">
        <v>472</v>
      </c>
      <c r="G13" s="398">
        <v>475</v>
      </c>
      <c r="H13" s="398">
        <v>479</v>
      </c>
      <c r="I13" s="398">
        <v>486</v>
      </c>
      <c r="J13" s="398">
        <v>483</v>
      </c>
      <c r="K13" s="398">
        <v>491</v>
      </c>
      <c r="L13" s="398">
        <v>493</v>
      </c>
      <c r="M13" s="398">
        <v>518</v>
      </c>
      <c r="N13" s="398">
        <v>549</v>
      </c>
    </row>
    <row r="14" spans="1:14" ht="20.100000000000001" customHeight="1" x14ac:dyDescent="0.25">
      <c r="A14" s="397" t="s">
        <v>60</v>
      </c>
      <c r="B14" s="386" t="s">
        <v>163</v>
      </c>
      <c r="C14" s="386" t="s">
        <v>59</v>
      </c>
      <c r="D14" s="398">
        <v>275</v>
      </c>
      <c r="E14" s="398">
        <v>276</v>
      </c>
      <c r="F14" s="398">
        <v>275</v>
      </c>
      <c r="G14" s="398">
        <v>277</v>
      </c>
      <c r="H14" s="398">
        <v>284</v>
      </c>
      <c r="I14" s="398">
        <v>285</v>
      </c>
      <c r="J14" s="398">
        <v>287</v>
      </c>
      <c r="K14" s="398">
        <v>287</v>
      </c>
      <c r="L14" s="398">
        <v>288</v>
      </c>
      <c r="M14" s="398">
        <v>303</v>
      </c>
      <c r="N14" s="398">
        <v>320</v>
      </c>
    </row>
    <row r="15" spans="1:14" ht="20.100000000000001" customHeight="1" x14ac:dyDescent="0.25">
      <c r="A15" s="397" t="s">
        <v>63</v>
      </c>
      <c r="B15" s="386" t="s">
        <v>164</v>
      </c>
      <c r="C15" s="386" t="s">
        <v>57</v>
      </c>
      <c r="D15" s="398">
        <v>395</v>
      </c>
      <c r="E15" s="398">
        <v>397</v>
      </c>
      <c r="F15" s="398">
        <v>396</v>
      </c>
      <c r="G15" s="398">
        <v>401</v>
      </c>
      <c r="H15" s="398">
        <v>400</v>
      </c>
      <c r="I15" s="398">
        <v>404</v>
      </c>
      <c r="J15" s="398">
        <v>401</v>
      </c>
      <c r="K15" s="398">
        <v>397</v>
      </c>
      <c r="L15" s="398">
        <v>399</v>
      </c>
      <c r="M15" s="398">
        <v>400</v>
      </c>
      <c r="N15" s="398">
        <v>398</v>
      </c>
    </row>
    <row r="16" spans="1:14" ht="20.100000000000001" customHeight="1" x14ac:dyDescent="0.25">
      <c r="A16" s="397" t="s">
        <v>64</v>
      </c>
      <c r="B16" s="386" t="s">
        <v>165</v>
      </c>
      <c r="C16" s="386" t="s">
        <v>57</v>
      </c>
      <c r="D16" s="398">
        <v>168</v>
      </c>
      <c r="E16" s="398">
        <v>178</v>
      </c>
      <c r="F16" s="398">
        <v>181</v>
      </c>
      <c r="G16" s="398">
        <v>186</v>
      </c>
      <c r="H16" s="398">
        <v>201</v>
      </c>
      <c r="I16" s="398">
        <v>197</v>
      </c>
      <c r="J16" s="398">
        <v>201</v>
      </c>
      <c r="K16" s="398">
        <v>200</v>
      </c>
      <c r="L16" s="398">
        <v>204</v>
      </c>
      <c r="M16" s="398">
        <v>207</v>
      </c>
      <c r="N16" s="398">
        <v>205</v>
      </c>
    </row>
    <row r="17" spans="1:14" ht="20.100000000000001" customHeight="1" x14ac:dyDescent="0.25">
      <c r="A17" s="397" t="s">
        <v>66</v>
      </c>
      <c r="B17" s="386" t="s">
        <v>166</v>
      </c>
      <c r="C17" s="386" t="s">
        <v>59</v>
      </c>
      <c r="D17" s="398">
        <v>306</v>
      </c>
      <c r="E17" s="398">
        <v>303</v>
      </c>
      <c r="F17" s="398">
        <v>303</v>
      </c>
      <c r="G17" s="398">
        <v>296</v>
      </c>
      <c r="H17" s="398">
        <v>292</v>
      </c>
      <c r="I17" s="398">
        <v>291</v>
      </c>
      <c r="J17" s="398">
        <v>288</v>
      </c>
      <c r="K17" s="398">
        <v>278</v>
      </c>
      <c r="L17" s="398">
        <v>285</v>
      </c>
      <c r="M17" s="398">
        <v>287</v>
      </c>
      <c r="N17" s="398">
        <v>288</v>
      </c>
    </row>
    <row r="18" spans="1:14" ht="20.100000000000001" customHeight="1" x14ac:dyDescent="0.25">
      <c r="A18" s="397" t="s">
        <v>68</v>
      </c>
      <c r="B18" s="386" t="s">
        <v>169</v>
      </c>
      <c r="C18" s="386" t="s">
        <v>59</v>
      </c>
      <c r="D18" s="398">
        <v>401</v>
      </c>
      <c r="E18" s="398">
        <v>400</v>
      </c>
      <c r="F18" s="398">
        <v>404</v>
      </c>
      <c r="G18" s="398">
        <v>408</v>
      </c>
      <c r="H18" s="398">
        <v>408</v>
      </c>
      <c r="I18" s="398">
        <v>416</v>
      </c>
      <c r="J18" s="398">
        <v>415</v>
      </c>
      <c r="K18" s="398">
        <v>415</v>
      </c>
      <c r="L18" s="398">
        <v>412</v>
      </c>
      <c r="M18" s="398">
        <v>433</v>
      </c>
      <c r="N18" s="398">
        <v>480</v>
      </c>
    </row>
    <row r="19" spans="1:14" ht="20.100000000000001" customHeight="1" x14ac:dyDescent="0.25">
      <c r="A19" s="397" t="s">
        <v>68</v>
      </c>
      <c r="B19" s="386" t="s">
        <v>168</v>
      </c>
      <c r="C19" s="386" t="s">
        <v>59</v>
      </c>
      <c r="D19" s="398">
        <v>492</v>
      </c>
      <c r="E19" s="398">
        <v>503</v>
      </c>
      <c r="F19" s="398">
        <v>508</v>
      </c>
      <c r="G19" s="398">
        <v>489</v>
      </c>
      <c r="H19" s="398">
        <v>500</v>
      </c>
      <c r="I19" s="398">
        <v>513</v>
      </c>
      <c r="J19" s="398">
        <v>511</v>
      </c>
      <c r="K19" s="398">
        <v>546</v>
      </c>
      <c r="L19" s="398">
        <v>575</v>
      </c>
      <c r="M19" s="398">
        <v>605</v>
      </c>
      <c r="N19" s="398">
        <v>615</v>
      </c>
    </row>
    <row r="20" spans="1:14" ht="20.100000000000001" customHeight="1" x14ac:dyDescent="0.25">
      <c r="A20" s="397" t="s">
        <v>68</v>
      </c>
      <c r="B20" s="386" t="s">
        <v>167</v>
      </c>
      <c r="C20" s="386" t="s">
        <v>57</v>
      </c>
      <c r="D20" s="398">
        <v>360</v>
      </c>
      <c r="E20" s="398">
        <v>372</v>
      </c>
      <c r="F20" s="398">
        <v>367</v>
      </c>
      <c r="G20" s="398">
        <v>368</v>
      </c>
      <c r="H20" s="398">
        <v>364</v>
      </c>
      <c r="I20" s="398">
        <v>365</v>
      </c>
      <c r="J20" s="398">
        <v>369</v>
      </c>
      <c r="K20" s="398">
        <v>371</v>
      </c>
      <c r="L20" s="398">
        <v>373</v>
      </c>
      <c r="M20" s="398">
        <v>370</v>
      </c>
      <c r="N20" s="398">
        <v>370</v>
      </c>
    </row>
    <row r="21" spans="1:14" ht="20.100000000000001" customHeight="1" x14ac:dyDescent="0.25">
      <c r="A21" s="397" t="s">
        <v>69</v>
      </c>
      <c r="B21" s="386" t="s">
        <v>170</v>
      </c>
      <c r="C21" s="386" t="s">
        <v>57</v>
      </c>
      <c r="D21" s="398">
        <v>333</v>
      </c>
      <c r="E21" s="398">
        <v>347</v>
      </c>
      <c r="F21" s="398">
        <v>358</v>
      </c>
      <c r="G21" s="398">
        <v>367</v>
      </c>
      <c r="H21" s="398">
        <v>377</v>
      </c>
      <c r="I21" s="398">
        <v>381</v>
      </c>
      <c r="J21" s="398">
        <v>380</v>
      </c>
      <c r="K21" s="398">
        <v>384</v>
      </c>
      <c r="L21" s="398">
        <v>382</v>
      </c>
      <c r="M21" s="398">
        <v>383</v>
      </c>
      <c r="N21" s="398">
        <v>388</v>
      </c>
    </row>
    <row r="22" spans="1:14" ht="20.100000000000001" customHeight="1" x14ac:dyDescent="0.25">
      <c r="A22" s="397" t="s">
        <v>70</v>
      </c>
      <c r="B22" s="386" t="s">
        <v>172</v>
      </c>
      <c r="C22" s="386" t="s">
        <v>59</v>
      </c>
      <c r="D22" s="398">
        <v>515</v>
      </c>
      <c r="E22" s="398">
        <v>512</v>
      </c>
      <c r="F22" s="398">
        <v>519</v>
      </c>
      <c r="G22" s="398">
        <v>522</v>
      </c>
      <c r="H22" s="398">
        <v>527</v>
      </c>
      <c r="I22" s="398">
        <v>536</v>
      </c>
      <c r="J22" s="398">
        <v>548</v>
      </c>
      <c r="K22" s="398">
        <v>558</v>
      </c>
      <c r="L22" s="398">
        <v>561</v>
      </c>
      <c r="M22" s="398">
        <v>561</v>
      </c>
      <c r="N22" s="398">
        <v>572</v>
      </c>
    </row>
    <row r="23" spans="1:14" ht="20.100000000000001" customHeight="1" x14ac:dyDescent="0.25">
      <c r="A23" s="397" t="s">
        <v>70</v>
      </c>
      <c r="B23" s="386" t="s">
        <v>171</v>
      </c>
      <c r="C23" s="386" t="s">
        <v>57</v>
      </c>
      <c r="D23" s="398">
        <v>201</v>
      </c>
      <c r="E23" s="398">
        <v>204</v>
      </c>
      <c r="F23" s="398">
        <v>210</v>
      </c>
      <c r="G23" s="398">
        <v>215</v>
      </c>
      <c r="H23" s="398">
        <v>212</v>
      </c>
      <c r="I23" s="398">
        <v>211</v>
      </c>
      <c r="J23" s="398">
        <v>211</v>
      </c>
      <c r="K23" s="398">
        <v>211</v>
      </c>
      <c r="L23" s="398">
        <v>210</v>
      </c>
      <c r="M23" s="398">
        <v>212</v>
      </c>
      <c r="N23" s="398">
        <v>213</v>
      </c>
    </row>
    <row r="24" spans="1:14" ht="20.100000000000001" customHeight="1" x14ac:dyDescent="0.25">
      <c r="A24" s="397" t="s">
        <v>70</v>
      </c>
      <c r="B24" s="386" t="s">
        <v>991</v>
      </c>
      <c r="C24" s="386" t="s">
        <v>57</v>
      </c>
      <c r="D24" s="398">
        <v>313</v>
      </c>
      <c r="E24" s="398">
        <v>327</v>
      </c>
      <c r="F24" s="398">
        <v>347</v>
      </c>
      <c r="G24" s="398">
        <v>356</v>
      </c>
      <c r="H24" s="398">
        <v>378</v>
      </c>
      <c r="I24" s="398">
        <v>377</v>
      </c>
      <c r="J24" s="398">
        <v>376</v>
      </c>
      <c r="K24" s="398">
        <v>374</v>
      </c>
      <c r="L24" s="398">
        <v>372</v>
      </c>
      <c r="M24" s="398">
        <v>374</v>
      </c>
      <c r="N24" s="398">
        <v>372</v>
      </c>
    </row>
    <row r="25" spans="1:14" ht="20.100000000000001" customHeight="1" x14ac:dyDescent="0.25">
      <c r="A25" s="397" t="s">
        <v>71</v>
      </c>
      <c r="B25" s="386" t="s">
        <v>173</v>
      </c>
      <c r="C25" s="386" t="s">
        <v>57</v>
      </c>
      <c r="D25" s="398">
        <v>445</v>
      </c>
      <c r="E25" s="398">
        <v>437</v>
      </c>
      <c r="F25" s="398">
        <v>448</v>
      </c>
      <c r="G25" s="398">
        <v>448</v>
      </c>
      <c r="H25" s="398">
        <v>449</v>
      </c>
      <c r="I25" s="398">
        <v>445</v>
      </c>
      <c r="J25" s="398">
        <v>439</v>
      </c>
      <c r="K25" s="398">
        <v>434</v>
      </c>
      <c r="L25" s="398">
        <v>436</v>
      </c>
      <c r="M25" s="398">
        <v>443</v>
      </c>
      <c r="N25" s="398">
        <v>449</v>
      </c>
    </row>
    <row r="26" spans="1:14" ht="20.100000000000001" customHeight="1" x14ac:dyDescent="0.25">
      <c r="A26" s="397" t="s">
        <v>72</v>
      </c>
      <c r="B26" s="386" t="s">
        <v>174</v>
      </c>
      <c r="C26" s="386" t="s">
        <v>57</v>
      </c>
      <c r="D26" s="398">
        <v>322</v>
      </c>
      <c r="E26" s="398">
        <v>324</v>
      </c>
      <c r="F26" s="398">
        <v>328</v>
      </c>
      <c r="G26" s="398">
        <v>331</v>
      </c>
      <c r="H26" s="398">
        <v>334</v>
      </c>
      <c r="I26" s="398">
        <v>327</v>
      </c>
      <c r="J26" s="398">
        <v>332</v>
      </c>
      <c r="K26" s="398">
        <v>334</v>
      </c>
      <c r="L26" s="398">
        <v>326</v>
      </c>
      <c r="M26" s="398">
        <v>326</v>
      </c>
      <c r="N26" s="398">
        <v>327</v>
      </c>
    </row>
    <row r="27" spans="1:14" ht="20.100000000000001" customHeight="1" x14ac:dyDescent="0.25">
      <c r="A27" s="397" t="s">
        <v>73</v>
      </c>
      <c r="B27" s="386" t="s">
        <v>175</v>
      </c>
      <c r="C27" s="386" t="s">
        <v>57</v>
      </c>
      <c r="D27" s="398">
        <v>253</v>
      </c>
      <c r="E27" s="398">
        <v>266</v>
      </c>
      <c r="F27" s="398">
        <v>261</v>
      </c>
      <c r="G27" s="398">
        <v>258</v>
      </c>
      <c r="H27" s="398">
        <v>265</v>
      </c>
      <c r="I27" s="398">
        <v>259</v>
      </c>
      <c r="J27" s="398">
        <v>261</v>
      </c>
      <c r="K27" s="398">
        <v>260</v>
      </c>
      <c r="L27" s="398">
        <v>260</v>
      </c>
      <c r="M27" s="398">
        <v>264</v>
      </c>
      <c r="N27" s="398">
        <v>260</v>
      </c>
    </row>
    <row r="28" spans="1:14" ht="20.100000000000001" customHeight="1" x14ac:dyDescent="0.25">
      <c r="A28" s="397" t="s">
        <v>73</v>
      </c>
      <c r="B28" s="386" t="s">
        <v>176</v>
      </c>
      <c r="C28" s="386" t="s">
        <v>57</v>
      </c>
      <c r="D28" s="398">
        <v>476</v>
      </c>
      <c r="E28" s="398">
        <v>473</v>
      </c>
      <c r="F28" s="398">
        <v>474</v>
      </c>
      <c r="G28" s="398">
        <v>473</v>
      </c>
      <c r="H28" s="398">
        <v>478</v>
      </c>
      <c r="I28" s="398">
        <v>475</v>
      </c>
      <c r="J28" s="398">
        <v>473</v>
      </c>
      <c r="K28" s="398">
        <v>471</v>
      </c>
      <c r="L28" s="398">
        <v>472</v>
      </c>
      <c r="M28" s="398">
        <v>474</v>
      </c>
      <c r="N28" s="398">
        <v>476</v>
      </c>
    </row>
    <row r="29" spans="1:14" ht="20.100000000000001" customHeight="1" x14ac:dyDescent="0.25">
      <c r="A29" s="397" t="s">
        <v>74</v>
      </c>
      <c r="B29" s="386" t="s">
        <v>177</v>
      </c>
      <c r="C29" s="386" t="s">
        <v>57</v>
      </c>
      <c r="D29" s="398">
        <v>259</v>
      </c>
      <c r="E29" s="398">
        <v>258</v>
      </c>
      <c r="F29" s="398">
        <v>253</v>
      </c>
      <c r="G29" s="398">
        <v>269</v>
      </c>
      <c r="H29" s="398">
        <v>282</v>
      </c>
      <c r="I29" s="398">
        <v>294</v>
      </c>
      <c r="J29" s="398">
        <v>305</v>
      </c>
      <c r="K29" s="398">
        <v>304</v>
      </c>
      <c r="L29" s="398">
        <v>306</v>
      </c>
      <c r="M29" s="398">
        <v>308</v>
      </c>
      <c r="N29" s="398">
        <v>310</v>
      </c>
    </row>
    <row r="30" spans="1:14" ht="20.100000000000001" customHeight="1" x14ac:dyDescent="0.25">
      <c r="A30" s="397" t="s">
        <v>75</v>
      </c>
      <c r="B30" s="386" t="s">
        <v>247</v>
      </c>
      <c r="C30" s="386" t="s">
        <v>59</v>
      </c>
      <c r="D30" s="398">
        <v>189</v>
      </c>
      <c r="E30" s="398">
        <v>252</v>
      </c>
      <c r="F30" s="398">
        <v>253</v>
      </c>
      <c r="G30" s="398">
        <v>252</v>
      </c>
      <c r="H30" s="398">
        <v>254</v>
      </c>
      <c r="I30" s="398">
        <v>252</v>
      </c>
      <c r="J30" s="398">
        <v>254</v>
      </c>
      <c r="K30" s="398">
        <v>253</v>
      </c>
      <c r="L30" s="398">
        <v>263</v>
      </c>
      <c r="M30" s="398">
        <v>272</v>
      </c>
      <c r="N30" s="398">
        <v>276</v>
      </c>
    </row>
    <row r="31" spans="1:14" ht="20.100000000000001" customHeight="1" x14ac:dyDescent="0.25">
      <c r="A31" s="397" t="s">
        <v>76</v>
      </c>
      <c r="B31" s="386" t="s">
        <v>179</v>
      </c>
      <c r="C31" s="386" t="s">
        <v>57</v>
      </c>
      <c r="D31" s="398">
        <v>520</v>
      </c>
      <c r="E31" s="398">
        <v>529</v>
      </c>
      <c r="F31" s="398">
        <v>526</v>
      </c>
      <c r="G31" s="398">
        <v>522</v>
      </c>
      <c r="H31" s="398">
        <v>521</v>
      </c>
      <c r="I31" s="398">
        <v>522</v>
      </c>
      <c r="J31" s="398">
        <v>524</v>
      </c>
      <c r="K31" s="398">
        <v>519</v>
      </c>
      <c r="L31" s="398">
        <v>525</v>
      </c>
      <c r="M31" s="398">
        <v>525</v>
      </c>
      <c r="N31" s="398">
        <v>525</v>
      </c>
    </row>
    <row r="32" spans="1:14" ht="20.100000000000001" customHeight="1" x14ac:dyDescent="0.25">
      <c r="A32" s="397" t="s">
        <v>77</v>
      </c>
      <c r="B32" s="386" t="s">
        <v>181</v>
      </c>
      <c r="C32" s="386" t="s">
        <v>59</v>
      </c>
      <c r="D32" s="398">
        <v>599</v>
      </c>
      <c r="E32" s="398">
        <v>609</v>
      </c>
      <c r="F32" s="398">
        <v>626</v>
      </c>
      <c r="G32" s="398">
        <v>627</v>
      </c>
      <c r="H32" s="398">
        <v>628</v>
      </c>
      <c r="I32" s="398">
        <v>630</v>
      </c>
      <c r="J32" s="398">
        <v>634</v>
      </c>
      <c r="K32" s="398">
        <v>652</v>
      </c>
      <c r="L32" s="398">
        <v>650</v>
      </c>
      <c r="M32" s="398">
        <v>651</v>
      </c>
      <c r="N32" s="398">
        <v>653</v>
      </c>
    </row>
    <row r="33" spans="1:14" ht="20.100000000000001" customHeight="1" x14ac:dyDescent="0.25">
      <c r="A33" s="397" t="s">
        <v>77</v>
      </c>
      <c r="B33" s="386" t="s">
        <v>180</v>
      </c>
      <c r="C33" s="386" t="s">
        <v>59</v>
      </c>
      <c r="D33" s="398">
        <v>143</v>
      </c>
      <c r="E33" s="398">
        <v>139</v>
      </c>
      <c r="F33" s="398">
        <v>137</v>
      </c>
      <c r="G33" s="398">
        <v>137</v>
      </c>
      <c r="H33" s="398">
        <v>140</v>
      </c>
      <c r="I33" s="398">
        <v>144</v>
      </c>
      <c r="J33" s="398">
        <v>139</v>
      </c>
      <c r="K33" s="398">
        <v>142</v>
      </c>
      <c r="L33" s="398">
        <v>141</v>
      </c>
      <c r="M33" s="398">
        <v>144</v>
      </c>
      <c r="N33" s="398">
        <v>142</v>
      </c>
    </row>
    <row r="34" spans="1:14" ht="20.100000000000001" customHeight="1" x14ac:dyDescent="0.25">
      <c r="A34" s="397" t="s">
        <v>77</v>
      </c>
      <c r="B34" s="386" t="s">
        <v>182</v>
      </c>
      <c r="C34" s="386" t="s">
        <v>59</v>
      </c>
      <c r="D34" s="398">
        <v>803</v>
      </c>
      <c r="E34" s="398">
        <v>823</v>
      </c>
      <c r="F34" s="398">
        <v>847</v>
      </c>
      <c r="G34" s="398">
        <v>866</v>
      </c>
      <c r="H34" s="398">
        <v>885</v>
      </c>
      <c r="I34" s="398">
        <v>887</v>
      </c>
      <c r="J34" s="398">
        <v>879</v>
      </c>
      <c r="K34" s="398">
        <v>883</v>
      </c>
      <c r="L34" s="398">
        <v>891</v>
      </c>
      <c r="M34" s="398">
        <v>886</v>
      </c>
      <c r="N34" s="398">
        <v>881</v>
      </c>
    </row>
    <row r="35" spans="1:14" ht="20.100000000000001" customHeight="1" x14ac:dyDescent="0.25">
      <c r="A35" s="397" t="s">
        <v>78</v>
      </c>
      <c r="B35" s="386" t="s">
        <v>183</v>
      </c>
      <c r="C35" s="386" t="s">
        <v>59</v>
      </c>
      <c r="D35" s="398">
        <v>567</v>
      </c>
      <c r="E35" s="398">
        <v>567</v>
      </c>
      <c r="F35" s="398">
        <v>577</v>
      </c>
      <c r="G35" s="398">
        <v>567</v>
      </c>
      <c r="H35" s="398">
        <v>571</v>
      </c>
      <c r="I35" s="398">
        <v>574</v>
      </c>
      <c r="J35" s="398">
        <v>573</v>
      </c>
      <c r="K35" s="398">
        <v>586</v>
      </c>
      <c r="L35" s="398">
        <v>592</v>
      </c>
      <c r="M35" s="398">
        <v>601</v>
      </c>
      <c r="N35" s="398">
        <v>609</v>
      </c>
    </row>
    <row r="36" spans="1:14" ht="20.100000000000001" customHeight="1" x14ac:dyDescent="0.25">
      <c r="A36" s="397" t="s">
        <v>78</v>
      </c>
      <c r="B36" s="386" t="s">
        <v>184</v>
      </c>
      <c r="C36" s="386" t="s">
        <v>57</v>
      </c>
      <c r="D36" s="398">
        <v>447</v>
      </c>
      <c r="E36" s="398">
        <v>461</v>
      </c>
      <c r="F36" s="398">
        <v>472</v>
      </c>
      <c r="G36" s="398">
        <v>468</v>
      </c>
      <c r="H36" s="398">
        <v>474</v>
      </c>
      <c r="I36" s="398">
        <v>471</v>
      </c>
      <c r="J36" s="398">
        <v>472</v>
      </c>
      <c r="K36" s="398">
        <v>473</v>
      </c>
      <c r="L36" s="398">
        <v>473</v>
      </c>
      <c r="M36" s="398">
        <v>475</v>
      </c>
      <c r="N36" s="398">
        <v>473</v>
      </c>
    </row>
    <row r="37" spans="1:14" ht="20.100000000000001" customHeight="1" x14ac:dyDescent="0.25">
      <c r="A37" s="397" t="s">
        <v>79</v>
      </c>
      <c r="B37" s="386" t="s">
        <v>185</v>
      </c>
      <c r="C37" s="386" t="s">
        <v>57</v>
      </c>
      <c r="D37" s="398">
        <v>428</v>
      </c>
      <c r="E37" s="398">
        <v>443</v>
      </c>
      <c r="F37" s="398">
        <v>459</v>
      </c>
      <c r="G37" s="398">
        <v>471</v>
      </c>
      <c r="H37" s="398">
        <v>469</v>
      </c>
      <c r="I37" s="398">
        <v>460</v>
      </c>
      <c r="J37" s="398">
        <v>458</v>
      </c>
      <c r="K37" s="398">
        <v>455</v>
      </c>
      <c r="L37" s="398">
        <v>450</v>
      </c>
      <c r="M37" s="398">
        <v>450</v>
      </c>
      <c r="N37" s="398">
        <v>453</v>
      </c>
    </row>
    <row r="38" spans="1:14" ht="20.100000000000001" customHeight="1" x14ac:dyDescent="0.25">
      <c r="A38" s="397" t="s">
        <v>80</v>
      </c>
      <c r="B38" s="386" t="s">
        <v>186</v>
      </c>
      <c r="C38" s="386" t="s">
        <v>57</v>
      </c>
      <c r="D38" s="398">
        <v>143</v>
      </c>
      <c r="E38" s="398">
        <v>148</v>
      </c>
      <c r="F38" s="398">
        <v>150</v>
      </c>
      <c r="G38" s="398">
        <v>155</v>
      </c>
      <c r="H38" s="398">
        <v>160</v>
      </c>
      <c r="I38" s="398">
        <v>155</v>
      </c>
      <c r="J38" s="398">
        <v>158</v>
      </c>
      <c r="K38" s="398">
        <v>158</v>
      </c>
      <c r="L38" s="398">
        <v>161</v>
      </c>
      <c r="M38" s="398">
        <v>161</v>
      </c>
      <c r="N38" s="398">
        <v>160</v>
      </c>
    </row>
    <row r="39" spans="1:14" ht="20.100000000000001" customHeight="1" x14ac:dyDescent="0.25">
      <c r="A39" s="382" t="s">
        <v>81</v>
      </c>
      <c r="B39" s="383" t="s">
        <v>595</v>
      </c>
      <c r="C39" s="386" t="s">
        <v>59</v>
      </c>
      <c r="D39" s="400">
        <v>0</v>
      </c>
      <c r="E39" s="400">
        <v>0</v>
      </c>
      <c r="F39" s="400">
        <v>0</v>
      </c>
      <c r="G39" s="400">
        <v>0</v>
      </c>
      <c r="H39" s="400">
        <v>0</v>
      </c>
      <c r="I39" s="400">
        <v>0</v>
      </c>
      <c r="J39" s="400">
        <v>0</v>
      </c>
      <c r="K39" s="400">
        <v>0</v>
      </c>
      <c r="L39" s="398">
        <v>80</v>
      </c>
      <c r="M39" s="398">
        <v>160</v>
      </c>
      <c r="N39" s="398">
        <v>237</v>
      </c>
    </row>
    <row r="40" spans="1:14" ht="20.100000000000001" customHeight="1" x14ac:dyDescent="0.25">
      <c r="A40" s="397" t="s">
        <v>81</v>
      </c>
      <c r="B40" s="386" t="s">
        <v>248</v>
      </c>
      <c r="C40" s="386" t="s">
        <v>59</v>
      </c>
      <c r="D40" s="398">
        <v>126</v>
      </c>
      <c r="E40" s="398">
        <v>168</v>
      </c>
      <c r="F40" s="398">
        <v>167</v>
      </c>
      <c r="G40" s="398">
        <v>167</v>
      </c>
      <c r="H40" s="398">
        <v>185</v>
      </c>
      <c r="I40" s="398">
        <v>206</v>
      </c>
      <c r="J40" s="398">
        <v>226</v>
      </c>
      <c r="K40" s="398">
        <v>242</v>
      </c>
      <c r="L40" s="398">
        <v>258</v>
      </c>
      <c r="M40" s="398">
        <v>269</v>
      </c>
      <c r="N40" s="398">
        <v>271</v>
      </c>
    </row>
    <row r="41" spans="1:14" ht="20.100000000000001" customHeight="1" x14ac:dyDescent="0.25">
      <c r="A41" s="397" t="s">
        <v>81</v>
      </c>
      <c r="B41" s="386" t="s">
        <v>187</v>
      </c>
      <c r="C41" s="386" t="s">
        <v>57</v>
      </c>
      <c r="D41" s="398">
        <v>432</v>
      </c>
      <c r="E41" s="398">
        <v>433</v>
      </c>
      <c r="F41" s="398">
        <v>429</v>
      </c>
      <c r="G41" s="398">
        <v>432</v>
      </c>
      <c r="H41" s="398">
        <v>432</v>
      </c>
      <c r="I41" s="398">
        <v>431</v>
      </c>
      <c r="J41" s="398">
        <v>427</v>
      </c>
      <c r="K41" s="398">
        <v>425</v>
      </c>
      <c r="L41" s="398">
        <v>431</v>
      </c>
      <c r="M41" s="398">
        <v>443</v>
      </c>
      <c r="N41" s="398">
        <v>452</v>
      </c>
    </row>
    <row r="42" spans="1:14" ht="20.100000000000001" customHeight="1" x14ac:dyDescent="0.25">
      <c r="A42" s="397" t="s">
        <v>82</v>
      </c>
      <c r="B42" s="386" t="s">
        <v>189</v>
      </c>
      <c r="C42" s="386" t="s">
        <v>59</v>
      </c>
      <c r="D42" s="398">
        <v>342</v>
      </c>
      <c r="E42" s="398">
        <v>340</v>
      </c>
      <c r="F42" s="398">
        <v>336</v>
      </c>
      <c r="G42" s="398">
        <v>369</v>
      </c>
      <c r="H42" s="398">
        <v>405</v>
      </c>
      <c r="I42" s="398">
        <v>429</v>
      </c>
      <c r="J42" s="398">
        <v>460</v>
      </c>
      <c r="K42" s="398">
        <v>464</v>
      </c>
      <c r="L42" s="398">
        <v>459</v>
      </c>
      <c r="M42" s="398">
        <v>460</v>
      </c>
      <c r="N42" s="398">
        <v>464</v>
      </c>
    </row>
    <row r="43" spans="1:14" ht="20.100000000000001" customHeight="1" x14ac:dyDescent="0.25">
      <c r="A43" s="397" t="s">
        <v>82</v>
      </c>
      <c r="B43" s="386" t="s">
        <v>190</v>
      </c>
      <c r="C43" s="386" t="s">
        <v>57</v>
      </c>
      <c r="D43" s="398">
        <v>190</v>
      </c>
      <c r="E43" s="398">
        <v>191</v>
      </c>
      <c r="F43" s="398">
        <v>195</v>
      </c>
      <c r="G43" s="398">
        <v>198</v>
      </c>
      <c r="H43" s="398">
        <v>202</v>
      </c>
      <c r="I43" s="398">
        <v>210</v>
      </c>
      <c r="J43" s="398">
        <v>218</v>
      </c>
      <c r="K43" s="398">
        <v>221</v>
      </c>
      <c r="L43" s="398">
        <v>215</v>
      </c>
      <c r="M43" s="398">
        <v>220</v>
      </c>
      <c r="N43" s="398">
        <v>226</v>
      </c>
    </row>
    <row r="44" spans="1:14" ht="20.100000000000001" customHeight="1" x14ac:dyDescent="0.25">
      <c r="A44" s="397" t="s">
        <v>83</v>
      </c>
      <c r="B44" s="386" t="s">
        <v>191</v>
      </c>
      <c r="C44" s="386" t="s">
        <v>57</v>
      </c>
      <c r="D44" s="398">
        <v>316</v>
      </c>
      <c r="E44" s="398">
        <v>314</v>
      </c>
      <c r="F44" s="398">
        <v>319</v>
      </c>
      <c r="G44" s="398">
        <v>341</v>
      </c>
      <c r="H44" s="398">
        <v>340</v>
      </c>
      <c r="I44" s="398">
        <v>341</v>
      </c>
      <c r="J44" s="398">
        <v>343</v>
      </c>
      <c r="K44" s="398">
        <v>331</v>
      </c>
      <c r="L44" s="398">
        <v>331</v>
      </c>
      <c r="M44" s="398">
        <v>329</v>
      </c>
      <c r="N44" s="398">
        <v>333</v>
      </c>
    </row>
    <row r="45" spans="1:14" ht="20.100000000000001" customHeight="1" x14ac:dyDescent="0.25">
      <c r="A45" s="397" t="s">
        <v>84</v>
      </c>
      <c r="B45" s="386" t="s">
        <v>85</v>
      </c>
      <c r="C45" s="386" t="s">
        <v>57</v>
      </c>
      <c r="D45" s="398">
        <v>405</v>
      </c>
      <c r="E45" s="398">
        <v>415</v>
      </c>
      <c r="F45" s="398">
        <v>410</v>
      </c>
      <c r="G45" s="398">
        <v>426</v>
      </c>
      <c r="H45" s="398">
        <v>429</v>
      </c>
      <c r="I45" s="398">
        <v>440</v>
      </c>
      <c r="J45" s="398">
        <v>439</v>
      </c>
      <c r="K45" s="398">
        <v>440</v>
      </c>
      <c r="L45" s="398">
        <v>441</v>
      </c>
      <c r="M45" s="398">
        <v>441</v>
      </c>
      <c r="N45" s="398">
        <v>455</v>
      </c>
    </row>
    <row r="46" spans="1:14" ht="20.100000000000001" customHeight="1" x14ac:dyDescent="0.25">
      <c r="A46" s="397" t="s">
        <v>86</v>
      </c>
      <c r="B46" s="386" t="s">
        <v>192</v>
      </c>
      <c r="C46" s="386" t="s">
        <v>59</v>
      </c>
      <c r="D46" s="398">
        <v>318</v>
      </c>
      <c r="E46" s="398">
        <v>320</v>
      </c>
      <c r="F46" s="398">
        <v>322</v>
      </c>
      <c r="G46" s="398">
        <v>332</v>
      </c>
      <c r="H46" s="398">
        <v>354</v>
      </c>
      <c r="I46" s="398">
        <v>363</v>
      </c>
      <c r="J46" s="398">
        <v>382</v>
      </c>
      <c r="K46" s="398">
        <v>380</v>
      </c>
      <c r="L46" s="398">
        <v>369</v>
      </c>
      <c r="M46" s="398">
        <v>360</v>
      </c>
      <c r="N46" s="398">
        <v>373</v>
      </c>
    </row>
    <row r="47" spans="1:14" ht="20.100000000000001" customHeight="1" x14ac:dyDescent="0.25">
      <c r="A47" s="397" t="s">
        <v>86</v>
      </c>
      <c r="B47" s="386" t="s">
        <v>193</v>
      </c>
      <c r="C47" s="386" t="s">
        <v>59</v>
      </c>
      <c r="D47" s="393">
        <v>1479</v>
      </c>
      <c r="E47" s="393">
        <v>1509</v>
      </c>
      <c r="F47" s="393">
        <v>1515</v>
      </c>
      <c r="G47" s="393">
        <v>1535</v>
      </c>
      <c r="H47" s="393">
        <v>1520</v>
      </c>
      <c r="I47" s="393">
        <v>1522</v>
      </c>
      <c r="J47" s="393">
        <v>1525</v>
      </c>
      <c r="K47" s="393">
        <v>1516</v>
      </c>
      <c r="L47" s="393">
        <v>1510</v>
      </c>
      <c r="M47" s="393">
        <v>1559</v>
      </c>
      <c r="N47" s="393">
        <v>1597</v>
      </c>
    </row>
    <row r="48" spans="1:14" ht="20.100000000000001" customHeight="1" x14ac:dyDescent="0.25">
      <c r="A48" s="397" t="s">
        <v>86</v>
      </c>
      <c r="B48" s="386" t="s">
        <v>194</v>
      </c>
      <c r="C48" s="386" t="s">
        <v>57</v>
      </c>
      <c r="D48" s="398">
        <v>168</v>
      </c>
      <c r="E48" s="398">
        <v>172</v>
      </c>
      <c r="F48" s="398">
        <v>175</v>
      </c>
      <c r="G48" s="398">
        <v>178</v>
      </c>
      <c r="H48" s="398">
        <v>178</v>
      </c>
      <c r="I48" s="398">
        <v>182</v>
      </c>
      <c r="J48" s="398">
        <v>179</v>
      </c>
      <c r="K48" s="398">
        <v>181</v>
      </c>
      <c r="L48" s="398">
        <v>180</v>
      </c>
      <c r="M48" s="398">
        <v>182</v>
      </c>
      <c r="N48" s="398">
        <v>180</v>
      </c>
    </row>
    <row r="49" spans="1:14" ht="20.100000000000001" customHeight="1" x14ac:dyDescent="0.25">
      <c r="A49" s="397" t="s">
        <v>86</v>
      </c>
      <c r="B49" s="386" t="s">
        <v>195</v>
      </c>
      <c r="C49" s="386" t="s">
        <v>59</v>
      </c>
      <c r="D49" s="398" t="s">
        <v>232</v>
      </c>
      <c r="E49" s="398">
        <v>112</v>
      </c>
      <c r="F49" s="398">
        <v>217</v>
      </c>
      <c r="G49" s="398">
        <v>324</v>
      </c>
      <c r="H49" s="398">
        <v>432</v>
      </c>
      <c r="I49" s="398">
        <v>440</v>
      </c>
      <c r="J49" s="398">
        <v>441</v>
      </c>
      <c r="K49" s="398">
        <v>455</v>
      </c>
      <c r="L49" s="398">
        <v>531</v>
      </c>
      <c r="M49" s="398">
        <v>632</v>
      </c>
      <c r="N49" s="398">
        <v>758</v>
      </c>
    </row>
    <row r="50" spans="1:14" ht="20.100000000000001" customHeight="1" x14ac:dyDescent="0.25">
      <c r="A50" s="397" t="s">
        <v>86</v>
      </c>
      <c r="B50" s="386" t="s">
        <v>196</v>
      </c>
      <c r="C50" s="386" t="s">
        <v>57</v>
      </c>
      <c r="D50" s="398">
        <v>404</v>
      </c>
      <c r="E50" s="398">
        <v>408</v>
      </c>
      <c r="F50" s="398">
        <v>405</v>
      </c>
      <c r="G50" s="398">
        <v>415</v>
      </c>
      <c r="H50" s="398">
        <v>421</v>
      </c>
      <c r="I50" s="398">
        <v>427</v>
      </c>
      <c r="J50" s="398">
        <v>427</v>
      </c>
      <c r="K50" s="398">
        <v>424</v>
      </c>
      <c r="L50" s="398">
        <v>423</v>
      </c>
      <c r="M50" s="398">
        <v>425</v>
      </c>
      <c r="N50" s="398">
        <v>427</v>
      </c>
    </row>
    <row r="51" spans="1:14" ht="20.100000000000001" customHeight="1" x14ac:dyDescent="0.25">
      <c r="A51" s="397" t="s">
        <v>87</v>
      </c>
      <c r="B51" s="386" t="s">
        <v>198</v>
      </c>
      <c r="C51" s="386" t="s">
        <v>57</v>
      </c>
      <c r="D51" s="398">
        <v>206</v>
      </c>
      <c r="E51" s="398">
        <v>208</v>
      </c>
      <c r="F51" s="398">
        <v>213</v>
      </c>
      <c r="G51" s="398">
        <v>209</v>
      </c>
      <c r="H51" s="398">
        <v>209</v>
      </c>
      <c r="I51" s="398">
        <v>209</v>
      </c>
      <c r="J51" s="398">
        <v>207</v>
      </c>
      <c r="K51" s="398">
        <v>206</v>
      </c>
      <c r="L51" s="398">
        <v>206</v>
      </c>
      <c r="M51" s="398">
        <v>205</v>
      </c>
      <c r="N51" s="398">
        <v>206</v>
      </c>
    </row>
    <row r="52" spans="1:14" ht="20.100000000000001" customHeight="1" x14ac:dyDescent="0.25">
      <c r="A52" s="397" t="s">
        <v>87</v>
      </c>
      <c r="B52" s="386" t="s">
        <v>621</v>
      </c>
      <c r="C52" s="386" t="s">
        <v>59</v>
      </c>
      <c r="D52" s="400">
        <v>0</v>
      </c>
      <c r="E52" s="400">
        <v>0</v>
      </c>
      <c r="F52" s="400">
        <v>0</v>
      </c>
      <c r="G52" s="400">
        <v>0</v>
      </c>
      <c r="H52" s="400">
        <v>0</v>
      </c>
      <c r="I52" s="400">
        <v>0</v>
      </c>
      <c r="J52" s="400">
        <v>0</v>
      </c>
      <c r="K52" s="400">
        <v>0</v>
      </c>
      <c r="L52" s="400">
        <v>0</v>
      </c>
      <c r="M52" s="398">
        <v>60</v>
      </c>
      <c r="N52" s="398">
        <v>120</v>
      </c>
    </row>
    <row r="53" spans="1:14" ht="20.100000000000001" customHeight="1" x14ac:dyDescent="0.25">
      <c r="A53" s="397" t="s">
        <v>87</v>
      </c>
      <c r="B53" s="386" t="s">
        <v>197</v>
      </c>
      <c r="C53" s="386" t="s">
        <v>57</v>
      </c>
      <c r="D53" s="398">
        <v>324</v>
      </c>
      <c r="E53" s="398">
        <v>324</v>
      </c>
      <c r="F53" s="398">
        <v>328</v>
      </c>
      <c r="G53" s="398">
        <v>333</v>
      </c>
      <c r="H53" s="398">
        <v>331</v>
      </c>
      <c r="I53" s="398">
        <v>335</v>
      </c>
      <c r="J53" s="398">
        <v>334</v>
      </c>
      <c r="K53" s="398">
        <v>338</v>
      </c>
      <c r="L53" s="398">
        <v>338</v>
      </c>
      <c r="M53" s="398">
        <v>337</v>
      </c>
      <c r="N53" s="398">
        <v>341</v>
      </c>
    </row>
    <row r="54" spans="1:14" ht="20.100000000000001" customHeight="1" x14ac:dyDescent="0.25">
      <c r="A54" s="397" t="s">
        <v>88</v>
      </c>
      <c r="B54" s="386" t="s">
        <v>200</v>
      </c>
      <c r="C54" s="386" t="s">
        <v>59</v>
      </c>
      <c r="D54" s="398">
        <v>292</v>
      </c>
      <c r="E54" s="398">
        <v>302</v>
      </c>
      <c r="F54" s="398">
        <v>306</v>
      </c>
      <c r="G54" s="398">
        <v>301</v>
      </c>
      <c r="H54" s="398">
        <v>298</v>
      </c>
      <c r="I54" s="398">
        <v>299</v>
      </c>
      <c r="J54" s="398">
        <v>305</v>
      </c>
      <c r="K54" s="398">
        <v>310</v>
      </c>
      <c r="L54" s="398">
        <v>303</v>
      </c>
      <c r="M54" s="398">
        <v>307</v>
      </c>
      <c r="N54" s="398">
        <v>302</v>
      </c>
    </row>
    <row r="55" spans="1:14" ht="20.100000000000001" customHeight="1" x14ac:dyDescent="0.25">
      <c r="A55" s="397" t="s">
        <v>88</v>
      </c>
      <c r="B55" s="386" t="s">
        <v>926</v>
      </c>
      <c r="C55" s="386" t="s">
        <v>57</v>
      </c>
      <c r="D55" s="931">
        <v>0</v>
      </c>
      <c r="E55" s="931">
        <v>0</v>
      </c>
      <c r="F55" s="931">
        <v>0</v>
      </c>
      <c r="G55" s="931">
        <v>0</v>
      </c>
      <c r="H55" s="931">
        <v>0</v>
      </c>
      <c r="I55" s="931">
        <v>0</v>
      </c>
      <c r="J55" s="931">
        <v>0</v>
      </c>
      <c r="K55" s="931">
        <v>0</v>
      </c>
      <c r="L55" s="931">
        <v>0</v>
      </c>
      <c r="M55" s="931">
        <v>0</v>
      </c>
      <c r="N55" s="398">
        <v>52</v>
      </c>
    </row>
    <row r="56" spans="1:14" ht="20.100000000000001" customHeight="1" x14ac:dyDescent="0.25">
      <c r="A56" s="397" t="s">
        <v>88</v>
      </c>
      <c r="B56" s="386" t="s">
        <v>199</v>
      </c>
      <c r="C56" s="386" t="s">
        <v>57</v>
      </c>
      <c r="D56" s="398">
        <v>444</v>
      </c>
      <c r="E56" s="398">
        <v>439</v>
      </c>
      <c r="F56" s="398">
        <v>439</v>
      </c>
      <c r="G56" s="398">
        <v>452</v>
      </c>
      <c r="H56" s="398">
        <v>457</v>
      </c>
      <c r="I56" s="398">
        <v>467</v>
      </c>
      <c r="J56" s="398">
        <v>474</v>
      </c>
      <c r="K56" s="398">
        <v>480</v>
      </c>
      <c r="L56" s="398">
        <v>485</v>
      </c>
      <c r="M56" s="398">
        <v>486</v>
      </c>
      <c r="N56" s="398">
        <v>483</v>
      </c>
    </row>
    <row r="57" spans="1:14" ht="20.100000000000001" customHeight="1" x14ac:dyDescent="0.25">
      <c r="A57" s="397" t="s">
        <v>89</v>
      </c>
      <c r="B57" s="386" t="s">
        <v>201</v>
      </c>
      <c r="C57" s="386" t="s">
        <v>57</v>
      </c>
      <c r="D57" s="398">
        <v>231</v>
      </c>
      <c r="E57" s="398">
        <v>232</v>
      </c>
      <c r="F57" s="398">
        <v>230</v>
      </c>
      <c r="G57" s="398">
        <v>230</v>
      </c>
      <c r="H57" s="398">
        <v>232</v>
      </c>
      <c r="I57" s="398">
        <v>232</v>
      </c>
      <c r="J57" s="398">
        <v>235</v>
      </c>
      <c r="K57" s="398">
        <v>240</v>
      </c>
      <c r="L57" s="398">
        <v>236</v>
      </c>
      <c r="M57" s="398">
        <v>245</v>
      </c>
      <c r="N57" s="398">
        <v>249</v>
      </c>
    </row>
    <row r="58" spans="1:14" ht="20.100000000000001" customHeight="1" x14ac:dyDescent="0.25">
      <c r="A58" s="397" t="s">
        <v>90</v>
      </c>
      <c r="B58" s="386" t="s">
        <v>202</v>
      </c>
      <c r="C58" s="386" t="s">
        <v>57</v>
      </c>
      <c r="D58" s="398">
        <v>298</v>
      </c>
      <c r="E58" s="398">
        <v>294</v>
      </c>
      <c r="F58" s="398">
        <v>289</v>
      </c>
      <c r="G58" s="398">
        <v>296</v>
      </c>
      <c r="H58" s="398">
        <v>299</v>
      </c>
      <c r="I58" s="398">
        <v>292</v>
      </c>
      <c r="J58" s="398">
        <v>289</v>
      </c>
      <c r="K58" s="398">
        <v>288</v>
      </c>
      <c r="L58" s="398">
        <v>285</v>
      </c>
      <c r="M58" s="398">
        <v>287</v>
      </c>
      <c r="N58" s="398">
        <v>288</v>
      </c>
    </row>
    <row r="59" spans="1:14" ht="20.100000000000001" customHeight="1" x14ac:dyDescent="0.25">
      <c r="A59" s="397" t="s">
        <v>91</v>
      </c>
      <c r="B59" s="386" t="s">
        <v>203</v>
      </c>
      <c r="C59" s="386" t="s">
        <v>92</v>
      </c>
      <c r="D59" s="398">
        <v>559</v>
      </c>
      <c r="E59" s="398">
        <v>555</v>
      </c>
      <c r="F59" s="398">
        <v>555</v>
      </c>
      <c r="G59" s="398">
        <v>581</v>
      </c>
      <c r="H59" s="398">
        <v>586</v>
      </c>
      <c r="I59" s="398">
        <v>583</v>
      </c>
      <c r="J59" s="398">
        <v>582</v>
      </c>
      <c r="K59" s="398">
        <v>584</v>
      </c>
      <c r="L59" s="398">
        <v>575</v>
      </c>
      <c r="M59" s="398">
        <v>584</v>
      </c>
      <c r="N59" s="398">
        <v>597</v>
      </c>
    </row>
    <row r="60" spans="1:14" ht="20.100000000000001" customHeight="1" x14ac:dyDescent="0.25">
      <c r="A60" s="397" t="s">
        <v>91</v>
      </c>
      <c r="B60" s="386" t="s">
        <v>204</v>
      </c>
      <c r="C60" s="386" t="s">
        <v>59</v>
      </c>
      <c r="D60" s="398">
        <v>534</v>
      </c>
      <c r="E60" s="398">
        <v>541</v>
      </c>
      <c r="F60" s="398">
        <v>556</v>
      </c>
      <c r="G60" s="398">
        <v>568</v>
      </c>
      <c r="H60" s="398">
        <v>580</v>
      </c>
      <c r="I60" s="398">
        <v>592</v>
      </c>
      <c r="J60" s="398">
        <v>627</v>
      </c>
      <c r="K60" s="398">
        <v>655</v>
      </c>
      <c r="L60" s="398">
        <v>689</v>
      </c>
      <c r="M60" s="398">
        <v>711</v>
      </c>
      <c r="N60" s="398">
        <v>729</v>
      </c>
    </row>
    <row r="61" spans="1:14" ht="20.100000000000001" customHeight="1" x14ac:dyDescent="0.25">
      <c r="A61" s="397" t="s">
        <v>91</v>
      </c>
      <c r="B61" s="386" t="s">
        <v>205</v>
      </c>
      <c r="C61" s="386" t="s">
        <v>92</v>
      </c>
      <c r="D61" s="398">
        <v>324</v>
      </c>
      <c r="E61" s="398">
        <v>326</v>
      </c>
      <c r="F61" s="398">
        <v>327</v>
      </c>
      <c r="G61" s="398">
        <v>322</v>
      </c>
      <c r="H61" s="398">
        <v>326</v>
      </c>
      <c r="I61" s="398">
        <v>330</v>
      </c>
      <c r="J61" s="398">
        <v>331</v>
      </c>
      <c r="K61" s="398">
        <v>330</v>
      </c>
      <c r="L61" s="398">
        <v>328</v>
      </c>
      <c r="M61" s="398">
        <v>331</v>
      </c>
      <c r="N61" s="398">
        <v>329</v>
      </c>
    </row>
    <row r="62" spans="1:14" ht="20.100000000000001" customHeight="1" x14ac:dyDescent="0.25">
      <c r="A62" s="397" t="s">
        <v>93</v>
      </c>
      <c r="B62" s="386" t="s">
        <v>206</v>
      </c>
      <c r="C62" s="386" t="s">
        <v>57</v>
      </c>
      <c r="D62" s="398">
        <v>293</v>
      </c>
      <c r="E62" s="398">
        <v>296</v>
      </c>
      <c r="F62" s="398">
        <v>294</v>
      </c>
      <c r="G62" s="398">
        <v>296</v>
      </c>
      <c r="H62" s="398">
        <v>302</v>
      </c>
      <c r="I62" s="398">
        <v>310</v>
      </c>
      <c r="J62" s="398">
        <v>311</v>
      </c>
      <c r="K62" s="398">
        <v>310</v>
      </c>
      <c r="L62" s="398">
        <v>313</v>
      </c>
      <c r="M62" s="398">
        <v>313</v>
      </c>
      <c r="N62" s="398">
        <v>315</v>
      </c>
    </row>
    <row r="63" spans="1:14" ht="20.100000000000001" customHeight="1" x14ac:dyDescent="0.25">
      <c r="A63" s="397" t="s">
        <v>94</v>
      </c>
      <c r="B63" s="386" t="s">
        <v>207</v>
      </c>
      <c r="C63" s="386" t="s">
        <v>59</v>
      </c>
      <c r="D63" s="533">
        <v>0</v>
      </c>
      <c r="E63" s="533">
        <v>0</v>
      </c>
      <c r="F63" s="533">
        <v>0</v>
      </c>
      <c r="G63" s="533">
        <v>0</v>
      </c>
      <c r="H63" s="533">
        <v>0</v>
      </c>
      <c r="I63" s="533">
        <v>0</v>
      </c>
      <c r="J63" s="533">
        <v>0</v>
      </c>
      <c r="K63" s="398">
        <v>80</v>
      </c>
      <c r="L63" s="398">
        <v>158</v>
      </c>
      <c r="M63" s="398">
        <v>235</v>
      </c>
      <c r="N63" s="398">
        <v>309</v>
      </c>
    </row>
    <row r="64" spans="1:14" ht="20.100000000000001" customHeight="1" x14ac:dyDescent="0.25">
      <c r="A64" s="397" t="s">
        <v>94</v>
      </c>
      <c r="B64" s="386" t="s">
        <v>208</v>
      </c>
      <c r="C64" s="386" t="s">
        <v>59</v>
      </c>
      <c r="D64" s="398">
        <v>242</v>
      </c>
      <c r="E64" s="398">
        <v>243</v>
      </c>
      <c r="F64" s="398">
        <v>237</v>
      </c>
      <c r="G64" s="398">
        <v>234</v>
      </c>
      <c r="H64" s="398">
        <v>243</v>
      </c>
      <c r="I64" s="398">
        <v>245</v>
      </c>
      <c r="J64" s="398">
        <v>267</v>
      </c>
      <c r="K64" s="398">
        <v>275</v>
      </c>
      <c r="L64" s="398">
        <v>291</v>
      </c>
      <c r="M64" s="398">
        <v>305</v>
      </c>
      <c r="N64" s="398">
        <v>317</v>
      </c>
    </row>
    <row r="65" spans="1:18" ht="20.100000000000001" customHeight="1" x14ac:dyDescent="0.25">
      <c r="A65" s="397" t="s">
        <v>94</v>
      </c>
      <c r="B65" s="386" t="s">
        <v>209</v>
      </c>
      <c r="C65" s="386" t="s">
        <v>57</v>
      </c>
      <c r="D65" s="398">
        <v>362</v>
      </c>
      <c r="E65" s="398">
        <v>371</v>
      </c>
      <c r="F65" s="398">
        <v>380</v>
      </c>
      <c r="G65" s="398">
        <v>383</v>
      </c>
      <c r="H65" s="398">
        <v>388</v>
      </c>
      <c r="I65" s="398">
        <v>386</v>
      </c>
      <c r="J65" s="398">
        <v>398</v>
      </c>
      <c r="K65" s="398">
        <v>404</v>
      </c>
      <c r="L65" s="398">
        <v>438</v>
      </c>
      <c r="M65" s="398">
        <v>466</v>
      </c>
      <c r="N65" s="398">
        <v>486</v>
      </c>
    </row>
    <row r="66" spans="1:18" ht="20.100000000000001" customHeight="1" x14ac:dyDescent="0.25">
      <c r="A66" s="397" t="s">
        <v>95</v>
      </c>
      <c r="B66" s="386" t="s">
        <v>210</v>
      </c>
      <c r="C66" s="386" t="s">
        <v>57</v>
      </c>
      <c r="D66" s="398">
        <v>419</v>
      </c>
      <c r="E66" s="398">
        <v>421</v>
      </c>
      <c r="F66" s="398">
        <v>421</v>
      </c>
      <c r="G66" s="398">
        <v>412</v>
      </c>
      <c r="H66" s="398">
        <v>412</v>
      </c>
      <c r="I66" s="398">
        <v>416</v>
      </c>
      <c r="J66" s="398">
        <v>416</v>
      </c>
      <c r="K66" s="398">
        <v>415</v>
      </c>
      <c r="L66" s="398">
        <v>413</v>
      </c>
      <c r="M66" s="398">
        <v>414</v>
      </c>
      <c r="N66" s="398">
        <v>412</v>
      </c>
    </row>
    <row r="67" spans="1:18" ht="20.100000000000001" customHeight="1" x14ac:dyDescent="0.25">
      <c r="A67" s="397" t="s">
        <v>95</v>
      </c>
      <c r="B67" s="386" t="s">
        <v>447</v>
      </c>
      <c r="C67" s="386" t="s">
        <v>57</v>
      </c>
      <c r="D67" s="400">
        <v>0</v>
      </c>
      <c r="E67" s="400">
        <v>0</v>
      </c>
      <c r="F67" s="400">
        <v>0</v>
      </c>
      <c r="G67" s="400">
        <v>0</v>
      </c>
      <c r="H67" s="400">
        <v>0</v>
      </c>
      <c r="I67" s="400">
        <v>0</v>
      </c>
      <c r="J67" s="398">
        <v>40</v>
      </c>
      <c r="K67" s="398">
        <v>101</v>
      </c>
      <c r="L67" s="398">
        <v>161</v>
      </c>
      <c r="M67" s="398">
        <v>221</v>
      </c>
      <c r="N67" s="398">
        <v>239</v>
      </c>
    </row>
    <row r="68" spans="1:18" ht="20.100000000000001" customHeight="1" x14ac:dyDescent="0.25">
      <c r="A68" s="397" t="s">
        <v>95</v>
      </c>
      <c r="B68" s="386" t="s">
        <v>211</v>
      </c>
      <c r="C68" s="386" t="s">
        <v>57</v>
      </c>
      <c r="D68" s="398">
        <v>402</v>
      </c>
      <c r="E68" s="398">
        <v>405</v>
      </c>
      <c r="F68" s="398">
        <v>406</v>
      </c>
      <c r="G68" s="398">
        <v>414</v>
      </c>
      <c r="H68" s="398">
        <v>420</v>
      </c>
      <c r="I68" s="398">
        <v>418</v>
      </c>
      <c r="J68" s="398">
        <v>423</v>
      </c>
      <c r="K68" s="398">
        <v>419</v>
      </c>
      <c r="L68" s="398">
        <v>422</v>
      </c>
      <c r="M68" s="398">
        <v>424</v>
      </c>
      <c r="N68" s="398">
        <v>430</v>
      </c>
    </row>
    <row r="69" spans="1:18" ht="20.100000000000001" customHeight="1" x14ac:dyDescent="0.25">
      <c r="A69" s="397" t="s">
        <v>95</v>
      </c>
      <c r="B69" s="386" t="s">
        <v>212</v>
      </c>
      <c r="C69" s="386" t="s">
        <v>57</v>
      </c>
      <c r="D69" s="398">
        <v>418</v>
      </c>
      <c r="E69" s="398">
        <v>427</v>
      </c>
      <c r="F69" s="398">
        <v>434</v>
      </c>
      <c r="G69" s="398">
        <v>418</v>
      </c>
      <c r="H69" s="398">
        <v>421</v>
      </c>
      <c r="I69" s="398">
        <v>417</v>
      </c>
      <c r="J69" s="398">
        <v>425</v>
      </c>
      <c r="K69" s="398">
        <v>424</v>
      </c>
      <c r="L69" s="398">
        <v>430</v>
      </c>
      <c r="M69" s="398">
        <v>436</v>
      </c>
      <c r="N69" s="398">
        <v>445</v>
      </c>
    </row>
    <row r="70" spans="1:18" ht="20.100000000000001" customHeight="1" x14ac:dyDescent="0.25">
      <c r="A70" s="397" t="s">
        <v>96</v>
      </c>
      <c r="B70" s="386" t="s">
        <v>213</v>
      </c>
      <c r="C70" s="386" t="s">
        <v>59</v>
      </c>
      <c r="D70" s="398">
        <v>320</v>
      </c>
      <c r="E70" s="398">
        <v>325</v>
      </c>
      <c r="F70" s="398">
        <v>330</v>
      </c>
      <c r="G70" s="398">
        <v>348</v>
      </c>
      <c r="H70" s="398">
        <v>365</v>
      </c>
      <c r="I70" s="398">
        <v>383</v>
      </c>
      <c r="J70" s="398">
        <v>401</v>
      </c>
      <c r="K70" s="398">
        <v>401</v>
      </c>
      <c r="L70" s="398">
        <v>401</v>
      </c>
      <c r="M70" s="398">
        <v>440</v>
      </c>
      <c r="N70" s="398">
        <v>485</v>
      </c>
    </row>
    <row r="71" spans="1:18" ht="20.100000000000001" customHeight="1" x14ac:dyDescent="0.25">
      <c r="A71" s="397" t="s">
        <v>96</v>
      </c>
      <c r="B71" s="386" t="s">
        <v>252</v>
      </c>
      <c r="C71" s="386" t="s">
        <v>57</v>
      </c>
      <c r="D71" s="398">
        <v>71</v>
      </c>
      <c r="E71" s="398">
        <v>117</v>
      </c>
      <c r="F71" s="398">
        <v>147</v>
      </c>
      <c r="G71" s="398">
        <v>173</v>
      </c>
      <c r="H71" s="398">
        <v>193</v>
      </c>
      <c r="I71" s="398">
        <v>200</v>
      </c>
      <c r="J71" s="398">
        <v>198</v>
      </c>
      <c r="K71" s="398">
        <v>200</v>
      </c>
      <c r="L71" s="398">
        <v>200</v>
      </c>
      <c r="M71" s="398">
        <v>200</v>
      </c>
      <c r="N71" s="398">
        <v>200</v>
      </c>
    </row>
    <row r="72" spans="1:18" ht="20.100000000000001" customHeight="1" x14ac:dyDescent="0.25">
      <c r="A72" s="397" t="s">
        <v>97</v>
      </c>
      <c r="B72" s="386" t="s">
        <v>229</v>
      </c>
      <c r="C72" s="386" t="s">
        <v>57</v>
      </c>
      <c r="D72" s="398">
        <v>392</v>
      </c>
      <c r="E72" s="398">
        <v>399</v>
      </c>
      <c r="F72" s="398">
        <v>407</v>
      </c>
      <c r="G72" s="398">
        <v>405</v>
      </c>
      <c r="H72" s="398">
        <v>411</v>
      </c>
      <c r="I72" s="398">
        <v>410</v>
      </c>
      <c r="J72" s="398">
        <v>409</v>
      </c>
      <c r="K72" s="398">
        <v>409</v>
      </c>
      <c r="L72" s="398">
        <v>410</v>
      </c>
      <c r="M72" s="398">
        <v>409</v>
      </c>
      <c r="N72" s="398">
        <v>406</v>
      </c>
    </row>
    <row r="73" spans="1:18" ht="20.100000000000001" customHeight="1" x14ac:dyDescent="0.25">
      <c r="A73" s="397" t="s">
        <v>98</v>
      </c>
      <c r="B73" s="386" t="s">
        <v>927</v>
      </c>
      <c r="C73" s="386" t="s">
        <v>59</v>
      </c>
      <c r="D73" s="931">
        <v>0</v>
      </c>
      <c r="E73" s="931">
        <v>0</v>
      </c>
      <c r="F73" s="931">
        <v>0</v>
      </c>
      <c r="G73" s="931">
        <v>0</v>
      </c>
      <c r="H73" s="931">
        <v>0</v>
      </c>
      <c r="I73" s="931">
        <v>0</v>
      </c>
      <c r="J73" s="931">
        <v>0</v>
      </c>
      <c r="K73" s="931">
        <v>0</v>
      </c>
      <c r="L73" s="931">
        <v>0</v>
      </c>
      <c r="M73" s="931">
        <v>0</v>
      </c>
      <c r="N73" s="398">
        <v>36</v>
      </c>
    </row>
    <row r="74" spans="1:18" ht="20.100000000000001" customHeight="1" x14ac:dyDescent="0.25">
      <c r="A74" s="397" t="s">
        <v>98</v>
      </c>
      <c r="B74" s="386" t="s">
        <v>215</v>
      </c>
      <c r="C74" s="386" t="s">
        <v>57</v>
      </c>
      <c r="D74" s="398">
        <v>261</v>
      </c>
      <c r="E74" s="398">
        <v>262</v>
      </c>
      <c r="F74" s="398">
        <v>265</v>
      </c>
      <c r="G74" s="398">
        <v>269</v>
      </c>
      <c r="H74" s="398">
        <v>265</v>
      </c>
      <c r="I74" s="398">
        <v>266</v>
      </c>
      <c r="J74" s="398">
        <v>268</v>
      </c>
      <c r="K74" s="398">
        <v>267</v>
      </c>
      <c r="L74" s="398">
        <v>270</v>
      </c>
      <c r="M74" s="398">
        <v>270</v>
      </c>
      <c r="N74" s="398">
        <v>284</v>
      </c>
    </row>
    <row r="75" spans="1:18" ht="20.100000000000001" customHeight="1" x14ac:dyDescent="0.25">
      <c r="A75" s="397" t="s">
        <v>99</v>
      </c>
      <c r="B75" s="386" t="s">
        <v>216</v>
      </c>
      <c r="C75" s="386" t="s">
        <v>57</v>
      </c>
      <c r="D75" s="398">
        <v>219</v>
      </c>
      <c r="E75" s="398">
        <v>212</v>
      </c>
      <c r="F75" s="398">
        <v>202</v>
      </c>
      <c r="G75" s="398">
        <v>190</v>
      </c>
      <c r="H75" s="398">
        <v>185</v>
      </c>
      <c r="I75" s="398">
        <v>186</v>
      </c>
      <c r="J75" s="398">
        <v>186</v>
      </c>
      <c r="K75" s="398">
        <v>187</v>
      </c>
      <c r="L75" s="398">
        <v>191</v>
      </c>
      <c r="M75" s="398">
        <v>193</v>
      </c>
      <c r="N75" s="398">
        <v>191</v>
      </c>
    </row>
    <row r="76" spans="1:18" ht="20.100000000000001" customHeight="1" x14ac:dyDescent="0.25">
      <c r="A76" s="397" t="s">
        <v>100</v>
      </c>
      <c r="B76" s="386" t="s">
        <v>217</v>
      </c>
      <c r="C76" s="386" t="s">
        <v>59</v>
      </c>
      <c r="D76" s="398">
        <v>385</v>
      </c>
      <c r="E76" s="398">
        <v>402</v>
      </c>
      <c r="F76" s="398">
        <v>398</v>
      </c>
      <c r="G76" s="398">
        <v>397</v>
      </c>
      <c r="H76" s="398">
        <v>396</v>
      </c>
      <c r="I76" s="398">
        <v>407</v>
      </c>
      <c r="J76" s="398">
        <v>406</v>
      </c>
      <c r="K76" s="398">
        <v>407</v>
      </c>
      <c r="L76" s="398">
        <v>405</v>
      </c>
      <c r="M76" s="398">
        <v>393</v>
      </c>
      <c r="N76" s="398">
        <v>405</v>
      </c>
    </row>
    <row r="77" spans="1:18" ht="20.100000000000001" customHeight="1" x14ac:dyDescent="0.25">
      <c r="A77" s="382" t="s">
        <v>101</v>
      </c>
      <c r="B77" s="383" t="s">
        <v>627</v>
      </c>
      <c r="C77" s="375" t="s">
        <v>61</v>
      </c>
      <c r="D77" s="400">
        <v>0</v>
      </c>
      <c r="E77" s="400">
        <v>0</v>
      </c>
      <c r="F77" s="400">
        <v>0</v>
      </c>
      <c r="G77" s="400">
        <v>0</v>
      </c>
      <c r="H77" s="400">
        <v>0</v>
      </c>
      <c r="I77" s="400">
        <v>0</v>
      </c>
      <c r="J77" s="400">
        <v>0</v>
      </c>
      <c r="K77" s="400">
        <v>0</v>
      </c>
      <c r="L77" s="400">
        <v>0</v>
      </c>
      <c r="M77" s="398">
        <v>50</v>
      </c>
      <c r="N77" s="398">
        <v>100</v>
      </c>
    </row>
    <row r="78" spans="1:18" ht="20.100000000000001" customHeight="1" x14ac:dyDescent="0.25">
      <c r="A78" s="382" t="s">
        <v>101</v>
      </c>
      <c r="B78" s="383" t="s">
        <v>628</v>
      </c>
      <c r="C78" s="375" t="s">
        <v>59</v>
      </c>
      <c r="D78" s="400">
        <v>0</v>
      </c>
      <c r="E78" s="400">
        <v>0</v>
      </c>
      <c r="F78" s="400">
        <v>0</v>
      </c>
      <c r="G78" s="400">
        <v>0</v>
      </c>
      <c r="H78" s="400">
        <v>0</v>
      </c>
      <c r="I78" s="400">
        <v>0</v>
      </c>
      <c r="J78" s="400">
        <v>0</v>
      </c>
      <c r="K78" s="400">
        <v>0</v>
      </c>
      <c r="L78" s="400">
        <v>0</v>
      </c>
      <c r="M78" s="398">
        <v>45</v>
      </c>
      <c r="N78" s="398">
        <v>90</v>
      </c>
    </row>
    <row r="79" spans="1:18" ht="20.100000000000001" customHeight="1" x14ac:dyDescent="0.25">
      <c r="A79" s="397" t="s">
        <v>101</v>
      </c>
      <c r="B79" s="386" t="s">
        <v>218</v>
      </c>
      <c r="C79" s="386" t="s">
        <v>57</v>
      </c>
      <c r="D79" s="398">
        <v>187</v>
      </c>
      <c r="E79" s="398">
        <v>189</v>
      </c>
      <c r="F79" s="398">
        <v>191</v>
      </c>
      <c r="G79" s="398">
        <v>194</v>
      </c>
      <c r="H79" s="398">
        <v>198</v>
      </c>
      <c r="I79" s="398">
        <v>204</v>
      </c>
      <c r="J79" s="398">
        <v>208</v>
      </c>
      <c r="K79" s="398">
        <v>208</v>
      </c>
      <c r="L79" s="398">
        <v>207</v>
      </c>
      <c r="M79" s="398">
        <v>208</v>
      </c>
      <c r="N79" s="398">
        <v>200</v>
      </c>
    </row>
    <row r="80" spans="1:18" ht="20.100000000000001" customHeight="1" x14ac:dyDescent="0.25">
      <c r="A80" s="88"/>
      <c r="B80" s="89" t="s">
        <v>146</v>
      </c>
      <c r="C80" s="89"/>
      <c r="D80" s="86">
        <v>24117</v>
      </c>
      <c r="E80" s="86">
        <v>24677</v>
      </c>
      <c r="F80" s="86">
        <v>25010</v>
      </c>
      <c r="G80" s="86">
        <v>25381</v>
      </c>
      <c r="H80" s="79">
        <v>25807</v>
      </c>
      <c r="I80" s="79">
        <v>25995</v>
      </c>
      <c r="J80" s="79">
        <v>26228</v>
      </c>
      <c r="K80" s="79">
        <v>26596</v>
      </c>
      <c r="L80" s="79">
        <v>27082</v>
      </c>
      <c r="M80" s="79">
        <v>27920</v>
      </c>
      <c r="N80" s="79">
        <v>28925</v>
      </c>
      <c r="P80" s="916"/>
      <c r="Q80" s="916"/>
      <c r="R80" s="916"/>
    </row>
    <row r="81" spans="1:18" ht="20.100000000000001" customHeight="1" thickBot="1" x14ac:dyDescent="0.3">
      <c r="A81" s="90"/>
      <c r="B81" s="91" t="s">
        <v>448</v>
      </c>
      <c r="C81" s="91"/>
      <c r="D81" s="87">
        <v>174</v>
      </c>
      <c r="E81" s="87">
        <v>181</v>
      </c>
      <c r="F81" s="87">
        <v>187</v>
      </c>
      <c r="G81" s="87">
        <v>222</v>
      </c>
      <c r="H81" s="87">
        <v>221</v>
      </c>
      <c r="I81" s="87">
        <v>142</v>
      </c>
      <c r="J81" s="87">
        <v>160</v>
      </c>
      <c r="K81" s="87">
        <v>181</v>
      </c>
      <c r="L81" s="87">
        <v>201</v>
      </c>
      <c r="M81" s="87">
        <v>154</v>
      </c>
      <c r="N81" s="87">
        <v>159</v>
      </c>
      <c r="P81" s="636"/>
      <c r="Q81" s="637"/>
      <c r="R81" s="637"/>
    </row>
    <row r="82" spans="1:18" ht="24.9" customHeight="1" thickTop="1" x14ac:dyDescent="0.25">
      <c r="A82" s="365"/>
      <c r="B82" s="366" t="s">
        <v>102</v>
      </c>
      <c r="C82" s="366"/>
      <c r="D82" s="366"/>
      <c r="E82" s="366"/>
      <c r="F82" s="366"/>
      <c r="G82" s="366"/>
      <c r="H82" s="366"/>
      <c r="I82" s="366"/>
      <c r="J82" s="366"/>
      <c r="K82" s="366"/>
      <c r="L82" s="366"/>
      <c r="M82" s="366"/>
      <c r="N82" s="366"/>
      <c r="P82" s="636"/>
      <c r="Q82" s="637"/>
      <c r="R82" s="637"/>
    </row>
    <row r="83" spans="1:18" ht="20.100000000000001" customHeight="1" x14ac:dyDescent="0.25">
      <c r="A83" s="382" t="s">
        <v>103</v>
      </c>
      <c r="B83" s="383" t="s">
        <v>104</v>
      </c>
      <c r="C83" s="383" t="s">
        <v>57</v>
      </c>
      <c r="D83" s="931">
        <v>0</v>
      </c>
      <c r="E83" s="931">
        <v>0</v>
      </c>
      <c r="F83" s="931">
        <v>0</v>
      </c>
      <c r="G83" s="931">
        <v>0</v>
      </c>
      <c r="H83" s="931">
        <v>1049</v>
      </c>
      <c r="I83" s="931">
        <v>638</v>
      </c>
      <c r="J83" s="931">
        <v>868</v>
      </c>
      <c r="K83" s="931">
        <v>799</v>
      </c>
      <c r="L83" s="931">
        <v>694</v>
      </c>
      <c r="M83" s="931">
        <v>572</v>
      </c>
      <c r="N83" s="931">
        <v>459</v>
      </c>
      <c r="P83" s="636"/>
      <c r="Q83" s="637"/>
      <c r="R83" s="637"/>
    </row>
    <row r="84" spans="1:18" ht="20.100000000000001" customHeight="1" thickBot="1" x14ac:dyDescent="0.3">
      <c r="A84" s="738" t="s">
        <v>613</v>
      </c>
      <c r="B84" s="739" t="s">
        <v>622</v>
      </c>
      <c r="C84" s="739" t="s">
        <v>59</v>
      </c>
      <c r="D84" s="740">
        <v>0</v>
      </c>
      <c r="E84" s="740">
        <v>0</v>
      </c>
      <c r="F84" s="740">
        <v>0</v>
      </c>
      <c r="G84" s="740">
        <v>0</v>
      </c>
      <c r="H84" s="740">
        <v>0</v>
      </c>
      <c r="I84" s="740">
        <v>0</v>
      </c>
      <c r="J84" s="740">
        <v>0</v>
      </c>
      <c r="K84" s="740">
        <v>0</v>
      </c>
      <c r="L84" s="740">
        <v>0</v>
      </c>
      <c r="M84" s="741">
        <v>486</v>
      </c>
      <c r="N84" s="741">
        <v>474</v>
      </c>
      <c r="P84" s="636"/>
      <c r="Q84" s="637"/>
      <c r="R84" s="637"/>
    </row>
    <row r="85" spans="1:18" ht="24" customHeight="1" thickTop="1" x14ac:dyDescent="0.25">
      <c r="A85" s="348" t="s">
        <v>449</v>
      </c>
      <c r="B85" s="357"/>
      <c r="C85" s="357"/>
      <c r="P85" s="644"/>
      <c r="Q85" s="644"/>
      <c r="R85" s="644"/>
    </row>
    <row r="86" spans="1:18" x14ac:dyDescent="0.25">
      <c r="A86" s="238"/>
      <c r="B86" s="471"/>
      <c r="C86" s="471"/>
    </row>
    <row r="87" spans="1:18" ht="22.5" customHeight="1" x14ac:dyDescent="0.25">
      <c r="A87" s="1008" t="s">
        <v>953</v>
      </c>
      <c r="B87" s="1008"/>
      <c r="C87" s="1008"/>
    </row>
    <row r="88" spans="1:18" x14ac:dyDescent="0.25">
      <c r="A88" s="226" t="s">
        <v>938</v>
      </c>
      <c r="B88" s="28"/>
      <c r="C88" s="28"/>
    </row>
  </sheetData>
  <autoFilter ref="A3:C3" xr:uid="{00000000-0001-0000-1800-000000000000}"/>
  <mergeCells count="1">
    <mergeCell ref="A87:C87"/>
  </mergeCells>
  <conditionalFormatting sqref="A4:N79">
    <cfRule type="expression" dxfId="40" priority="1">
      <formula>MOD(ROW(),2)=0</formula>
    </cfRule>
  </conditionalFormatting>
  <conditionalFormatting sqref="A84:N84">
    <cfRule type="expression" dxfId="39" priority="7">
      <formula>MOD(ROW(),2)=0</formula>
    </cfRule>
  </conditionalFormatting>
  <hyperlinks>
    <hyperlink ref="A2:B2" location="TOC!A1" display="Return to Table of Contents" xr:uid="{00000000-0004-0000-1800-000000000000}"/>
  </hyperlinks>
  <pageMargins left="0.25" right="0.25" top="0.75" bottom="0.75" header="0.3" footer="0.3"/>
  <pageSetup scale="6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0" max="13" man="1"/>
  </rowBreaks>
  <colBreaks count="1" manualBreakCount="1">
    <brk id="9" max="87"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70C0"/>
  </sheetPr>
  <dimension ref="A1:BU90"/>
  <sheetViews>
    <sheetView zoomScaleNormal="100" workbookViewId="0">
      <pane xSplit="3" ySplit="5" topLeftCell="D6"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11.109375" style="1" customWidth="1"/>
    <col min="2" max="2" width="49.109375" style="1" customWidth="1"/>
    <col min="3" max="3" width="21" style="1" customWidth="1"/>
    <col min="4" max="73" width="7.6640625" style="1" customWidth="1"/>
    <col min="74" max="16384" width="9.109375" style="1"/>
  </cols>
  <sheetData>
    <row r="1" spans="1:73" ht="30.75" customHeight="1" x14ac:dyDescent="0.25">
      <c r="A1" s="1011" t="s">
        <v>714</v>
      </c>
      <c r="B1" s="1011"/>
      <c r="C1" s="1011"/>
    </row>
    <row r="2" spans="1:73" ht="18" customHeight="1" x14ac:dyDescent="0.25">
      <c r="A2" s="1009" t="s">
        <v>10</v>
      </c>
      <c r="B2" s="1009"/>
      <c r="C2" s="462"/>
    </row>
    <row r="3" spans="1:73" s="24" customFormat="1" ht="13.8" x14ac:dyDescent="0.25">
      <c r="A3" s="1017"/>
      <c r="B3" s="1017"/>
      <c r="C3" s="463"/>
      <c r="D3" s="1016" t="s">
        <v>136</v>
      </c>
      <c r="E3" s="1017"/>
      <c r="F3" s="1017"/>
      <c r="G3" s="1017"/>
      <c r="H3" s="1017"/>
      <c r="I3" s="1061"/>
      <c r="J3" s="1016" t="s">
        <v>137</v>
      </c>
      <c r="K3" s="1017"/>
      <c r="L3" s="1017"/>
      <c r="M3" s="1017"/>
      <c r="N3" s="1017"/>
      <c r="O3" s="1061"/>
      <c r="P3" s="1016" t="s">
        <v>138</v>
      </c>
      <c r="Q3" s="1017"/>
      <c r="R3" s="1017"/>
      <c r="S3" s="1017"/>
      <c r="T3" s="1017"/>
      <c r="U3" s="1061"/>
      <c r="V3" s="1016" t="s">
        <v>139</v>
      </c>
      <c r="W3" s="1017"/>
      <c r="X3" s="1017"/>
      <c r="Y3" s="1017"/>
      <c r="Z3" s="1017"/>
      <c r="AA3" s="1061"/>
      <c r="AB3" s="1016" t="s">
        <v>140</v>
      </c>
      <c r="AC3" s="1017"/>
      <c r="AD3" s="1017"/>
      <c r="AE3" s="1017"/>
      <c r="AF3" s="1017"/>
      <c r="AG3" s="1061"/>
      <c r="AH3" s="1016" t="s">
        <v>141</v>
      </c>
      <c r="AI3" s="1017"/>
      <c r="AJ3" s="1017"/>
      <c r="AK3" s="1017"/>
      <c r="AL3" s="1017"/>
      <c r="AM3" s="1061"/>
      <c r="AN3" s="1016" t="s">
        <v>142</v>
      </c>
      <c r="AO3" s="1017"/>
      <c r="AP3" s="1017"/>
      <c r="AQ3" s="1017"/>
      <c r="AR3" s="1017"/>
      <c r="AS3" s="1061"/>
      <c r="AT3" s="1016" t="s">
        <v>143</v>
      </c>
      <c r="AU3" s="1017"/>
      <c r="AV3" s="1017"/>
      <c r="AW3" s="1017"/>
      <c r="AX3" s="1017"/>
      <c r="AY3" s="1061"/>
      <c r="AZ3" s="1016" t="s">
        <v>590</v>
      </c>
      <c r="BA3" s="1017"/>
      <c r="BB3" s="1017"/>
      <c r="BC3" s="1017"/>
      <c r="BD3" s="1017"/>
      <c r="BE3" s="1061"/>
      <c r="BF3" s="1016" t="s">
        <v>618</v>
      </c>
      <c r="BG3" s="1017"/>
      <c r="BH3" s="1017"/>
      <c r="BI3" s="1017"/>
      <c r="BJ3" s="1017"/>
      <c r="BK3" s="1017"/>
      <c r="BL3" s="1017"/>
      <c r="BM3" s="1061"/>
      <c r="BN3" s="1016" t="s">
        <v>735</v>
      </c>
      <c r="BO3" s="1017"/>
      <c r="BP3" s="1017"/>
      <c r="BQ3" s="1017"/>
      <c r="BR3" s="1017"/>
      <c r="BS3" s="1017"/>
      <c r="BT3" s="1017"/>
      <c r="BU3" s="1061"/>
    </row>
    <row r="4" spans="1:73" ht="13.8" x14ac:dyDescent="0.25">
      <c r="A4" s="1031"/>
      <c r="B4" s="1031"/>
      <c r="C4" s="20"/>
      <c r="D4" s="1045" t="s">
        <v>145</v>
      </c>
      <c r="E4" s="1031"/>
      <c r="F4" s="1031" t="s">
        <v>144</v>
      </c>
      <c r="G4" s="1031"/>
      <c r="H4" s="1031" t="s">
        <v>342</v>
      </c>
      <c r="I4" s="1046"/>
      <c r="J4" s="1045" t="s">
        <v>145</v>
      </c>
      <c r="K4" s="1031"/>
      <c r="L4" s="1031" t="s">
        <v>144</v>
      </c>
      <c r="M4" s="1031"/>
      <c r="N4" s="1031" t="s">
        <v>67</v>
      </c>
      <c r="O4" s="1046"/>
      <c r="P4" s="1045" t="s">
        <v>145</v>
      </c>
      <c r="Q4" s="1031"/>
      <c r="R4" s="1031" t="s">
        <v>144</v>
      </c>
      <c r="S4" s="1031"/>
      <c r="T4" s="1031" t="s">
        <v>67</v>
      </c>
      <c r="U4" s="1046"/>
      <c r="V4" s="1045" t="s">
        <v>145</v>
      </c>
      <c r="W4" s="1031"/>
      <c r="X4" s="1031" t="s">
        <v>144</v>
      </c>
      <c r="Y4" s="1031"/>
      <c r="Z4" s="1031" t="s">
        <v>67</v>
      </c>
      <c r="AA4" s="1046"/>
      <c r="AB4" s="1045" t="s">
        <v>145</v>
      </c>
      <c r="AC4" s="1031"/>
      <c r="AD4" s="1031" t="s">
        <v>144</v>
      </c>
      <c r="AE4" s="1031"/>
      <c r="AF4" s="1031" t="s">
        <v>67</v>
      </c>
      <c r="AG4" s="1046"/>
      <c r="AH4" s="1045" t="s">
        <v>145</v>
      </c>
      <c r="AI4" s="1031"/>
      <c r="AJ4" s="1031" t="s">
        <v>144</v>
      </c>
      <c r="AK4" s="1031"/>
      <c r="AL4" s="1031" t="s">
        <v>67</v>
      </c>
      <c r="AM4" s="1046"/>
      <c r="AN4" s="1045" t="s">
        <v>145</v>
      </c>
      <c r="AO4" s="1031"/>
      <c r="AP4" s="1031" t="s">
        <v>144</v>
      </c>
      <c r="AQ4" s="1031"/>
      <c r="AR4" s="1031" t="s">
        <v>67</v>
      </c>
      <c r="AS4" s="1046"/>
      <c r="AT4" s="1045" t="s">
        <v>145</v>
      </c>
      <c r="AU4" s="1031"/>
      <c r="AV4" s="1031" t="s">
        <v>144</v>
      </c>
      <c r="AW4" s="1031"/>
      <c r="AX4" s="1031" t="s">
        <v>67</v>
      </c>
      <c r="AY4" s="1046"/>
      <c r="AZ4" s="1045" t="s">
        <v>145</v>
      </c>
      <c r="BA4" s="1031"/>
      <c r="BB4" s="1031" t="s">
        <v>144</v>
      </c>
      <c r="BC4" s="1031"/>
      <c r="BD4" s="1031" t="s">
        <v>67</v>
      </c>
      <c r="BE4" s="1046"/>
      <c r="BF4" s="1045" t="s">
        <v>145</v>
      </c>
      <c r="BG4" s="1031"/>
      <c r="BH4" s="1031" t="s">
        <v>144</v>
      </c>
      <c r="BI4" s="1031"/>
      <c r="BJ4" s="1062" t="s">
        <v>623</v>
      </c>
      <c r="BK4" s="1062"/>
      <c r="BL4" s="1031" t="s">
        <v>242</v>
      </c>
      <c r="BM4" s="1046"/>
      <c r="BN4" s="1045" t="s">
        <v>145</v>
      </c>
      <c r="BO4" s="1031"/>
      <c r="BP4" s="1031" t="s">
        <v>144</v>
      </c>
      <c r="BQ4" s="1031"/>
      <c r="BR4" s="1062" t="s">
        <v>623</v>
      </c>
      <c r="BS4" s="1062"/>
      <c r="BT4" s="1031" t="s">
        <v>242</v>
      </c>
      <c r="BU4" s="1046"/>
    </row>
    <row r="5" spans="1:73" ht="30" customHeight="1" x14ac:dyDescent="0.25">
      <c r="A5" s="54" t="s">
        <v>451</v>
      </c>
      <c r="B5" s="54" t="s">
        <v>452</v>
      </c>
      <c r="C5" s="153" t="s">
        <v>55</v>
      </c>
      <c r="D5" s="52" t="s">
        <v>19</v>
      </c>
      <c r="E5" s="18" t="s">
        <v>224</v>
      </c>
      <c r="F5" s="18" t="s">
        <v>19</v>
      </c>
      <c r="G5" s="18" t="s">
        <v>224</v>
      </c>
      <c r="H5" s="661" t="s">
        <v>19</v>
      </c>
      <c r="I5" s="526" t="s">
        <v>224</v>
      </c>
      <c r="J5" s="52" t="s">
        <v>19</v>
      </c>
      <c r="K5" s="18" t="s">
        <v>224</v>
      </c>
      <c r="L5" s="18" t="s">
        <v>19</v>
      </c>
      <c r="M5" s="18" t="s">
        <v>224</v>
      </c>
      <c r="N5" s="18" t="s">
        <v>19</v>
      </c>
      <c r="O5" s="53" t="s">
        <v>224</v>
      </c>
      <c r="P5" s="52" t="s">
        <v>19</v>
      </c>
      <c r="Q5" s="18" t="s">
        <v>224</v>
      </c>
      <c r="R5" s="18" t="s">
        <v>19</v>
      </c>
      <c r="S5" s="18" t="s">
        <v>224</v>
      </c>
      <c r="T5" s="18" t="s">
        <v>19</v>
      </c>
      <c r="U5" s="53" t="s">
        <v>224</v>
      </c>
      <c r="V5" s="52" t="s">
        <v>19</v>
      </c>
      <c r="W5" s="18" t="s">
        <v>224</v>
      </c>
      <c r="X5" s="18" t="s">
        <v>19</v>
      </c>
      <c r="Y5" s="18" t="s">
        <v>224</v>
      </c>
      <c r="Z5" s="18" t="s">
        <v>19</v>
      </c>
      <c r="AA5" s="53" t="s">
        <v>224</v>
      </c>
      <c r="AB5" s="52" t="s">
        <v>19</v>
      </c>
      <c r="AC5" s="18" t="s">
        <v>224</v>
      </c>
      <c r="AD5" s="18" t="s">
        <v>19</v>
      </c>
      <c r="AE5" s="18" t="s">
        <v>224</v>
      </c>
      <c r="AF5" s="18" t="s">
        <v>19</v>
      </c>
      <c r="AG5" s="53" t="s">
        <v>224</v>
      </c>
      <c r="AH5" s="52" t="s">
        <v>19</v>
      </c>
      <c r="AI5" s="18" t="s">
        <v>224</v>
      </c>
      <c r="AJ5" s="18" t="s">
        <v>19</v>
      </c>
      <c r="AK5" s="18" t="s">
        <v>224</v>
      </c>
      <c r="AL5" s="18" t="s">
        <v>19</v>
      </c>
      <c r="AM5" s="53" t="s">
        <v>224</v>
      </c>
      <c r="AN5" s="52" t="s">
        <v>19</v>
      </c>
      <c r="AO5" s="18" t="s">
        <v>224</v>
      </c>
      <c r="AP5" s="18" t="s">
        <v>19</v>
      </c>
      <c r="AQ5" s="18" t="s">
        <v>224</v>
      </c>
      <c r="AR5" s="18" t="s">
        <v>19</v>
      </c>
      <c r="AS5" s="53" t="s">
        <v>224</v>
      </c>
      <c r="AT5" s="52" t="s">
        <v>19</v>
      </c>
      <c r="AU5" s="18" t="s">
        <v>224</v>
      </c>
      <c r="AV5" s="18" t="s">
        <v>19</v>
      </c>
      <c r="AW5" s="18" t="s">
        <v>224</v>
      </c>
      <c r="AX5" s="18" t="s">
        <v>19</v>
      </c>
      <c r="AY5" s="53" t="s">
        <v>224</v>
      </c>
      <c r="AZ5" s="603" t="s">
        <v>19</v>
      </c>
      <c r="BA5" s="602" t="s">
        <v>224</v>
      </c>
      <c r="BB5" s="602" t="s">
        <v>19</v>
      </c>
      <c r="BC5" s="602" t="s">
        <v>224</v>
      </c>
      <c r="BD5" s="602" t="s">
        <v>19</v>
      </c>
      <c r="BE5" s="604" t="s">
        <v>224</v>
      </c>
      <c r="BF5" s="734" t="s">
        <v>19</v>
      </c>
      <c r="BG5" s="733" t="s">
        <v>224</v>
      </c>
      <c r="BH5" s="733" t="s">
        <v>19</v>
      </c>
      <c r="BI5" s="733" t="s">
        <v>224</v>
      </c>
      <c r="BJ5" s="733" t="s">
        <v>19</v>
      </c>
      <c r="BK5" s="733" t="s">
        <v>224</v>
      </c>
      <c r="BL5" s="733" t="s">
        <v>19</v>
      </c>
      <c r="BM5" s="756" t="s">
        <v>224</v>
      </c>
      <c r="BN5" s="920" t="s">
        <v>19</v>
      </c>
      <c r="BO5" s="919" t="s">
        <v>224</v>
      </c>
      <c r="BP5" s="919" t="s">
        <v>19</v>
      </c>
      <c r="BQ5" s="919" t="s">
        <v>224</v>
      </c>
      <c r="BR5" s="919" t="s">
        <v>19</v>
      </c>
      <c r="BS5" s="919" t="s">
        <v>224</v>
      </c>
      <c r="BT5" s="919" t="s">
        <v>19</v>
      </c>
      <c r="BU5" s="756" t="s">
        <v>224</v>
      </c>
    </row>
    <row r="6" spans="1:73" ht="20.100000000000001" customHeight="1" x14ac:dyDescent="0.25">
      <c r="A6" s="382" t="s">
        <v>56</v>
      </c>
      <c r="B6" s="383" t="s">
        <v>154</v>
      </c>
      <c r="C6" s="375" t="s">
        <v>57</v>
      </c>
      <c r="D6" s="428">
        <v>122</v>
      </c>
      <c r="E6" s="429">
        <v>50.8</v>
      </c>
      <c r="F6" s="430">
        <v>118</v>
      </c>
      <c r="G6" s="429">
        <v>49.2</v>
      </c>
      <c r="H6" s="384">
        <v>0</v>
      </c>
      <c r="I6" s="431">
        <v>0</v>
      </c>
      <c r="J6" s="428">
        <v>123</v>
      </c>
      <c r="K6" s="429">
        <v>49.2</v>
      </c>
      <c r="L6" s="430">
        <v>127</v>
      </c>
      <c r="M6" s="429">
        <v>50.8</v>
      </c>
      <c r="N6" s="432">
        <v>0</v>
      </c>
      <c r="O6" s="431">
        <v>0</v>
      </c>
      <c r="P6" s="428">
        <v>128</v>
      </c>
      <c r="Q6" s="429">
        <v>49</v>
      </c>
      <c r="R6" s="430">
        <v>133</v>
      </c>
      <c r="S6" s="429">
        <v>51</v>
      </c>
      <c r="T6" s="432">
        <v>0</v>
      </c>
      <c r="U6" s="431">
        <v>0</v>
      </c>
      <c r="V6" s="428">
        <v>122</v>
      </c>
      <c r="W6" s="429">
        <v>45.2</v>
      </c>
      <c r="X6" s="430">
        <v>148</v>
      </c>
      <c r="Y6" s="429">
        <v>54.8</v>
      </c>
      <c r="Z6" s="432">
        <v>0</v>
      </c>
      <c r="AA6" s="431">
        <v>0</v>
      </c>
      <c r="AB6" s="428">
        <v>123</v>
      </c>
      <c r="AC6" s="429">
        <v>43.6</v>
      </c>
      <c r="AD6" s="430">
        <v>159</v>
      </c>
      <c r="AE6" s="429">
        <v>56.4</v>
      </c>
      <c r="AF6" s="432">
        <v>0</v>
      </c>
      <c r="AG6" s="431">
        <v>0</v>
      </c>
      <c r="AH6" s="428">
        <v>120</v>
      </c>
      <c r="AI6" s="429">
        <v>42.6</v>
      </c>
      <c r="AJ6" s="430">
        <v>162</v>
      </c>
      <c r="AK6" s="429">
        <v>57.4</v>
      </c>
      <c r="AL6" s="432">
        <v>0</v>
      </c>
      <c r="AM6" s="431">
        <v>0</v>
      </c>
      <c r="AN6" s="428">
        <v>124</v>
      </c>
      <c r="AO6" s="429">
        <v>40.9</v>
      </c>
      <c r="AP6" s="430">
        <v>179</v>
      </c>
      <c r="AQ6" s="429">
        <v>59.1</v>
      </c>
      <c r="AR6" s="432">
        <v>0</v>
      </c>
      <c r="AS6" s="431">
        <v>0</v>
      </c>
      <c r="AT6" s="428">
        <v>129</v>
      </c>
      <c r="AU6" s="429">
        <v>39.299999999999997</v>
      </c>
      <c r="AV6" s="430">
        <v>198</v>
      </c>
      <c r="AW6" s="429">
        <v>60.4</v>
      </c>
      <c r="AX6" s="432">
        <v>1</v>
      </c>
      <c r="AY6" s="431">
        <v>0.3</v>
      </c>
      <c r="AZ6" s="428">
        <v>138</v>
      </c>
      <c r="BA6" s="429">
        <v>38.764000000000003</v>
      </c>
      <c r="BB6" s="430">
        <v>217</v>
      </c>
      <c r="BC6" s="429">
        <v>60.955100000000002</v>
      </c>
      <c r="BD6" s="432">
        <v>1</v>
      </c>
      <c r="BE6" s="431">
        <v>0.28089999999999998</v>
      </c>
      <c r="BF6" s="428">
        <v>150</v>
      </c>
      <c r="BG6" s="429">
        <v>39.473700000000001</v>
      </c>
      <c r="BH6" s="430">
        <v>229</v>
      </c>
      <c r="BI6" s="429">
        <v>60.263199999999998</v>
      </c>
      <c r="BJ6" s="761">
        <v>0</v>
      </c>
      <c r="BK6" s="429">
        <v>0</v>
      </c>
      <c r="BL6" s="432">
        <v>1</v>
      </c>
      <c r="BM6" s="757">
        <v>0.26316000000000001</v>
      </c>
      <c r="BN6" s="428">
        <v>145</v>
      </c>
      <c r="BO6" s="429">
        <v>38.258600000000001</v>
      </c>
      <c r="BP6" s="430">
        <v>233</v>
      </c>
      <c r="BQ6" s="429">
        <v>61.477600000000002</v>
      </c>
      <c r="BR6" s="761">
        <v>0</v>
      </c>
      <c r="BS6" s="429">
        <v>0</v>
      </c>
      <c r="BT6" s="432">
        <v>1</v>
      </c>
      <c r="BU6" s="757">
        <v>0.26400000000000001</v>
      </c>
    </row>
    <row r="7" spans="1:73" ht="20.100000000000001" customHeight="1" x14ac:dyDescent="0.25">
      <c r="A7" s="397" t="s">
        <v>361</v>
      </c>
      <c r="B7" s="386" t="s">
        <v>955</v>
      </c>
      <c r="C7" s="386" t="s">
        <v>59</v>
      </c>
      <c r="D7" s="765">
        <v>0</v>
      </c>
      <c r="E7" s="761">
        <v>0</v>
      </c>
      <c r="F7" s="761">
        <v>0</v>
      </c>
      <c r="G7" s="761">
        <v>0</v>
      </c>
      <c r="H7" s="767">
        <v>0</v>
      </c>
      <c r="I7" s="766">
        <v>0</v>
      </c>
      <c r="J7" s="765">
        <v>0</v>
      </c>
      <c r="K7" s="761">
        <v>0</v>
      </c>
      <c r="L7" s="761">
        <v>0</v>
      </c>
      <c r="M7" s="761">
        <v>0</v>
      </c>
      <c r="N7" s="761">
        <v>0</v>
      </c>
      <c r="O7" s="766">
        <v>0</v>
      </c>
      <c r="P7" s="765">
        <v>0</v>
      </c>
      <c r="Q7" s="761">
        <v>0</v>
      </c>
      <c r="R7" s="761">
        <v>0</v>
      </c>
      <c r="S7" s="761">
        <v>0</v>
      </c>
      <c r="T7" s="761">
        <v>0</v>
      </c>
      <c r="U7" s="766">
        <v>0</v>
      </c>
      <c r="V7" s="765">
        <v>0</v>
      </c>
      <c r="W7" s="761">
        <v>0</v>
      </c>
      <c r="X7" s="761">
        <v>0</v>
      </c>
      <c r="Y7" s="761">
        <v>0</v>
      </c>
      <c r="Z7" s="761">
        <v>0</v>
      </c>
      <c r="AA7" s="766">
        <v>0</v>
      </c>
      <c r="AB7" s="765">
        <v>0</v>
      </c>
      <c r="AC7" s="761">
        <v>0</v>
      </c>
      <c r="AD7" s="761">
        <v>0</v>
      </c>
      <c r="AE7" s="761">
        <v>0</v>
      </c>
      <c r="AF7" s="761">
        <v>0</v>
      </c>
      <c r="AG7" s="766">
        <v>0</v>
      </c>
      <c r="AH7" s="765">
        <v>0</v>
      </c>
      <c r="AI7" s="761">
        <v>0</v>
      </c>
      <c r="AJ7" s="761">
        <v>0</v>
      </c>
      <c r="AK7" s="761">
        <v>0</v>
      </c>
      <c r="AL7" s="761">
        <v>0</v>
      </c>
      <c r="AM7" s="766">
        <v>0</v>
      </c>
      <c r="AN7" s="765">
        <v>0</v>
      </c>
      <c r="AO7" s="761">
        <v>0</v>
      </c>
      <c r="AP7" s="761">
        <v>0</v>
      </c>
      <c r="AQ7" s="761">
        <v>0</v>
      </c>
      <c r="AR7" s="761">
        <v>0</v>
      </c>
      <c r="AS7" s="766">
        <v>0</v>
      </c>
      <c r="AT7" s="765">
        <v>0</v>
      </c>
      <c r="AU7" s="761">
        <v>0</v>
      </c>
      <c r="AV7" s="761">
        <v>0</v>
      </c>
      <c r="AW7" s="761">
        <v>0</v>
      </c>
      <c r="AX7" s="761">
        <v>0</v>
      </c>
      <c r="AY7" s="766">
        <v>0</v>
      </c>
      <c r="AZ7" s="765">
        <v>0</v>
      </c>
      <c r="BA7" s="761">
        <v>0</v>
      </c>
      <c r="BB7" s="761">
        <v>0</v>
      </c>
      <c r="BC7" s="761">
        <v>0</v>
      </c>
      <c r="BD7" s="761">
        <v>0</v>
      </c>
      <c r="BE7" s="766">
        <v>0</v>
      </c>
      <c r="BF7" s="765">
        <v>0</v>
      </c>
      <c r="BG7" s="761">
        <v>0</v>
      </c>
      <c r="BH7" s="761">
        <v>0</v>
      </c>
      <c r="BI7" s="761">
        <v>0</v>
      </c>
      <c r="BJ7" s="761">
        <v>0</v>
      </c>
      <c r="BK7" s="761">
        <v>0</v>
      </c>
      <c r="BL7" s="761">
        <v>0</v>
      </c>
      <c r="BM7" s="934">
        <v>0</v>
      </c>
      <c r="BN7" s="428">
        <v>38</v>
      </c>
      <c r="BO7" s="429">
        <v>47.5</v>
      </c>
      <c r="BP7" s="430">
        <v>42</v>
      </c>
      <c r="BQ7" s="429">
        <v>52.5</v>
      </c>
      <c r="BR7" s="761">
        <v>0</v>
      </c>
      <c r="BS7" s="429">
        <v>0</v>
      </c>
      <c r="BT7" s="432">
        <v>0</v>
      </c>
      <c r="BU7" s="757">
        <v>0</v>
      </c>
    </row>
    <row r="8" spans="1:73" ht="20.100000000000001" customHeight="1" x14ac:dyDescent="0.25">
      <c r="A8" s="382" t="s">
        <v>58</v>
      </c>
      <c r="B8" s="383" t="s">
        <v>155</v>
      </c>
      <c r="C8" s="375" t="s">
        <v>59</v>
      </c>
      <c r="D8" s="428">
        <v>156</v>
      </c>
      <c r="E8" s="429">
        <v>51.3</v>
      </c>
      <c r="F8" s="430">
        <v>148</v>
      </c>
      <c r="G8" s="429">
        <v>48.7</v>
      </c>
      <c r="H8" s="384">
        <v>0</v>
      </c>
      <c r="I8" s="431">
        <v>0</v>
      </c>
      <c r="J8" s="428">
        <v>144</v>
      </c>
      <c r="K8" s="429">
        <v>48.6</v>
      </c>
      <c r="L8" s="430">
        <v>152</v>
      </c>
      <c r="M8" s="429">
        <v>51.4</v>
      </c>
      <c r="N8" s="432">
        <v>0</v>
      </c>
      <c r="O8" s="431">
        <v>0</v>
      </c>
      <c r="P8" s="428">
        <v>143</v>
      </c>
      <c r="Q8" s="429">
        <v>48.3</v>
      </c>
      <c r="R8" s="430">
        <v>153</v>
      </c>
      <c r="S8" s="429">
        <v>51.7</v>
      </c>
      <c r="T8" s="432">
        <v>0</v>
      </c>
      <c r="U8" s="431">
        <v>0</v>
      </c>
      <c r="V8" s="428">
        <v>143</v>
      </c>
      <c r="W8" s="429">
        <v>48.3</v>
      </c>
      <c r="X8" s="430">
        <v>152</v>
      </c>
      <c r="Y8" s="429">
        <v>51.4</v>
      </c>
      <c r="Z8" s="432">
        <v>1</v>
      </c>
      <c r="AA8" s="431">
        <v>0.3</v>
      </c>
      <c r="AB8" s="428">
        <v>137</v>
      </c>
      <c r="AC8" s="429">
        <v>45.8</v>
      </c>
      <c r="AD8" s="430">
        <v>162</v>
      </c>
      <c r="AE8" s="429">
        <v>54.2</v>
      </c>
      <c r="AF8" s="432">
        <v>0</v>
      </c>
      <c r="AG8" s="431">
        <v>0</v>
      </c>
      <c r="AH8" s="428">
        <v>138</v>
      </c>
      <c r="AI8" s="429">
        <v>45.7</v>
      </c>
      <c r="AJ8" s="430">
        <v>164</v>
      </c>
      <c r="AK8" s="429">
        <v>54.3</v>
      </c>
      <c r="AL8" s="432">
        <v>0</v>
      </c>
      <c r="AM8" s="431">
        <v>0</v>
      </c>
      <c r="AN8" s="428">
        <v>139</v>
      </c>
      <c r="AO8" s="429">
        <v>45.3</v>
      </c>
      <c r="AP8" s="430">
        <v>168</v>
      </c>
      <c r="AQ8" s="429">
        <v>54.7</v>
      </c>
      <c r="AR8" s="432">
        <v>0</v>
      </c>
      <c r="AS8" s="431">
        <v>0</v>
      </c>
      <c r="AT8" s="428">
        <v>131</v>
      </c>
      <c r="AU8" s="429">
        <v>42.1</v>
      </c>
      <c r="AV8" s="430">
        <v>180</v>
      </c>
      <c r="AW8" s="429">
        <v>57.9</v>
      </c>
      <c r="AX8" s="432">
        <v>0</v>
      </c>
      <c r="AY8" s="431">
        <v>0</v>
      </c>
      <c r="AZ8" s="428">
        <v>131</v>
      </c>
      <c r="BA8" s="429">
        <v>41.853000000000002</v>
      </c>
      <c r="BB8" s="430">
        <v>182</v>
      </c>
      <c r="BC8" s="429">
        <v>58.146999999999998</v>
      </c>
      <c r="BD8" s="432">
        <v>0</v>
      </c>
      <c r="BE8" s="431">
        <v>0</v>
      </c>
      <c r="BF8" s="428">
        <v>134</v>
      </c>
      <c r="BG8" s="429">
        <v>42.948700000000002</v>
      </c>
      <c r="BH8" s="430">
        <v>178</v>
      </c>
      <c r="BI8" s="429">
        <v>57.051299999999998</v>
      </c>
      <c r="BJ8" s="761">
        <v>0</v>
      </c>
      <c r="BK8" s="429">
        <v>0</v>
      </c>
      <c r="BL8" s="432">
        <v>0</v>
      </c>
      <c r="BM8" s="757">
        <v>0</v>
      </c>
      <c r="BN8" s="428">
        <v>131</v>
      </c>
      <c r="BO8" s="429">
        <v>42.394799999999996</v>
      </c>
      <c r="BP8" s="430">
        <v>178</v>
      </c>
      <c r="BQ8" s="429">
        <v>57.605200000000004</v>
      </c>
      <c r="BR8" s="761">
        <v>0</v>
      </c>
      <c r="BS8" s="429">
        <v>0</v>
      </c>
      <c r="BT8" s="432">
        <v>0</v>
      </c>
      <c r="BU8" s="757">
        <v>0</v>
      </c>
    </row>
    <row r="9" spans="1:73" ht="20.100000000000001" customHeight="1" x14ac:dyDescent="0.25">
      <c r="A9" s="382" t="s">
        <v>58</v>
      </c>
      <c r="B9" s="383" t="s">
        <v>156</v>
      </c>
      <c r="C9" s="375" t="s">
        <v>59</v>
      </c>
      <c r="D9" s="428">
        <v>305</v>
      </c>
      <c r="E9" s="429">
        <v>57.7</v>
      </c>
      <c r="F9" s="430">
        <v>224</v>
      </c>
      <c r="G9" s="429">
        <v>42.3</v>
      </c>
      <c r="H9" s="384">
        <v>0</v>
      </c>
      <c r="I9" s="431">
        <v>0</v>
      </c>
      <c r="J9" s="428">
        <v>325</v>
      </c>
      <c r="K9" s="429">
        <v>57.4</v>
      </c>
      <c r="L9" s="430">
        <v>241</v>
      </c>
      <c r="M9" s="429">
        <v>42.6</v>
      </c>
      <c r="N9" s="432">
        <v>0</v>
      </c>
      <c r="O9" s="431">
        <v>0</v>
      </c>
      <c r="P9" s="428">
        <v>328</v>
      </c>
      <c r="Q9" s="429">
        <v>58.2</v>
      </c>
      <c r="R9" s="430">
        <v>236</v>
      </c>
      <c r="S9" s="429">
        <v>41.8</v>
      </c>
      <c r="T9" s="432">
        <v>0</v>
      </c>
      <c r="U9" s="431">
        <v>0</v>
      </c>
      <c r="V9" s="428">
        <v>334</v>
      </c>
      <c r="W9" s="429">
        <v>58.5</v>
      </c>
      <c r="X9" s="430">
        <v>237</v>
      </c>
      <c r="Y9" s="429">
        <v>41.5</v>
      </c>
      <c r="Z9" s="432">
        <v>0</v>
      </c>
      <c r="AA9" s="431">
        <v>0</v>
      </c>
      <c r="AB9" s="428">
        <v>345</v>
      </c>
      <c r="AC9" s="429">
        <v>60.4</v>
      </c>
      <c r="AD9" s="430">
        <v>226</v>
      </c>
      <c r="AE9" s="429">
        <v>39.6</v>
      </c>
      <c r="AF9" s="432">
        <v>0</v>
      </c>
      <c r="AG9" s="431">
        <v>0</v>
      </c>
      <c r="AH9" s="428">
        <v>333</v>
      </c>
      <c r="AI9" s="429">
        <v>57.5</v>
      </c>
      <c r="AJ9" s="430">
        <v>246</v>
      </c>
      <c r="AK9" s="429">
        <v>42.5</v>
      </c>
      <c r="AL9" s="432">
        <v>0</v>
      </c>
      <c r="AM9" s="431">
        <v>0</v>
      </c>
      <c r="AN9" s="428">
        <v>322</v>
      </c>
      <c r="AO9" s="429">
        <v>55.5</v>
      </c>
      <c r="AP9" s="430">
        <v>258</v>
      </c>
      <c r="AQ9" s="429">
        <v>44.5</v>
      </c>
      <c r="AR9" s="432">
        <v>0</v>
      </c>
      <c r="AS9" s="431">
        <v>0</v>
      </c>
      <c r="AT9" s="428">
        <v>299</v>
      </c>
      <c r="AU9" s="429">
        <v>51.4</v>
      </c>
      <c r="AV9" s="430">
        <v>283</v>
      </c>
      <c r="AW9" s="429">
        <v>48.6</v>
      </c>
      <c r="AX9" s="432">
        <v>0</v>
      </c>
      <c r="AY9" s="431">
        <v>0</v>
      </c>
      <c r="AZ9" s="428">
        <v>278</v>
      </c>
      <c r="BA9" s="429">
        <v>47.766300000000001</v>
      </c>
      <c r="BB9" s="430">
        <v>304</v>
      </c>
      <c r="BC9" s="429">
        <v>52.233699999999999</v>
      </c>
      <c r="BD9" s="432">
        <v>0</v>
      </c>
      <c r="BE9" s="431">
        <v>0</v>
      </c>
      <c r="BF9" s="428">
        <v>277</v>
      </c>
      <c r="BG9" s="429">
        <v>47.676400000000001</v>
      </c>
      <c r="BH9" s="430">
        <v>304</v>
      </c>
      <c r="BI9" s="429">
        <v>52.323599999999999</v>
      </c>
      <c r="BJ9" s="761">
        <v>0</v>
      </c>
      <c r="BK9" s="429">
        <v>0</v>
      </c>
      <c r="BL9" s="432">
        <v>0</v>
      </c>
      <c r="BM9" s="757">
        <v>0</v>
      </c>
      <c r="BN9" s="428">
        <v>276</v>
      </c>
      <c r="BO9" s="429">
        <v>47.341299999999997</v>
      </c>
      <c r="BP9" s="430">
        <v>307</v>
      </c>
      <c r="BQ9" s="429">
        <v>52.658700000000003</v>
      </c>
      <c r="BR9" s="761">
        <v>0</v>
      </c>
      <c r="BS9" s="429">
        <v>0</v>
      </c>
      <c r="BT9" s="432">
        <v>0</v>
      </c>
      <c r="BU9" s="757">
        <v>0</v>
      </c>
    </row>
    <row r="10" spans="1:73" ht="20.100000000000001" customHeight="1" x14ac:dyDescent="0.25">
      <c r="A10" s="382" t="s">
        <v>60</v>
      </c>
      <c r="B10" s="383" t="s">
        <v>246</v>
      </c>
      <c r="C10" s="375" t="s">
        <v>61</v>
      </c>
      <c r="D10" s="384">
        <v>0</v>
      </c>
      <c r="E10" s="384">
        <v>0</v>
      </c>
      <c r="F10" s="384">
        <v>0</v>
      </c>
      <c r="G10" s="384">
        <v>0</v>
      </c>
      <c r="H10" s="384">
        <v>0</v>
      </c>
      <c r="I10" s="384">
        <v>0</v>
      </c>
      <c r="J10" s="384">
        <v>0</v>
      </c>
      <c r="K10" s="384">
        <v>0</v>
      </c>
      <c r="L10" s="384">
        <v>0</v>
      </c>
      <c r="M10" s="384">
        <v>0</v>
      </c>
      <c r="N10" s="384">
        <v>0</v>
      </c>
      <c r="O10" s="384">
        <v>0</v>
      </c>
      <c r="P10" s="384">
        <v>0</v>
      </c>
      <c r="Q10" s="384">
        <v>0</v>
      </c>
      <c r="R10" s="384">
        <v>0</v>
      </c>
      <c r="S10" s="384">
        <v>0</v>
      </c>
      <c r="T10" s="384">
        <v>0</v>
      </c>
      <c r="U10" s="384">
        <v>0</v>
      </c>
      <c r="V10" s="384">
        <v>0</v>
      </c>
      <c r="W10" s="384">
        <v>0</v>
      </c>
      <c r="X10" s="384">
        <v>0</v>
      </c>
      <c r="Y10" s="384">
        <v>0</v>
      </c>
      <c r="Z10" s="384">
        <v>0</v>
      </c>
      <c r="AA10" s="384">
        <v>0</v>
      </c>
      <c r="AB10" s="384">
        <v>0</v>
      </c>
      <c r="AC10" s="384">
        <v>0</v>
      </c>
      <c r="AD10" s="384">
        <v>0</v>
      </c>
      <c r="AE10" s="384">
        <v>0</v>
      </c>
      <c r="AF10" s="384">
        <v>0</v>
      </c>
      <c r="AG10" s="384">
        <v>0</v>
      </c>
      <c r="AH10" s="384">
        <v>0</v>
      </c>
      <c r="AI10" s="384">
        <v>0</v>
      </c>
      <c r="AJ10" s="384">
        <v>0</v>
      </c>
      <c r="AK10" s="384">
        <v>0</v>
      </c>
      <c r="AL10" s="384">
        <v>0</v>
      </c>
      <c r="AM10" s="384">
        <v>0</v>
      </c>
      <c r="AN10" s="384">
        <v>0</v>
      </c>
      <c r="AO10" s="384">
        <v>0</v>
      </c>
      <c r="AP10" s="384">
        <v>0</v>
      </c>
      <c r="AQ10" s="384">
        <v>0</v>
      </c>
      <c r="AR10" s="384">
        <v>0</v>
      </c>
      <c r="AS10" s="384">
        <v>0</v>
      </c>
      <c r="AT10" s="428">
        <v>40</v>
      </c>
      <c r="AU10" s="429">
        <v>51.9</v>
      </c>
      <c r="AV10" s="430">
        <v>37</v>
      </c>
      <c r="AW10" s="429">
        <v>48.1</v>
      </c>
      <c r="AX10" s="432">
        <v>0</v>
      </c>
      <c r="AY10" s="431">
        <v>0</v>
      </c>
      <c r="AZ10" s="428">
        <v>59</v>
      </c>
      <c r="BA10" s="429">
        <v>50.427399999999999</v>
      </c>
      <c r="BB10" s="430">
        <v>58</v>
      </c>
      <c r="BC10" s="429">
        <v>49.572600000000001</v>
      </c>
      <c r="BD10" s="432">
        <v>0</v>
      </c>
      <c r="BE10" s="431">
        <v>0</v>
      </c>
      <c r="BF10" s="428">
        <v>77</v>
      </c>
      <c r="BG10" s="429">
        <v>49.677399999999999</v>
      </c>
      <c r="BH10" s="430">
        <v>78</v>
      </c>
      <c r="BI10" s="429">
        <v>50.322600000000001</v>
      </c>
      <c r="BJ10" s="761">
        <v>0</v>
      </c>
      <c r="BK10" s="429">
        <v>0</v>
      </c>
      <c r="BL10" s="432">
        <v>0</v>
      </c>
      <c r="BM10" s="757">
        <v>0</v>
      </c>
      <c r="BN10" s="428">
        <v>73</v>
      </c>
      <c r="BO10" s="429">
        <v>46.202500000000001</v>
      </c>
      <c r="BP10" s="430">
        <v>85</v>
      </c>
      <c r="BQ10" s="429">
        <v>53.797499999999999</v>
      </c>
      <c r="BR10" s="761">
        <v>0</v>
      </c>
      <c r="BS10" s="429">
        <v>0</v>
      </c>
      <c r="BT10" s="432">
        <v>0</v>
      </c>
      <c r="BU10" s="757">
        <v>0</v>
      </c>
    </row>
    <row r="11" spans="1:73" ht="20.100000000000001" customHeight="1" x14ac:dyDescent="0.25">
      <c r="A11" s="382" t="s">
        <v>60</v>
      </c>
      <c r="B11" s="383" t="s">
        <v>161</v>
      </c>
      <c r="C11" s="375" t="s">
        <v>59</v>
      </c>
      <c r="D11" s="428">
        <v>341</v>
      </c>
      <c r="E11" s="429">
        <v>52.2</v>
      </c>
      <c r="F11" s="430">
        <v>311</v>
      </c>
      <c r="G11" s="429">
        <v>47.6</v>
      </c>
      <c r="H11" s="384">
        <v>1</v>
      </c>
      <c r="I11" s="431">
        <v>0.2</v>
      </c>
      <c r="J11" s="428">
        <v>336</v>
      </c>
      <c r="K11" s="429">
        <v>51.6</v>
      </c>
      <c r="L11" s="430">
        <v>315</v>
      </c>
      <c r="M11" s="429">
        <v>48.4</v>
      </c>
      <c r="N11" s="432">
        <v>0</v>
      </c>
      <c r="O11" s="431">
        <v>0</v>
      </c>
      <c r="P11" s="428">
        <v>322</v>
      </c>
      <c r="Q11" s="429">
        <v>49.8</v>
      </c>
      <c r="R11" s="430">
        <v>325</v>
      </c>
      <c r="S11" s="429">
        <v>50.2</v>
      </c>
      <c r="T11" s="432">
        <v>0</v>
      </c>
      <c r="U11" s="431">
        <v>0</v>
      </c>
      <c r="V11" s="428">
        <v>304</v>
      </c>
      <c r="W11" s="429">
        <v>47.6</v>
      </c>
      <c r="X11" s="430">
        <v>335</v>
      </c>
      <c r="Y11" s="429">
        <v>52.4</v>
      </c>
      <c r="Z11" s="432">
        <v>0</v>
      </c>
      <c r="AA11" s="431">
        <v>0</v>
      </c>
      <c r="AB11" s="428">
        <v>303</v>
      </c>
      <c r="AC11" s="429">
        <v>47.2</v>
      </c>
      <c r="AD11" s="430">
        <v>339</v>
      </c>
      <c r="AE11" s="429">
        <v>52.8</v>
      </c>
      <c r="AF11" s="432">
        <v>0</v>
      </c>
      <c r="AG11" s="431">
        <v>0</v>
      </c>
      <c r="AH11" s="428">
        <v>297</v>
      </c>
      <c r="AI11" s="429">
        <v>46.3</v>
      </c>
      <c r="AJ11" s="430">
        <v>345</v>
      </c>
      <c r="AK11" s="429">
        <v>53.7</v>
      </c>
      <c r="AL11" s="432">
        <v>0</v>
      </c>
      <c r="AM11" s="431">
        <v>0</v>
      </c>
      <c r="AN11" s="428">
        <v>294</v>
      </c>
      <c r="AO11" s="429">
        <v>45.9</v>
      </c>
      <c r="AP11" s="430">
        <v>346</v>
      </c>
      <c r="AQ11" s="429">
        <v>54.1</v>
      </c>
      <c r="AR11" s="432">
        <v>0</v>
      </c>
      <c r="AS11" s="431">
        <v>0</v>
      </c>
      <c r="AT11" s="428">
        <v>292</v>
      </c>
      <c r="AU11" s="429">
        <v>45.6</v>
      </c>
      <c r="AV11" s="430">
        <v>348</v>
      </c>
      <c r="AW11" s="429">
        <v>54.4</v>
      </c>
      <c r="AX11" s="432">
        <v>0</v>
      </c>
      <c r="AY11" s="431">
        <v>0</v>
      </c>
      <c r="AZ11" s="428">
        <v>282</v>
      </c>
      <c r="BA11" s="429">
        <v>44.131500000000003</v>
      </c>
      <c r="BB11" s="430">
        <v>357</v>
      </c>
      <c r="BC11" s="429">
        <v>55.868499999999997</v>
      </c>
      <c r="BD11" s="432">
        <v>0</v>
      </c>
      <c r="BE11" s="431">
        <v>0</v>
      </c>
      <c r="BF11" s="428">
        <v>281</v>
      </c>
      <c r="BG11" s="429">
        <v>43.906300000000002</v>
      </c>
      <c r="BH11" s="430">
        <v>359</v>
      </c>
      <c r="BI11" s="429">
        <v>56.093800000000002</v>
      </c>
      <c r="BJ11" s="761">
        <v>0</v>
      </c>
      <c r="BK11" s="429">
        <v>0</v>
      </c>
      <c r="BL11" s="432">
        <v>0</v>
      </c>
      <c r="BM11" s="757">
        <v>0</v>
      </c>
      <c r="BN11" s="428">
        <v>269</v>
      </c>
      <c r="BO11" s="429">
        <v>41.900300000000001</v>
      </c>
      <c r="BP11" s="430">
        <v>373</v>
      </c>
      <c r="BQ11" s="429">
        <v>58.099699999999999</v>
      </c>
      <c r="BR11" s="761">
        <v>0</v>
      </c>
      <c r="BS11" s="429">
        <v>0</v>
      </c>
      <c r="BT11" s="432">
        <v>0</v>
      </c>
      <c r="BU11" s="757">
        <v>0</v>
      </c>
    </row>
    <row r="12" spans="1:73" ht="20.100000000000001" customHeight="1" x14ac:dyDescent="0.25">
      <c r="A12" s="382" t="s">
        <v>60</v>
      </c>
      <c r="B12" s="383" t="s">
        <v>162</v>
      </c>
      <c r="C12" s="375" t="s">
        <v>59</v>
      </c>
      <c r="D12" s="428">
        <v>247</v>
      </c>
      <c r="E12" s="429">
        <v>57.8</v>
      </c>
      <c r="F12" s="430">
        <v>180</v>
      </c>
      <c r="G12" s="429">
        <v>42.2</v>
      </c>
      <c r="H12" s="384">
        <v>0</v>
      </c>
      <c r="I12" s="431">
        <v>0</v>
      </c>
      <c r="J12" s="428">
        <v>253</v>
      </c>
      <c r="K12" s="429">
        <v>58.8</v>
      </c>
      <c r="L12" s="430">
        <v>177</v>
      </c>
      <c r="M12" s="429">
        <v>41.2</v>
      </c>
      <c r="N12" s="432">
        <v>0</v>
      </c>
      <c r="O12" s="431">
        <v>0</v>
      </c>
      <c r="P12" s="428">
        <v>255</v>
      </c>
      <c r="Q12" s="429">
        <v>56.9</v>
      </c>
      <c r="R12" s="430">
        <v>193</v>
      </c>
      <c r="S12" s="429">
        <v>43.1</v>
      </c>
      <c r="T12" s="432">
        <v>0</v>
      </c>
      <c r="U12" s="431">
        <v>0</v>
      </c>
      <c r="V12" s="428">
        <v>260</v>
      </c>
      <c r="W12" s="429">
        <v>56</v>
      </c>
      <c r="X12" s="430">
        <v>204</v>
      </c>
      <c r="Y12" s="429">
        <v>44</v>
      </c>
      <c r="Z12" s="432">
        <v>0</v>
      </c>
      <c r="AA12" s="431">
        <v>0</v>
      </c>
      <c r="AB12" s="428">
        <v>259</v>
      </c>
      <c r="AC12" s="429">
        <v>55.5</v>
      </c>
      <c r="AD12" s="430">
        <v>208</v>
      </c>
      <c r="AE12" s="429">
        <v>44.5</v>
      </c>
      <c r="AF12" s="432">
        <v>0</v>
      </c>
      <c r="AG12" s="431">
        <v>0</v>
      </c>
      <c r="AH12" s="428">
        <v>245</v>
      </c>
      <c r="AI12" s="429">
        <v>53.1</v>
      </c>
      <c r="AJ12" s="430">
        <v>216</v>
      </c>
      <c r="AK12" s="429">
        <v>46.9</v>
      </c>
      <c r="AL12" s="432">
        <v>0</v>
      </c>
      <c r="AM12" s="431">
        <v>0</v>
      </c>
      <c r="AN12" s="428">
        <v>251</v>
      </c>
      <c r="AO12" s="429">
        <v>54.6</v>
      </c>
      <c r="AP12" s="430">
        <v>209</v>
      </c>
      <c r="AQ12" s="429">
        <v>45.4</v>
      </c>
      <c r="AR12" s="432">
        <v>0</v>
      </c>
      <c r="AS12" s="431">
        <v>0</v>
      </c>
      <c r="AT12" s="428">
        <v>250</v>
      </c>
      <c r="AU12" s="429">
        <v>53.5</v>
      </c>
      <c r="AV12" s="430">
        <v>217</v>
      </c>
      <c r="AW12" s="429">
        <v>46.5</v>
      </c>
      <c r="AX12" s="432">
        <v>0</v>
      </c>
      <c r="AY12" s="431">
        <v>0</v>
      </c>
      <c r="AZ12" s="428">
        <v>243</v>
      </c>
      <c r="BA12" s="429">
        <v>52.145899999999997</v>
      </c>
      <c r="BB12" s="430">
        <v>223</v>
      </c>
      <c r="BC12" s="429">
        <v>47.854100000000003</v>
      </c>
      <c r="BD12" s="432">
        <v>0</v>
      </c>
      <c r="BE12" s="431">
        <v>0.30581000000000003</v>
      </c>
      <c r="BF12" s="428">
        <v>252</v>
      </c>
      <c r="BG12" s="429">
        <v>54.902000000000001</v>
      </c>
      <c r="BH12" s="430">
        <v>207</v>
      </c>
      <c r="BI12" s="429">
        <v>45.097999999999999</v>
      </c>
      <c r="BJ12" s="761">
        <v>0</v>
      </c>
      <c r="BK12" s="429">
        <v>0</v>
      </c>
      <c r="BL12" s="432">
        <v>0</v>
      </c>
      <c r="BM12" s="757">
        <v>0</v>
      </c>
      <c r="BN12" s="428">
        <v>249</v>
      </c>
      <c r="BO12" s="429">
        <v>53.663800000000002</v>
      </c>
      <c r="BP12" s="430">
        <v>213</v>
      </c>
      <c r="BQ12" s="429">
        <v>45.905200000000001</v>
      </c>
      <c r="BR12" s="761">
        <v>0</v>
      </c>
      <c r="BS12" s="429">
        <v>0</v>
      </c>
      <c r="BT12" s="432">
        <v>2</v>
      </c>
      <c r="BU12" s="757">
        <v>0.43099999999999999</v>
      </c>
    </row>
    <row r="13" spans="1:73" ht="20.100000000000001" customHeight="1" x14ac:dyDescent="0.25">
      <c r="A13" s="382" t="s">
        <v>60</v>
      </c>
      <c r="B13" s="383" t="s">
        <v>160</v>
      </c>
      <c r="C13" s="375" t="s">
        <v>57</v>
      </c>
      <c r="D13" s="428">
        <v>190</v>
      </c>
      <c r="E13" s="429">
        <v>49</v>
      </c>
      <c r="F13" s="430">
        <v>198</v>
      </c>
      <c r="G13" s="429">
        <v>51</v>
      </c>
      <c r="H13" s="384">
        <v>0</v>
      </c>
      <c r="I13" s="431">
        <v>0</v>
      </c>
      <c r="J13" s="428">
        <v>187</v>
      </c>
      <c r="K13" s="429">
        <v>48.6</v>
      </c>
      <c r="L13" s="430">
        <v>198</v>
      </c>
      <c r="M13" s="429">
        <v>51.4</v>
      </c>
      <c r="N13" s="432">
        <v>0</v>
      </c>
      <c r="O13" s="431">
        <v>0</v>
      </c>
      <c r="P13" s="428">
        <v>181</v>
      </c>
      <c r="Q13" s="429">
        <v>47</v>
      </c>
      <c r="R13" s="430">
        <v>204</v>
      </c>
      <c r="S13" s="429">
        <v>53</v>
      </c>
      <c r="T13" s="432">
        <v>0</v>
      </c>
      <c r="U13" s="431">
        <v>0</v>
      </c>
      <c r="V13" s="428">
        <v>174</v>
      </c>
      <c r="W13" s="429">
        <v>45.4</v>
      </c>
      <c r="X13" s="430">
        <v>209</v>
      </c>
      <c r="Y13" s="429">
        <v>54.6</v>
      </c>
      <c r="Z13" s="432">
        <v>0</v>
      </c>
      <c r="AA13" s="431">
        <v>0</v>
      </c>
      <c r="AB13" s="428">
        <v>169</v>
      </c>
      <c r="AC13" s="429">
        <v>43.3</v>
      </c>
      <c r="AD13" s="430">
        <v>221</v>
      </c>
      <c r="AE13" s="429">
        <v>56.7</v>
      </c>
      <c r="AF13" s="432">
        <v>0</v>
      </c>
      <c r="AG13" s="431">
        <v>0</v>
      </c>
      <c r="AH13" s="428">
        <v>166</v>
      </c>
      <c r="AI13" s="429">
        <v>42.7</v>
      </c>
      <c r="AJ13" s="430">
        <v>223</v>
      </c>
      <c r="AK13" s="429">
        <v>57.3</v>
      </c>
      <c r="AL13" s="432">
        <v>0</v>
      </c>
      <c r="AM13" s="431">
        <v>0</v>
      </c>
      <c r="AN13" s="428">
        <v>164</v>
      </c>
      <c r="AO13" s="429">
        <v>41.8</v>
      </c>
      <c r="AP13" s="430">
        <v>228</v>
      </c>
      <c r="AQ13" s="429">
        <v>58.2</v>
      </c>
      <c r="AR13" s="432">
        <v>0</v>
      </c>
      <c r="AS13" s="431">
        <v>0</v>
      </c>
      <c r="AT13" s="428">
        <v>160</v>
      </c>
      <c r="AU13" s="429">
        <v>39.700000000000003</v>
      </c>
      <c r="AV13" s="430">
        <v>243</v>
      </c>
      <c r="AW13" s="429">
        <v>60.3</v>
      </c>
      <c r="AX13" s="432">
        <v>0</v>
      </c>
      <c r="AY13" s="431">
        <v>0</v>
      </c>
      <c r="AZ13" s="428">
        <v>151</v>
      </c>
      <c r="BA13" s="429">
        <v>37.8446</v>
      </c>
      <c r="BB13" s="430">
        <v>247</v>
      </c>
      <c r="BC13" s="429">
        <v>61.904800000000002</v>
      </c>
      <c r="BD13" s="432">
        <v>1</v>
      </c>
      <c r="BE13" s="431">
        <v>0.25063000000000002</v>
      </c>
      <c r="BF13" s="428">
        <v>157</v>
      </c>
      <c r="BG13" s="429">
        <v>38.7654</v>
      </c>
      <c r="BH13" s="430">
        <v>248</v>
      </c>
      <c r="BI13" s="429">
        <v>61.2346</v>
      </c>
      <c r="BJ13" s="761">
        <v>0</v>
      </c>
      <c r="BK13" s="429">
        <v>0</v>
      </c>
      <c r="BL13" s="432">
        <v>0</v>
      </c>
      <c r="BM13" s="757">
        <v>0</v>
      </c>
      <c r="BN13" s="428">
        <v>139</v>
      </c>
      <c r="BO13" s="429">
        <v>33.82</v>
      </c>
      <c r="BP13" s="430">
        <v>271</v>
      </c>
      <c r="BQ13" s="429">
        <v>65.936700000000002</v>
      </c>
      <c r="BR13" s="761">
        <v>0</v>
      </c>
      <c r="BS13" s="429">
        <v>0</v>
      </c>
      <c r="BT13" s="432">
        <v>1</v>
      </c>
      <c r="BU13" s="757">
        <v>0.24299999999999999</v>
      </c>
    </row>
    <row r="14" spans="1:73" ht="20.100000000000001" customHeight="1" x14ac:dyDescent="0.25">
      <c r="A14" s="382" t="s">
        <v>60</v>
      </c>
      <c r="B14" s="383" t="s">
        <v>159</v>
      </c>
      <c r="C14" s="375" t="s">
        <v>57</v>
      </c>
      <c r="D14" s="428">
        <v>148</v>
      </c>
      <c r="E14" s="429">
        <v>36.799999999999997</v>
      </c>
      <c r="F14" s="430">
        <v>254</v>
      </c>
      <c r="G14" s="429">
        <v>63.2</v>
      </c>
      <c r="H14" s="384">
        <v>0</v>
      </c>
      <c r="I14" s="431">
        <v>0</v>
      </c>
      <c r="J14" s="428">
        <v>151</v>
      </c>
      <c r="K14" s="429">
        <v>36.5</v>
      </c>
      <c r="L14" s="430">
        <v>262</v>
      </c>
      <c r="M14" s="429">
        <v>63.3</v>
      </c>
      <c r="N14" s="432">
        <v>1</v>
      </c>
      <c r="O14" s="431">
        <v>0.2</v>
      </c>
      <c r="P14" s="428">
        <v>161</v>
      </c>
      <c r="Q14" s="429">
        <v>39</v>
      </c>
      <c r="R14" s="430">
        <v>252</v>
      </c>
      <c r="S14" s="429">
        <v>61</v>
      </c>
      <c r="T14" s="432">
        <v>0</v>
      </c>
      <c r="U14" s="431">
        <v>0</v>
      </c>
      <c r="V14" s="428">
        <v>166</v>
      </c>
      <c r="W14" s="429">
        <v>40.299999999999997</v>
      </c>
      <c r="X14" s="430">
        <v>246</v>
      </c>
      <c r="Y14" s="429">
        <v>59.7</v>
      </c>
      <c r="Z14" s="432">
        <v>0</v>
      </c>
      <c r="AA14" s="431">
        <v>0</v>
      </c>
      <c r="AB14" s="428">
        <v>166</v>
      </c>
      <c r="AC14" s="429">
        <v>40.6</v>
      </c>
      <c r="AD14" s="430">
        <v>243</v>
      </c>
      <c r="AE14" s="429">
        <v>59.4</v>
      </c>
      <c r="AF14" s="432">
        <v>0</v>
      </c>
      <c r="AG14" s="431">
        <v>0</v>
      </c>
      <c r="AH14" s="428">
        <v>165</v>
      </c>
      <c r="AI14" s="429">
        <v>40.700000000000003</v>
      </c>
      <c r="AJ14" s="430">
        <v>240</v>
      </c>
      <c r="AK14" s="429">
        <v>59.3</v>
      </c>
      <c r="AL14" s="432">
        <v>0</v>
      </c>
      <c r="AM14" s="431">
        <v>0</v>
      </c>
      <c r="AN14" s="428">
        <v>149</v>
      </c>
      <c r="AO14" s="429">
        <v>40.5</v>
      </c>
      <c r="AP14" s="430">
        <v>218</v>
      </c>
      <c r="AQ14" s="429">
        <v>59.2</v>
      </c>
      <c r="AR14" s="432">
        <v>1</v>
      </c>
      <c r="AS14" s="431">
        <v>0.3</v>
      </c>
      <c r="AT14" s="428">
        <v>130</v>
      </c>
      <c r="AU14" s="429">
        <v>38.799999999999997</v>
      </c>
      <c r="AV14" s="430">
        <v>205</v>
      </c>
      <c r="AW14" s="429">
        <v>61.2</v>
      </c>
      <c r="AX14" s="432">
        <v>0</v>
      </c>
      <c r="AY14" s="431">
        <v>0</v>
      </c>
      <c r="AZ14" s="428">
        <v>113</v>
      </c>
      <c r="BA14" s="429">
        <v>34.556600000000003</v>
      </c>
      <c r="BB14" s="430">
        <v>213</v>
      </c>
      <c r="BC14" s="429">
        <v>65.137600000000006</v>
      </c>
      <c r="BD14" s="432">
        <v>1</v>
      </c>
      <c r="BE14" s="431">
        <v>0</v>
      </c>
      <c r="BF14" s="428">
        <v>94</v>
      </c>
      <c r="BG14" s="429">
        <v>31.333300000000001</v>
      </c>
      <c r="BH14" s="430">
        <v>205</v>
      </c>
      <c r="BI14" s="429">
        <v>68.333299999999994</v>
      </c>
      <c r="BJ14" s="761">
        <v>1</v>
      </c>
      <c r="BK14" s="429">
        <v>0.33333000000000002</v>
      </c>
      <c r="BL14" s="432">
        <v>0</v>
      </c>
      <c r="BM14" s="757">
        <v>0</v>
      </c>
      <c r="BN14" s="428">
        <v>102</v>
      </c>
      <c r="BO14" s="429">
        <v>32.278500000000001</v>
      </c>
      <c r="BP14" s="430">
        <v>212</v>
      </c>
      <c r="BQ14" s="429">
        <v>67.0886</v>
      </c>
      <c r="BR14" s="761">
        <v>1</v>
      </c>
      <c r="BS14" s="429">
        <v>0.31646000000000002</v>
      </c>
      <c r="BT14" s="432">
        <v>1</v>
      </c>
      <c r="BU14" s="757">
        <v>0.316</v>
      </c>
    </row>
    <row r="15" spans="1:73" ht="20.100000000000001" customHeight="1" x14ac:dyDescent="0.25">
      <c r="A15" s="382" t="s">
        <v>60</v>
      </c>
      <c r="B15" s="383" t="s">
        <v>158</v>
      </c>
      <c r="C15" s="375" t="s">
        <v>59</v>
      </c>
      <c r="D15" s="428">
        <v>262</v>
      </c>
      <c r="E15" s="429">
        <v>57.2</v>
      </c>
      <c r="F15" s="430">
        <v>196</v>
      </c>
      <c r="G15" s="429">
        <v>42.8</v>
      </c>
      <c r="H15" s="384">
        <v>0</v>
      </c>
      <c r="I15" s="431">
        <v>0</v>
      </c>
      <c r="J15" s="428">
        <v>266</v>
      </c>
      <c r="K15" s="429">
        <v>57.2</v>
      </c>
      <c r="L15" s="430">
        <v>199</v>
      </c>
      <c r="M15" s="429">
        <v>42.8</v>
      </c>
      <c r="N15" s="432">
        <v>0</v>
      </c>
      <c r="O15" s="431">
        <v>0</v>
      </c>
      <c r="P15" s="428">
        <v>267</v>
      </c>
      <c r="Q15" s="429">
        <v>56.6</v>
      </c>
      <c r="R15" s="430">
        <v>205</v>
      </c>
      <c r="S15" s="429">
        <v>43.4</v>
      </c>
      <c r="T15" s="432">
        <v>0</v>
      </c>
      <c r="U15" s="431">
        <v>0</v>
      </c>
      <c r="V15" s="428">
        <v>247</v>
      </c>
      <c r="W15" s="429">
        <v>52</v>
      </c>
      <c r="X15" s="430">
        <v>228</v>
      </c>
      <c r="Y15" s="429">
        <v>48</v>
      </c>
      <c r="Z15" s="432">
        <v>0</v>
      </c>
      <c r="AA15" s="431">
        <v>0</v>
      </c>
      <c r="AB15" s="428">
        <v>234</v>
      </c>
      <c r="AC15" s="429">
        <v>48.9</v>
      </c>
      <c r="AD15" s="430">
        <v>245</v>
      </c>
      <c r="AE15" s="429">
        <v>51.1</v>
      </c>
      <c r="AF15" s="432">
        <v>0</v>
      </c>
      <c r="AG15" s="431">
        <v>0</v>
      </c>
      <c r="AH15" s="428">
        <v>227</v>
      </c>
      <c r="AI15" s="429">
        <v>46.7</v>
      </c>
      <c r="AJ15" s="430">
        <v>259</v>
      </c>
      <c r="AK15" s="429">
        <v>53.3</v>
      </c>
      <c r="AL15" s="432">
        <v>0</v>
      </c>
      <c r="AM15" s="431">
        <v>0</v>
      </c>
      <c r="AN15" s="428">
        <v>218</v>
      </c>
      <c r="AO15" s="429">
        <v>45.1</v>
      </c>
      <c r="AP15" s="430">
        <v>265</v>
      </c>
      <c r="AQ15" s="429">
        <v>54.9</v>
      </c>
      <c r="AR15" s="432">
        <v>0</v>
      </c>
      <c r="AS15" s="431">
        <v>0</v>
      </c>
      <c r="AT15" s="428">
        <v>244</v>
      </c>
      <c r="AU15" s="429">
        <v>49.7</v>
      </c>
      <c r="AV15" s="430">
        <v>247</v>
      </c>
      <c r="AW15" s="429">
        <v>50.3</v>
      </c>
      <c r="AX15" s="432">
        <v>0</v>
      </c>
      <c r="AY15" s="431">
        <v>0</v>
      </c>
      <c r="AZ15" s="428">
        <v>241</v>
      </c>
      <c r="BA15" s="429">
        <v>48.884399999999999</v>
      </c>
      <c r="BB15" s="430">
        <v>252</v>
      </c>
      <c r="BC15" s="429">
        <v>51.115600000000001</v>
      </c>
      <c r="BD15" s="432">
        <v>0</v>
      </c>
      <c r="BE15" s="431">
        <v>0</v>
      </c>
      <c r="BF15" s="428">
        <v>252</v>
      </c>
      <c r="BG15" s="429">
        <v>48.648600000000002</v>
      </c>
      <c r="BH15" s="430">
        <v>266</v>
      </c>
      <c r="BI15" s="429">
        <v>51.351399999999998</v>
      </c>
      <c r="BJ15" s="761">
        <v>0</v>
      </c>
      <c r="BK15" s="429">
        <v>0</v>
      </c>
      <c r="BL15" s="432">
        <v>0</v>
      </c>
      <c r="BM15" s="757">
        <v>0</v>
      </c>
      <c r="BN15" s="428">
        <v>261</v>
      </c>
      <c r="BO15" s="429">
        <v>47.540999999999997</v>
      </c>
      <c r="BP15" s="430">
        <v>288</v>
      </c>
      <c r="BQ15" s="429">
        <v>52.459000000000003</v>
      </c>
      <c r="BR15" s="761">
        <v>0</v>
      </c>
      <c r="BS15" s="429">
        <v>0</v>
      </c>
      <c r="BT15" s="432">
        <v>0</v>
      </c>
      <c r="BU15" s="757">
        <v>0</v>
      </c>
    </row>
    <row r="16" spans="1:73" ht="20.100000000000001" customHeight="1" x14ac:dyDescent="0.25">
      <c r="A16" s="382" t="s">
        <v>60</v>
      </c>
      <c r="B16" s="383" t="s">
        <v>163</v>
      </c>
      <c r="C16" s="375" t="s">
        <v>59</v>
      </c>
      <c r="D16" s="428">
        <v>142</v>
      </c>
      <c r="E16" s="429">
        <v>51.6</v>
      </c>
      <c r="F16" s="430">
        <v>133</v>
      </c>
      <c r="G16" s="429">
        <v>48.4</v>
      </c>
      <c r="H16" s="384">
        <v>0</v>
      </c>
      <c r="I16" s="431">
        <v>0</v>
      </c>
      <c r="J16" s="428">
        <v>140</v>
      </c>
      <c r="K16" s="429">
        <v>50.7</v>
      </c>
      <c r="L16" s="430">
        <v>136</v>
      </c>
      <c r="M16" s="429">
        <v>49.3</v>
      </c>
      <c r="N16" s="432">
        <v>0</v>
      </c>
      <c r="O16" s="431">
        <v>0</v>
      </c>
      <c r="P16" s="428">
        <v>137</v>
      </c>
      <c r="Q16" s="429">
        <v>49.8</v>
      </c>
      <c r="R16" s="430">
        <v>138</v>
      </c>
      <c r="S16" s="429">
        <v>50.2</v>
      </c>
      <c r="T16" s="432">
        <v>0</v>
      </c>
      <c r="U16" s="431">
        <v>0</v>
      </c>
      <c r="V16" s="428">
        <v>134</v>
      </c>
      <c r="W16" s="429">
        <v>48.4</v>
      </c>
      <c r="X16" s="430">
        <v>143</v>
      </c>
      <c r="Y16" s="429">
        <v>51.6</v>
      </c>
      <c r="Z16" s="432">
        <v>0</v>
      </c>
      <c r="AA16" s="431">
        <v>0</v>
      </c>
      <c r="AB16" s="428">
        <v>137</v>
      </c>
      <c r="AC16" s="429">
        <v>48.2</v>
      </c>
      <c r="AD16" s="430">
        <v>147</v>
      </c>
      <c r="AE16" s="429">
        <v>51.8</v>
      </c>
      <c r="AF16" s="432">
        <v>0</v>
      </c>
      <c r="AG16" s="431">
        <v>0</v>
      </c>
      <c r="AH16" s="428">
        <v>136</v>
      </c>
      <c r="AI16" s="429">
        <v>47.7</v>
      </c>
      <c r="AJ16" s="430">
        <v>149</v>
      </c>
      <c r="AK16" s="429">
        <v>52.3</v>
      </c>
      <c r="AL16" s="432">
        <v>0</v>
      </c>
      <c r="AM16" s="431">
        <v>0</v>
      </c>
      <c r="AN16" s="428">
        <v>146</v>
      </c>
      <c r="AO16" s="429">
        <v>50.9</v>
      </c>
      <c r="AP16" s="430">
        <v>141</v>
      </c>
      <c r="AQ16" s="429">
        <v>49.1</v>
      </c>
      <c r="AR16" s="432">
        <v>0</v>
      </c>
      <c r="AS16" s="431">
        <v>0</v>
      </c>
      <c r="AT16" s="428">
        <v>144</v>
      </c>
      <c r="AU16" s="429">
        <v>50.2</v>
      </c>
      <c r="AV16" s="430">
        <v>143</v>
      </c>
      <c r="AW16" s="429">
        <v>49.8</v>
      </c>
      <c r="AX16" s="432">
        <v>0</v>
      </c>
      <c r="AY16" s="431">
        <v>0</v>
      </c>
      <c r="AZ16" s="428">
        <v>144</v>
      </c>
      <c r="BA16" s="429">
        <v>50</v>
      </c>
      <c r="BB16" s="430">
        <v>144</v>
      </c>
      <c r="BC16" s="429">
        <v>50</v>
      </c>
      <c r="BD16" s="432">
        <v>0</v>
      </c>
      <c r="BE16" s="431">
        <v>0</v>
      </c>
      <c r="BF16" s="428">
        <v>150</v>
      </c>
      <c r="BG16" s="429">
        <v>49.505000000000003</v>
      </c>
      <c r="BH16" s="430">
        <v>153</v>
      </c>
      <c r="BI16" s="429">
        <v>50.494999999999997</v>
      </c>
      <c r="BJ16" s="761">
        <v>0</v>
      </c>
      <c r="BK16" s="429">
        <v>0</v>
      </c>
      <c r="BL16" s="432">
        <v>0</v>
      </c>
      <c r="BM16" s="757">
        <v>0</v>
      </c>
      <c r="BN16" s="428">
        <v>146</v>
      </c>
      <c r="BO16" s="429">
        <v>45.625</v>
      </c>
      <c r="BP16" s="430">
        <v>174</v>
      </c>
      <c r="BQ16" s="429">
        <v>54.375</v>
      </c>
      <c r="BR16" s="761">
        <v>0</v>
      </c>
      <c r="BS16" s="429">
        <v>0</v>
      </c>
      <c r="BT16" s="432">
        <v>0</v>
      </c>
      <c r="BU16" s="757">
        <v>0</v>
      </c>
    </row>
    <row r="17" spans="1:73" ht="20.100000000000001" customHeight="1" x14ac:dyDescent="0.25">
      <c r="A17" s="382" t="s">
        <v>63</v>
      </c>
      <c r="B17" s="383" t="s">
        <v>164</v>
      </c>
      <c r="C17" s="375" t="s">
        <v>57</v>
      </c>
      <c r="D17" s="428">
        <v>206</v>
      </c>
      <c r="E17" s="429">
        <v>52.2</v>
      </c>
      <c r="F17" s="430">
        <v>188</v>
      </c>
      <c r="G17" s="429">
        <v>47.6</v>
      </c>
      <c r="H17" s="384">
        <v>1</v>
      </c>
      <c r="I17" s="431">
        <v>0.3</v>
      </c>
      <c r="J17" s="428">
        <v>190</v>
      </c>
      <c r="K17" s="429">
        <v>47.9</v>
      </c>
      <c r="L17" s="430">
        <v>206</v>
      </c>
      <c r="M17" s="429">
        <v>51.9</v>
      </c>
      <c r="N17" s="432">
        <v>1</v>
      </c>
      <c r="O17" s="431">
        <v>0.3</v>
      </c>
      <c r="P17" s="428">
        <v>188</v>
      </c>
      <c r="Q17" s="429">
        <v>47.5</v>
      </c>
      <c r="R17" s="430">
        <v>207</v>
      </c>
      <c r="S17" s="429">
        <v>52.3</v>
      </c>
      <c r="T17" s="432">
        <v>1</v>
      </c>
      <c r="U17" s="431">
        <v>0.3</v>
      </c>
      <c r="V17" s="428">
        <v>189</v>
      </c>
      <c r="W17" s="429">
        <v>47.1</v>
      </c>
      <c r="X17" s="430">
        <v>211</v>
      </c>
      <c r="Y17" s="429">
        <v>52.6</v>
      </c>
      <c r="Z17" s="432">
        <v>1</v>
      </c>
      <c r="AA17" s="431">
        <v>0.2</v>
      </c>
      <c r="AB17" s="428">
        <v>177</v>
      </c>
      <c r="AC17" s="429">
        <v>44.3</v>
      </c>
      <c r="AD17" s="430">
        <v>223</v>
      </c>
      <c r="AE17" s="429">
        <v>55.8</v>
      </c>
      <c r="AF17" s="432">
        <v>0</v>
      </c>
      <c r="AG17" s="431">
        <v>0</v>
      </c>
      <c r="AH17" s="428">
        <v>169</v>
      </c>
      <c r="AI17" s="429">
        <v>41.8</v>
      </c>
      <c r="AJ17" s="430">
        <v>235</v>
      </c>
      <c r="AK17" s="429">
        <v>58.2</v>
      </c>
      <c r="AL17" s="432">
        <v>0</v>
      </c>
      <c r="AM17" s="431">
        <v>0</v>
      </c>
      <c r="AN17" s="428">
        <v>166</v>
      </c>
      <c r="AO17" s="429">
        <v>41.4</v>
      </c>
      <c r="AP17" s="430">
        <v>235</v>
      </c>
      <c r="AQ17" s="429">
        <v>58.6</v>
      </c>
      <c r="AR17" s="432">
        <v>0</v>
      </c>
      <c r="AS17" s="431">
        <v>0</v>
      </c>
      <c r="AT17" s="428">
        <v>143</v>
      </c>
      <c r="AU17" s="429">
        <v>36</v>
      </c>
      <c r="AV17" s="430">
        <v>228</v>
      </c>
      <c r="AW17" s="429">
        <v>57.4</v>
      </c>
      <c r="AX17" s="432">
        <v>26</v>
      </c>
      <c r="AY17" s="431">
        <v>6.5</v>
      </c>
      <c r="AZ17" s="428">
        <v>128</v>
      </c>
      <c r="BA17" s="429">
        <v>32.080199999999998</v>
      </c>
      <c r="BB17" s="430">
        <v>238</v>
      </c>
      <c r="BC17" s="429">
        <v>59.649099999999997</v>
      </c>
      <c r="BD17" s="432">
        <v>33</v>
      </c>
      <c r="BE17" s="431">
        <v>8.2706800000000005</v>
      </c>
      <c r="BF17" s="428">
        <v>123</v>
      </c>
      <c r="BG17" s="429">
        <v>30.75</v>
      </c>
      <c r="BH17" s="430">
        <v>244</v>
      </c>
      <c r="BI17" s="429">
        <v>61</v>
      </c>
      <c r="BJ17" s="761">
        <v>0</v>
      </c>
      <c r="BK17" s="429">
        <v>0</v>
      </c>
      <c r="BL17" s="432">
        <v>33</v>
      </c>
      <c r="BM17" s="757">
        <v>8.25</v>
      </c>
      <c r="BN17" s="428">
        <v>123</v>
      </c>
      <c r="BO17" s="429">
        <v>30.904499999999999</v>
      </c>
      <c r="BP17" s="430">
        <v>251</v>
      </c>
      <c r="BQ17" s="429">
        <v>63.065300000000001</v>
      </c>
      <c r="BR17" s="761">
        <v>0</v>
      </c>
      <c r="BS17" s="429">
        <v>0</v>
      </c>
      <c r="BT17" s="432">
        <v>24</v>
      </c>
      <c r="BU17" s="757">
        <v>6.03</v>
      </c>
    </row>
    <row r="18" spans="1:73" ht="20.100000000000001" customHeight="1" x14ac:dyDescent="0.25">
      <c r="A18" s="382" t="s">
        <v>64</v>
      </c>
      <c r="B18" s="383" t="s">
        <v>165</v>
      </c>
      <c r="C18" s="375" t="s">
        <v>57</v>
      </c>
      <c r="D18" s="428">
        <v>81</v>
      </c>
      <c r="E18" s="429">
        <v>48.2</v>
      </c>
      <c r="F18" s="430">
        <v>87</v>
      </c>
      <c r="G18" s="429">
        <v>51.8</v>
      </c>
      <c r="H18" s="384">
        <v>0</v>
      </c>
      <c r="I18" s="431">
        <v>0</v>
      </c>
      <c r="J18" s="428">
        <v>86</v>
      </c>
      <c r="K18" s="429">
        <v>48.3</v>
      </c>
      <c r="L18" s="430">
        <v>92</v>
      </c>
      <c r="M18" s="429">
        <v>51.7</v>
      </c>
      <c r="N18" s="432">
        <v>0</v>
      </c>
      <c r="O18" s="431">
        <v>0</v>
      </c>
      <c r="P18" s="428">
        <v>87</v>
      </c>
      <c r="Q18" s="429">
        <v>48.1</v>
      </c>
      <c r="R18" s="430">
        <v>94</v>
      </c>
      <c r="S18" s="429">
        <v>51.9</v>
      </c>
      <c r="T18" s="432">
        <v>0</v>
      </c>
      <c r="U18" s="431">
        <v>0</v>
      </c>
      <c r="V18" s="428">
        <v>91</v>
      </c>
      <c r="W18" s="429">
        <v>48.9</v>
      </c>
      <c r="X18" s="430">
        <v>95</v>
      </c>
      <c r="Y18" s="429">
        <v>51.1</v>
      </c>
      <c r="Z18" s="432">
        <v>0</v>
      </c>
      <c r="AA18" s="431">
        <v>0</v>
      </c>
      <c r="AB18" s="428">
        <v>101</v>
      </c>
      <c r="AC18" s="429">
        <v>50.2</v>
      </c>
      <c r="AD18" s="430">
        <v>100</v>
      </c>
      <c r="AE18" s="429">
        <v>49.8</v>
      </c>
      <c r="AF18" s="432">
        <v>0</v>
      </c>
      <c r="AG18" s="431">
        <v>0</v>
      </c>
      <c r="AH18" s="428">
        <v>99</v>
      </c>
      <c r="AI18" s="429">
        <v>50.3</v>
      </c>
      <c r="AJ18" s="430">
        <v>98</v>
      </c>
      <c r="AK18" s="429">
        <v>49.7</v>
      </c>
      <c r="AL18" s="432">
        <v>0</v>
      </c>
      <c r="AM18" s="431">
        <v>0</v>
      </c>
      <c r="AN18" s="428">
        <v>100</v>
      </c>
      <c r="AO18" s="429">
        <v>49.8</v>
      </c>
      <c r="AP18" s="430">
        <v>101</v>
      </c>
      <c r="AQ18" s="429">
        <v>50.2</v>
      </c>
      <c r="AR18" s="432">
        <v>0</v>
      </c>
      <c r="AS18" s="431">
        <v>0</v>
      </c>
      <c r="AT18" s="428">
        <v>91</v>
      </c>
      <c r="AU18" s="429">
        <v>45.5</v>
      </c>
      <c r="AV18" s="430">
        <v>109</v>
      </c>
      <c r="AW18" s="429">
        <v>54.5</v>
      </c>
      <c r="AX18" s="432">
        <v>0</v>
      </c>
      <c r="AY18" s="431">
        <v>0</v>
      </c>
      <c r="AZ18" s="428">
        <v>91</v>
      </c>
      <c r="BA18" s="429">
        <v>44.607799999999997</v>
      </c>
      <c r="BB18" s="430">
        <v>113</v>
      </c>
      <c r="BC18" s="429">
        <v>55.392200000000003</v>
      </c>
      <c r="BD18" s="432">
        <v>0</v>
      </c>
      <c r="BE18" s="431">
        <v>0</v>
      </c>
      <c r="BF18" s="428">
        <v>88</v>
      </c>
      <c r="BG18" s="429">
        <v>42.512099999999997</v>
      </c>
      <c r="BH18" s="430">
        <v>119</v>
      </c>
      <c r="BI18" s="429">
        <v>57.487900000000003</v>
      </c>
      <c r="BJ18" s="761">
        <v>0</v>
      </c>
      <c r="BK18" s="429">
        <v>0</v>
      </c>
      <c r="BL18" s="432">
        <v>0</v>
      </c>
      <c r="BM18" s="757">
        <v>0</v>
      </c>
      <c r="BN18" s="428">
        <v>81</v>
      </c>
      <c r="BO18" s="429">
        <v>39.5122</v>
      </c>
      <c r="BP18" s="430">
        <v>124</v>
      </c>
      <c r="BQ18" s="429">
        <v>60.4878</v>
      </c>
      <c r="BR18" s="761">
        <v>0</v>
      </c>
      <c r="BS18" s="429">
        <v>0</v>
      </c>
      <c r="BT18" s="432">
        <v>0</v>
      </c>
      <c r="BU18" s="757">
        <v>0</v>
      </c>
    </row>
    <row r="19" spans="1:73" ht="20.100000000000001" customHeight="1" x14ac:dyDescent="0.25">
      <c r="A19" s="382" t="s">
        <v>66</v>
      </c>
      <c r="B19" s="383" t="s">
        <v>166</v>
      </c>
      <c r="C19" s="375" t="s">
        <v>59</v>
      </c>
      <c r="D19" s="428">
        <v>128</v>
      </c>
      <c r="E19" s="429">
        <v>41.8</v>
      </c>
      <c r="F19" s="430">
        <v>178</v>
      </c>
      <c r="G19" s="429">
        <v>58.2</v>
      </c>
      <c r="H19" s="384">
        <v>0</v>
      </c>
      <c r="I19" s="431">
        <v>0</v>
      </c>
      <c r="J19" s="428">
        <v>135</v>
      </c>
      <c r="K19" s="429">
        <v>44.6</v>
      </c>
      <c r="L19" s="430">
        <v>168</v>
      </c>
      <c r="M19" s="429">
        <v>55.4</v>
      </c>
      <c r="N19" s="432">
        <v>0</v>
      </c>
      <c r="O19" s="431">
        <v>0</v>
      </c>
      <c r="P19" s="428">
        <v>123</v>
      </c>
      <c r="Q19" s="429">
        <v>40.6</v>
      </c>
      <c r="R19" s="430">
        <v>180</v>
      </c>
      <c r="S19" s="429">
        <v>59.4</v>
      </c>
      <c r="T19" s="432">
        <v>0</v>
      </c>
      <c r="U19" s="431">
        <v>0</v>
      </c>
      <c r="V19" s="428">
        <v>115</v>
      </c>
      <c r="W19" s="429">
        <v>38.9</v>
      </c>
      <c r="X19" s="430">
        <v>181</v>
      </c>
      <c r="Y19" s="429">
        <v>61.1</v>
      </c>
      <c r="Z19" s="432">
        <v>0</v>
      </c>
      <c r="AA19" s="431">
        <v>0</v>
      </c>
      <c r="AB19" s="428">
        <v>106</v>
      </c>
      <c r="AC19" s="429">
        <v>36.299999999999997</v>
      </c>
      <c r="AD19" s="430">
        <v>186</v>
      </c>
      <c r="AE19" s="429">
        <v>63.7</v>
      </c>
      <c r="AF19" s="432">
        <v>0</v>
      </c>
      <c r="AG19" s="431">
        <v>0</v>
      </c>
      <c r="AH19" s="428">
        <v>107</v>
      </c>
      <c r="AI19" s="429">
        <v>36.799999999999997</v>
      </c>
      <c r="AJ19" s="430">
        <v>184</v>
      </c>
      <c r="AK19" s="429">
        <v>63.2</v>
      </c>
      <c r="AL19" s="432">
        <v>0</v>
      </c>
      <c r="AM19" s="431">
        <v>0</v>
      </c>
      <c r="AN19" s="428">
        <v>105</v>
      </c>
      <c r="AO19" s="429">
        <v>36.5</v>
      </c>
      <c r="AP19" s="430">
        <v>183</v>
      </c>
      <c r="AQ19" s="429">
        <v>63.5</v>
      </c>
      <c r="AR19" s="432">
        <v>0</v>
      </c>
      <c r="AS19" s="431">
        <v>0</v>
      </c>
      <c r="AT19" s="428">
        <v>111</v>
      </c>
      <c r="AU19" s="429">
        <v>39.9</v>
      </c>
      <c r="AV19" s="430">
        <v>167</v>
      </c>
      <c r="AW19" s="429">
        <v>60.1</v>
      </c>
      <c r="AX19" s="432">
        <v>0</v>
      </c>
      <c r="AY19" s="431">
        <v>0</v>
      </c>
      <c r="AZ19" s="428">
        <v>106</v>
      </c>
      <c r="BA19" s="429">
        <v>37.192999999999998</v>
      </c>
      <c r="BB19" s="430">
        <v>179</v>
      </c>
      <c r="BC19" s="429">
        <v>62.807000000000002</v>
      </c>
      <c r="BD19" s="432">
        <v>0</v>
      </c>
      <c r="BE19" s="431">
        <v>0</v>
      </c>
      <c r="BF19" s="428">
        <v>103</v>
      </c>
      <c r="BG19" s="429">
        <v>35.888500000000001</v>
      </c>
      <c r="BH19" s="430">
        <v>184</v>
      </c>
      <c r="BI19" s="429">
        <v>64.111500000000007</v>
      </c>
      <c r="BJ19" s="761">
        <v>0</v>
      </c>
      <c r="BK19" s="429">
        <v>0</v>
      </c>
      <c r="BL19" s="432">
        <v>0</v>
      </c>
      <c r="BM19" s="757">
        <v>0</v>
      </c>
      <c r="BN19" s="428">
        <v>109</v>
      </c>
      <c r="BO19" s="429">
        <v>37.847200000000001</v>
      </c>
      <c r="BP19" s="430">
        <v>179</v>
      </c>
      <c r="BQ19" s="429">
        <v>62.152799999999999</v>
      </c>
      <c r="BR19" s="761">
        <v>0</v>
      </c>
      <c r="BS19" s="429">
        <v>0</v>
      </c>
      <c r="BT19" s="432">
        <v>0</v>
      </c>
      <c r="BU19" s="757">
        <v>0</v>
      </c>
    </row>
    <row r="20" spans="1:73" ht="20.100000000000001" customHeight="1" x14ac:dyDescent="0.25">
      <c r="A20" s="382" t="s">
        <v>68</v>
      </c>
      <c r="B20" s="383" t="s">
        <v>169</v>
      </c>
      <c r="C20" s="375" t="s">
        <v>59</v>
      </c>
      <c r="D20" s="428">
        <v>211</v>
      </c>
      <c r="E20" s="429">
        <v>52.6</v>
      </c>
      <c r="F20" s="430">
        <v>184</v>
      </c>
      <c r="G20" s="429">
        <v>45.9</v>
      </c>
      <c r="H20" s="384">
        <v>6</v>
      </c>
      <c r="I20" s="431">
        <v>1.5</v>
      </c>
      <c r="J20" s="428">
        <v>219</v>
      </c>
      <c r="K20" s="429">
        <v>54.8</v>
      </c>
      <c r="L20" s="430">
        <v>181</v>
      </c>
      <c r="M20" s="429">
        <v>45.3</v>
      </c>
      <c r="N20" s="432">
        <v>0</v>
      </c>
      <c r="O20" s="431">
        <v>0</v>
      </c>
      <c r="P20" s="428">
        <v>220</v>
      </c>
      <c r="Q20" s="429">
        <v>54.5</v>
      </c>
      <c r="R20" s="430">
        <v>184</v>
      </c>
      <c r="S20" s="429">
        <v>45.5</v>
      </c>
      <c r="T20" s="432">
        <v>0</v>
      </c>
      <c r="U20" s="431">
        <v>0</v>
      </c>
      <c r="V20" s="428">
        <v>213</v>
      </c>
      <c r="W20" s="429">
        <v>52.2</v>
      </c>
      <c r="X20" s="430">
        <v>195</v>
      </c>
      <c r="Y20" s="429">
        <v>47.8</v>
      </c>
      <c r="Z20" s="432">
        <v>0</v>
      </c>
      <c r="AA20" s="431">
        <v>0</v>
      </c>
      <c r="AB20" s="428">
        <v>210</v>
      </c>
      <c r="AC20" s="429">
        <v>51.5</v>
      </c>
      <c r="AD20" s="430">
        <v>198</v>
      </c>
      <c r="AE20" s="429">
        <v>48.5</v>
      </c>
      <c r="AF20" s="432">
        <v>0</v>
      </c>
      <c r="AG20" s="431">
        <v>0</v>
      </c>
      <c r="AH20" s="428">
        <v>208</v>
      </c>
      <c r="AI20" s="429">
        <v>50</v>
      </c>
      <c r="AJ20" s="430">
        <v>208</v>
      </c>
      <c r="AK20" s="429">
        <v>50</v>
      </c>
      <c r="AL20" s="432">
        <v>0</v>
      </c>
      <c r="AM20" s="431">
        <v>0</v>
      </c>
      <c r="AN20" s="428">
        <v>199</v>
      </c>
      <c r="AO20" s="429">
        <v>48</v>
      </c>
      <c r="AP20" s="430">
        <v>216</v>
      </c>
      <c r="AQ20" s="429">
        <v>52</v>
      </c>
      <c r="AR20" s="432">
        <v>0</v>
      </c>
      <c r="AS20" s="431">
        <v>0</v>
      </c>
      <c r="AT20" s="428">
        <v>191</v>
      </c>
      <c r="AU20" s="429">
        <v>46</v>
      </c>
      <c r="AV20" s="430">
        <v>223</v>
      </c>
      <c r="AW20" s="429">
        <v>53.7</v>
      </c>
      <c r="AX20" s="432">
        <v>1</v>
      </c>
      <c r="AY20" s="431">
        <v>0.2</v>
      </c>
      <c r="AZ20" s="428">
        <v>196</v>
      </c>
      <c r="BA20" s="429">
        <v>47.572800000000001</v>
      </c>
      <c r="BB20" s="430">
        <v>216</v>
      </c>
      <c r="BC20" s="429">
        <v>52.427199999999999</v>
      </c>
      <c r="BD20" s="432">
        <v>0</v>
      </c>
      <c r="BE20" s="431">
        <v>0</v>
      </c>
      <c r="BF20" s="428">
        <v>211</v>
      </c>
      <c r="BG20" s="429">
        <v>48.729799999999997</v>
      </c>
      <c r="BH20" s="430">
        <v>222</v>
      </c>
      <c r="BI20" s="429">
        <v>51.270200000000003</v>
      </c>
      <c r="BJ20" s="761">
        <v>0</v>
      </c>
      <c r="BK20" s="429">
        <v>0</v>
      </c>
      <c r="BL20" s="432">
        <v>0</v>
      </c>
      <c r="BM20" s="757">
        <v>0</v>
      </c>
      <c r="BN20" s="428">
        <v>235</v>
      </c>
      <c r="BO20" s="429">
        <v>48.958300000000001</v>
      </c>
      <c r="BP20" s="430">
        <v>242</v>
      </c>
      <c r="BQ20" s="429">
        <v>50.416699999999999</v>
      </c>
      <c r="BR20" s="761">
        <v>0</v>
      </c>
      <c r="BS20" s="429">
        <v>0</v>
      </c>
      <c r="BT20" s="432">
        <v>3</v>
      </c>
      <c r="BU20" s="757">
        <v>0.625</v>
      </c>
    </row>
    <row r="21" spans="1:73" ht="20.100000000000001" customHeight="1" x14ac:dyDescent="0.25">
      <c r="A21" s="382" t="s">
        <v>68</v>
      </c>
      <c r="B21" s="383" t="s">
        <v>168</v>
      </c>
      <c r="C21" s="375" t="s">
        <v>59</v>
      </c>
      <c r="D21" s="428">
        <v>237</v>
      </c>
      <c r="E21" s="429">
        <v>48.2</v>
      </c>
      <c r="F21" s="430">
        <v>255</v>
      </c>
      <c r="G21" s="429">
        <v>51.8</v>
      </c>
      <c r="H21" s="384">
        <v>0</v>
      </c>
      <c r="I21" s="431">
        <v>0</v>
      </c>
      <c r="J21" s="428">
        <v>252</v>
      </c>
      <c r="K21" s="429">
        <v>50.1</v>
      </c>
      <c r="L21" s="430">
        <v>251</v>
      </c>
      <c r="M21" s="429">
        <v>49.9</v>
      </c>
      <c r="N21" s="432">
        <v>0</v>
      </c>
      <c r="O21" s="431">
        <v>0</v>
      </c>
      <c r="P21" s="428">
        <v>243</v>
      </c>
      <c r="Q21" s="429">
        <v>47.8</v>
      </c>
      <c r="R21" s="430">
        <v>265</v>
      </c>
      <c r="S21" s="429">
        <v>52.2</v>
      </c>
      <c r="T21" s="432">
        <v>0</v>
      </c>
      <c r="U21" s="431">
        <v>0</v>
      </c>
      <c r="V21" s="428">
        <v>230</v>
      </c>
      <c r="W21" s="429">
        <v>47</v>
      </c>
      <c r="X21" s="430">
        <v>259</v>
      </c>
      <c r="Y21" s="429">
        <v>53</v>
      </c>
      <c r="Z21" s="432">
        <v>0</v>
      </c>
      <c r="AA21" s="431">
        <v>0</v>
      </c>
      <c r="AB21" s="428">
        <v>220</v>
      </c>
      <c r="AC21" s="429">
        <v>44</v>
      </c>
      <c r="AD21" s="430">
        <v>280</v>
      </c>
      <c r="AE21" s="429">
        <v>56</v>
      </c>
      <c r="AF21" s="432">
        <v>0</v>
      </c>
      <c r="AG21" s="431">
        <v>0</v>
      </c>
      <c r="AH21" s="428">
        <v>217</v>
      </c>
      <c r="AI21" s="429">
        <v>42.3</v>
      </c>
      <c r="AJ21" s="430">
        <v>296</v>
      </c>
      <c r="AK21" s="429">
        <v>57.7</v>
      </c>
      <c r="AL21" s="432">
        <v>0</v>
      </c>
      <c r="AM21" s="431">
        <v>0</v>
      </c>
      <c r="AN21" s="428">
        <v>209</v>
      </c>
      <c r="AO21" s="429">
        <v>40.9</v>
      </c>
      <c r="AP21" s="430">
        <v>302</v>
      </c>
      <c r="AQ21" s="429">
        <v>59.1</v>
      </c>
      <c r="AR21" s="432">
        <v>0</v>
      </c>
      <c r="AS21" s="431">
        <v>0</v>
      </c>
      <c r="AT21" s="428">
        <v>216</v>
      </c>
      <c r="AU21" s="429">
        <v>39.6</v>
      </c>
      <c r="AV21" s="430">
        <v>330</v>
      </c>
      <c r="AW21" s="429">
        <v>60.4</v>
      </c>
      <c r="AX21" s="432">
        <v>0</v>
      </c>
      <c r="AY21" s="431">
        <v>0</v>
      </c>
      <c r="AZ21" s="428">
        <v>217</v>
      </c>
      <c r="BA21" s="429">
        <v>37.739100000000001</v>
      </c>
      <c r="BB21" s="430">
        <v>358</v>
      </c>
      <c r="BC21" s="429">
        <v>62.260899999999999</v>
      </c>
      <c r="BD21" s="432">
        <v>0</v>
      </c>
      <c r="BE21" s="431">
        <v>0</v>
      </c>
      <c r="BF21" s="428">
        <v>217</v>
      </c>
      <c r="BG21" s="429">
        <v>35.867800000000003</v>
      </c>
      <c r="BH21" s="430">
        <v>388</v>
      </c>
      <c r="BI21" s="429">
        <v>64.132199999999997</v>
      </c>
      <c r="BJ21" s="761">
        <v>0</v>
      </c>
      <c r="BK21" s="429">
        <v>0</v>
      </c>
      <c r="BL21" s="432">
        <v>0</v>
      </c>
      <c r="BM21" s="757">
        <v>0</v>
      </c>
      <c r="BN21" s="428">
        <v>216</v>
      </c>
      <c r="BO21" s="429">
        <v>35.122</v>
      </c>
      <c r="BP21" s="430">
        <v>399</v>
      </c>
      <c r="BQ21" s="429">
        <v>64.878</v>
      </c>
      <c r="BR21" s="761">
        <v>0</v>
      </c>
      <c r="BS21" s="429">
        <v>0</v>
      </c>
      <c r="BT21" s="432">
        <v>0</v>
      </c>
      <c r="BU21" s="757">
        <v>0</v>
      </c>
    </row>
    <row r="22" spans="1:73" ht="20.100000000000001" customHeight="1" x14ac:dyDescent="0.25">
      <c r="A22" s="382" t="s">
        <v>68</v>
      </c>
      <c r="B22" s="383" t="s">
        <v>167</v>
      </c>
      <c r="C22" s="375" t="s">
        <v>57</v>
      </c>
      <c r="D22" s="428">
        <v>151</v>
      </c>
      <c r="E22" s="429">
        <v>41.9</v>
      </c>
      <c r="F22" s="430">
        <v>209</v>
      </c>
      <c r="G22" s="429">
        <v>58.1</v>
      </c>
      <c r="H22" s="384">
        <v>0</v>
      </c>
      <c r="I22" s="431">
        <v>0</v>
      </c>
      <c r="J22" s="428">
        <v>163</v>
      </c>
      <c r="K22" s="429">
        <v>43.8</v>
      </c>
      <c r="L22" s="430">
        <v>209</v>
      </c>
      <c r="M22" s="429">
        <v>56.2</v>
      </c>
      <c r="N22" s="432">
        <v>0</v>
      </c>
      <c r="O22" s="431">
        <v>0</v>
      </c>
      <c r="P22" s="428">
        <v>153</v>
      </c>
      <c r="Q22" s="429">
        <v>41.7</v>
      </c>
      <c r="R22" s="430">
        <v>212</v>
      </c>
      <c r="S22" s="429">
        <v>57.8</v>
      </c>
      <c r="T22" s="432">
        <v>2</v>
      </c>
      <c r="U22" s="431">
        <v>0.5</v>
      </c>
      <c r="V22" s="428">
        <v>153</v>
      </c>
      <c r="W22" s="429">
        <v>41.6</v>
      </c>
      <c r="X22" s="430">
        <v>215</v>
      </c>
      <c r="Y22" s="429">
        <v>58.4</v>
      </c>
      <c r="Z22" s="432">
        <v>0</v>
      </c>
      <c r="AA22" s="431">
        <v>0</v>
      </c>
      <c r="AB22" s="428">
        <v>157</v>
      </c>
      <c r="AC22" s="429">
        <v>43.1</v>
      </c>
      <c r="AD22" s="430">
        <v>207</v>
      </c>
      <c r="AE22" s="429">
        <v>56.9</v>
      </c>
      <c r="AF22" s="432">
        <v>0</v>
      </c>
      <c r="AG22" s="431">
        <v>0</v>
      </c>
      <c r="AH22" s="428">
        <v>142</v>
      </c>
      <c r="AI22" s="429">
        <v>38.9</v>
      </c>
      <c r="AJ22" s="430">
        <v>221</v>
      </c>
      <c r="AK22" s="429">
        <v>60.5</v>
      </c>
      <c r="AL22" s="432">
        <v>2</v>
      </c>
      <c r="AM22" s="431">
        <v>0.5</v>
      </c>
      <c r="AN22" s="428">
        <v>133</v>
      </c>
      <c r="AO22" s="429">
        <v>36</v>
      </c>
      <c r="AP22" s="430">
        <v>235</v>
      </c>
      <c r="AQ22" s="429">
        <v>63.7</v>
      </c>
      <c r="AR22" s="432">
        <v>1</v>
      </c>
      <c r="AS22" s="431">
        <v>0.3</v>
      </c>
      <c r="AT22" s="428">
        <v>131</v>
      </c>
      <c r="AU22" s="429">
        <v>35.299999999999997</v>
      </c>
      <c r="AV22" s="430">
        <v>240</v>
      </c>
      <c r="AW22" s="429">
        <v>64.7</v>
      </c>
      <c r="AX22" s="432">
        <v>0</v>
      </c>
      <c r="AY22" s="431">
        <v>0</v>
      </c>
      <c r="AZ22" s="428">
        <v>126</v>
      </c>
      <c r="BA22" s="429">
        <v>33.780200000000001</v>
      </c>
      <c r="BB22" s="430">
        <v>247</v>
      </c>
      <c r="BC22" s="429">
        <v>66.219800000000006</v>
      </c>
      <c r="BD22" s="432">
        <v>0</v>
      </c>
      <c r="BE22" s="431">
        <v>0</v>
      </c>
      <c r="BF22" s="428">
        <v>119</v>
      </c>
      <c r="BG22" s="429">
        <v>32.162199999999999</v>
      </c>
      <c r="BH22" s="430">
        <v>251</v>
      </c>
      <c r="BI22" s="429">
        <v>67.837800000000001</v>
      </c>
      <c r="BJ22" s="761">
        <v>0</v>
      </c>
      <c r="BK22" s="429">
        <v>0</v>
      </c>
      <c r="BL22" s="432">
        <v>0</v>
      </c>
      <c r="BM22" s="757">
        <v>0</v>
      </c>
      <c r="BN22" s="428">
        <v>108</v>
      </c>
      <c r="BO22" s="429">
        <v>29.1892</v>
      </c>
      <c r="BP22" s="430">
        <v>262</v>
      </c>
      <c r="BQ22" s="429">
        <v>70.8108</v>
      </c>
      <c r="BR22" s="761">
        <v>0</v>
      </c>
      <c r="BS22" s="429">
        <v>0</v>
      </c>
      <c r="BT22" s="432">
        <v>0</v>
      </c>
      <c r="BU22" s="757">
        <v>0</v>
      </c>
    </row>
    <row r="23" spans="1:73" ht="20.100000000000001" customHeight="1" x14ac:dyDescent="0.25">
      <c r="A23" s="382" t="s">
        <v>69</v>
      </c>
      <c r="B23" s="383" t="s">
        <v>170</v>
      </c>
      <c r="C23" s="375" t="s">
        <v>57</v>
      </c>
      <c r="D23" s="428">
        <v>196</v>
      </c>
      <c r="E23" s="429">
        <v>58.9</v>
      </c>
      <c r="F23" s="430">
        <v>137</v>
      </c>
      <c r="G23" s="429">
        <v>41.1</v>
      </c>
      <c r="H23" s="384">
        <v>0</v>
      </c>
      <c r="I23" s="431">
        <v>0</v>
      </c>
      <c r="J23" s="428">
        <v>184</v>
      </c>
      <c r="K23" s="429">
        <v>53</v>
      </c>
      <c r="L23" s="430">
        <v>163</v>
      </c>
      <c r="M23" s="429">
        <v>47</v>
      </c>
      <c r="N23" s="432">
        <v>0</v>
      </c>
      <c r="O23" s="431">
        <v>0</v>
      </c>
      <c r="P23" s="428">
        <v>192</v>
      </c>
      <c r="Q23" s="429">
        <v>53.6</v>
      </c>
      <c r="R23" s="430">
        <v>166</v>
      </c>
      <c r="S23" s="429">
        <v>46.4</v>
      </c>
      <c r="T23" s="432">
        <v>0</v>
      </c>
      <c r="U23" s="431">
        <v>0</v>
      </c>
      <c r="V23" s="428">
        <v>188</v>
      </c>
      <c r="W23" s="429">
        <v>51.2</v>
      </c>
      <c r="X23" s="430">
        <v>178</v>
      </c>
      <c r="Y23" s="429">
        <v>48.5</v>
      </c>
      <c r="Z23" s="432">
        <v>1</v>
      </c>
      <c r="AA23" s="431">
        <v>0.3</v>
      </c>
      <c r="AB23" s="428">
        <v>182</v>
      </c>
      <c r="AC23" s="429">
        <v>48.3</v>
      </c>
      <c r="AD23" s="430">
        <v>194</v>
      </c>
      <c r="AE23" s="429">
        <v>51.5</v>
      </c>
      <c r="AF23" s="432">
        <v>1</v>
      </c>
      <c r="AG23" s="431">
        <v>0.3</v>
      </c>
      <c r="AH23" s="428">
        <v>180</v>
      </c>
      <c r="AI23" s="429">
        <v>47.2</v>
      </c>
      <c r="AJ23" s="430">
        <v>200</v>
      </c>
      <c r="AK23" s="429">
        <v>52.5</v>
      </c>
      <c r="AL23" s="432">
        <v>1</v>
      </c>
      <c r="AM23" s="431">
        <v>0.3</v>
      </c>
      <c r="AN23" s="428">
        <v>179</v>
      </c>
      <c r="AO23" s="429">
        <v>47.1</v>
      </c>
      <c r="AP23" s="430">
        <v>200</v>
      </c>
      <c r="AQ23" s="429">
        <v>52.6</v>
      </c>
      <c r="AR23" s="432">
        <v>1</v>
      </c>
      <c r="AS23" s="431">
        <v>0.3</v>
      </c>
      <c r="AT23" s="428">
        <v>175</v>
      </c>
      <c r="AU23" s="429">
        <v>45.6</v>
      </c>
      <c r="AV23" s="430">
        <v>209</v>
      </c>
      <c r="AW23" s="429">
        <v>54.4</v>
      </c>
      <c r="AX23" s="432">
        <v>0</v>
      </c>
      <c r="AY23" s="431">
        <v>0</v>
      </c>
      <c r="AZ23" s="428">
        <v>173</v>
      </c>
      <c r="BA23" s="429">
        <v>45.287999999999997</v>
      </c>
      <c r="BB23" s="430">
        <v>209</v>
      </c>
      <c r="BC23" s="429">
        <v>54.712000000000003</v>
      </c>
      <c r="BD23" s="432">
        <v>0</v>
      </c>
      <c r="BE23" s="431">
        <v>0</v>
      </c>
      <c r="BF23" s="428">
        <v>166</v>
      </c>
      <c r="BG23" s="429">
        <v>43.341999999999999</v>
      </c>
      <c r="BH23" s="430">
        <v>217</v>
      </c>
      <c r="BI23" s="429">
        <v>56.658000000000001</v>
      </c>
      <c r="BJ23" s="761">
        <v>0</v>
      </c>
      <c r="BK23" s="429">
        <v>0</v>
      </c>
      <c r="BL23" s="432">
        <v>0</v>
      </c>
      <c r="BM23" s="757">
        <v>0</v>
      </c>
      <c r="BN23" s="428">
        <v>165</v>
      </c>
      <c r="BO23" s="429">
        <v>42.525799999999997</v>
      </c>
      <c r="BP23" s="430">
        <v>223</v>
      </c>
      <c r="BQ23" s="429">
        <v>57.474200000000003</v>
      </c>
      <c r="BR23" s="761">
        <v>0</v>
      </c>
      <c r="BS23" s="429">
        <v>0</v>
      </c>
      <c r="BT23" s="432">
        <v>0</v>
      </c>
      <c r="BU23" s="757">
        <v>0</v>
      </c>
    </row>
    <row r="24" spans="1:73" ht="20.100000000000001" customHeight="1" x14ac:dyDescent="0.25">
      <c r="A24" s="382" t="s">
        <v>70</v>
      </c>
      <c r="B24" s="383" t="s">
        <v>172</v>
      </c>
      <c r="C24" s="375" t="s">
        <v>59</v>
      </c>
      <c r="D24" s="428">
        <v>293</v>
      </c>
      <c r="E24" s="429">
        <v>56.9</v>
      </c>
      <c r="F24" s="430">
        <v>222</v>
      </c>
      <c r="G24" s="429">
        <v>43.1</v>
      </c>
      <c r="H24" s="384">
        <v>0</v>
      </c>
      <c r="I24" s="431">
        <v>0</v>
      </c>
      <c r="J24" s="428">
        <v>283</v>
      </c>
      <c r="K24" s="429">
        <v>55.3</v>
      </c>
      <c r="L24" s="430">
        <v>229</v>
      </c>
      <c r="M24" s="429">
        <v>44.7</v>
      </c>
      <c r="N24" s="432">
        <v>0</v>
      </c>
      <c r="O24" s="431">
        <v>0</v>
      </c>
      <c r="P24" s="428">
        <v>281</v>
      </c>
      <c r="Q24" s="429">
        <v>54.1</v>
      </c>
      <c r="R24" s="430">
        <v>238</v>
      </c>
      <c r="S24" s="429">
        <v>45.9</v>
      </c>
      <c r="T24" s="432">
        <v>0</v>
      </c>
      <c r="U24" s="431">
        <v>0</v>
      </c>
      <c r="V24" s="428">
        <v>282</v>
      </c>
      <c r="W24" s="429">
        <v>54</v>
      </c>
      <c r="X24" s="430">
        <v>240</v>
      </c>
      <c r="Y24" s="429">
        <v>46</v>
      </c>
      <c r="Z24" s="432">
        <v>0</v>
      </c>
      <c r="AA24" s="431">
        <v>0</v>
      </c>
      <c r="AB24" s="428">
        <v>255</v>
      </c>
      <c r="AC24" s="429">
        <v>48.4</v>
      </c>
      <c r="AD24" s="430">
        <v>272</v>
      </c>
      <c r="AE24" s="429">
        <v>51.6</v>
      </c>
      <c r="AF24" s="432">
        <v>0</v>
      </c>
      <c r="AG24" s="431">
        <v>0</v>
      </c>
      <c r="AH24" s="428">
        <v>240</v>
      </c>
      <c r="AI24" s="429">
        <v>44.8</v>
      </c>
      <c r="AJ24" s="430">
        <v>296</v>
      </c>
      <c r="AK24" s="429">
        <v>55.2</v>
      </c>
      <c r="AL24" s="432">
        <v>0</v>
      </c>
      <c r="AM24" s="431">
        <v>0</v>
      </c>
      <c r="AN24" s="428">
        <v>221</v>
      </c>
      <c r="AO24" s="429">
        <v>40.299999999999997</v>
      </c>
      <c r="AP24" s="430">
        <v>327</v>
      </c>
      <c r="AQ24" s="429">
        <v>59.7</v>
      </c>
      <c r="AR24" s="432">
        <v>0</v>
      </c>
      <c r="AS24" s="431">
        <v>0</v>
      </c>
      <c r="AT24" s="428">
        <v>203</v>
      </c>
      <c r="AU24" s="429">
        <v>36.4</v>
      </c>
      <c r="AV24" s="430">
        <v>353</v>
      </c>
      <c r="AW24" s="429">
        <v>63.3</v>
      </c>
      <c r="AX24" s="432">
        <v>2</v>
      </c>
      <c r="AY24" s="431">
        <v>0.4</v>
      </c>
      <c r="AZ24" s="428">
        <v>199</v>
      </c>
      <c r="BA24" s="429">
        <v>35.4724</v>
      </c>
      <c r="BB24" s="430">
        <v>358</v>
      </c>
      <c r="BC24" s="429">
        <v>63.814599999999999</v>
      </c>
      <c r="BD24" s="432">
        <v>4</v>
      </c>
      <c r="BE24" s="431">
        <v>0</v>
      </c>
      <c r="BF24" s="428">
        <v>203</v>
      </c>
      <c r="BG24" s="429">
        <v>36.185400000000001</v>
      </c>
      <c r="BH24" s="430">
        <v>357</v>
      </c>
      <c r="BI24" s="429">
        <v>63.636400000000002</v>
      </c>
      <c r="BJ24" s="761">
        <v>0</v>
      </c>
      <c r="BK24" s="429">
        <v>0</v>
      </c>
      <c r="BL24" s="432">
        <v>1</v>
      </c>
      <c r="BM24" s="757">
        <v>0.17824999999999999</v>
      </c>
      <c r="BN24" s="428">
        <v>198</v>
      </c>
      <c r="BO24" s="429">
        <v>34.615400000000001</v>
      </c>
      <c r="BP24" s="430">
        <v>374</v>
      </c>
      <c r="BQ24" s="429">
        <v>65.384600000000006</v>
      </c>
      <c r="BR24" s="761">
        <v>0</v>
      </c>
      <c r="BS24" s="429">
        <v>0</v>
      </c>
      <c r="BT24" s="432">
        <v>0</v>
      </c>
      <c r="BU24" s="757">
        <v>0</v>
      </c>
    </row>
    <row r="25" spans="1:73" ht="20.100000000000001" customHeight="1" x14ac:dyDescent="0.25">
      <c r="A25" s="382" t="s">
        <v>70</v>
      </c>
      <c r="B25" s="383" t="s">
        <v>171</v>
      </c>
      <c r="C25" s="375" t="s">
        <v>57</v>
      </c>
      <c r="D25" s="428">
        <v>120</v>
      </c>
      <c r="E25" s="429">
        <v>59.7</v>
      </c>
      <c r="F25" s="430">
        <v>81</v>
      </c>
      <c r="G25" s="429">
        <v>40.299999999999997</v>
      </c>
      <c r="H25" s="384">
        <v>0</v>
      </c>
      <c r="I25" s="431">
        <v>0</v>
      </c>
      <c r="J25" s="428">
        <v>115</v>
      </c>
      <c r="K25" s="429">
        <v>56.4</v>
      </c>
      <c r="L25" s="430">
        <v>89</v>
      </c>
      <c r="M25" s="429">
        <v>43.6</v>
      </c>
      <c r="N25" s="432">
        <v>0</v>
      </c>
      <c r="O25" s="431">
        <v>0</v>
      </c>
      <c r="P25" s="428">
        <v>109</v>
      </c>
      <c r="Q25" s="429">
        <v>51.9</v>
      </c>
      <c r="R25" s="430">
        <v>101</v>
      </c>
      <c r="S25" s="429">
        <v>48.1</v>
      </c>
      <c r="T25" s="432">
        <v>0</v>
      </c>
      <c r="U25" s="431">
        <v>0</v>
      </c>
      <c r="V25" s="428">
        <v>108</v>
      </c>
      <c r="W25" s="429">
        <v>50.2</v>
      </c>
      <c r="X25" s="430">
        <v>107</v>
      </c>
      <c r="Y25" s="429">
        <v>49.8</v>
      </c>
      <c r="Z25" s="432">
        <v>0</v>
      </c>
      <c r="AA25" s="431">
        <v>0</v>
      </c>
      <c r="AB25" s="428">
        <v>105</v>
      </c>
      <c r="AC25" s="429">
        <v>49.5</v>
      </c>
      <c r="AD25" s="430">
        <v>107</v>
      </c>
      <c r="AE25" s="429">
        <v>50.5</v>
      </c>
      <c r="AF25" s="432">
        <v>0</v>
      </c>
      <c r="AG25" s="431">
        <v>0</v>
      </c>
      <c r="AH25" s="428">
        <v>108</v>
      </c>
      <c r="AI25" s="429">
        <v>51.2</v>
      </c>
      <c r="AJ25" s="430">
        <v>103</v>
      </c>
      <c r="AK25" s="429">
        <v>48.8</v>
      </c>
      <c r="AL25" s="432">
        <v>0</v>
      </c>
      <c r="AM25" s="431">
        <v>0</v>
      </c>
      <c r="AN25" s="428">
        <v>104</v>
      </c>
      <c r="AO25" s="429">
        <v>49.3</v>
      </c>
      <c r="AP25" s="430">
        <v>107</v>
      </c>
      <c r="AQ25" s="429">
        <v>50.7</v>
      </c>
      <c r="AR25" s="432">
        <v>0</v>
      </c>
      <c r="AS25" s="431">
        <v>0</v>
      </c>
      <c r="AT25" s="428">
        <v>100</v>
      </c>
      <c r="AU25" s="429">
        <v>47.4</v>
      </c>
      <c r="AV25" s="430">
        <v>111</v>
      </c>
      <c r="AW25" s="429">
        <v>52.6</v>
      </c>
      <c r="AX25" s="432">
        <v>0</v>
      </c>
      <c r="AY25" s="431">
        <v>0</v>
      </c>
      <c r="AZ25" s="428">
        <v>94</v>
      </c>
      <c r="BA25" s="429">
        <v>44.761899999999997</v>
      </c>
      <c r="BB25" s="430">
        <v>116</v>
      </c>
      <c r="BC25" s="429">
        <v>55.238100000000003</v>
      </c>
      <c r="BD25" s="432">
        <v>0</v>
      </c>
      <c r="BE25" s="431">
        <v>0</v>
      </c>
      <c r="BF25" s="428">
        <v>95</v>
      </c>
      <c r="BG25" s="429">
        <v>44.811300000000003</v>
      </c>
      <c r="BH25" s="430">
        <v>116</v>
      </c>
      <c r="BI25" s="429">
        <v>54.716999999999999</v>
      </c>
      <c r="BJ25" s="761">
        <v>0</v>
      </c>
      <c r="BK25" s="429">
        <v>0</v>
      </c>
      <c r="BL25" s="432">
        <v>1</v>
      </c>
      <c r="BM25" s="757">
        <v>0.47170000000000001</v>
      </c>
      <c r="BN25" s="428">
        <v>95</v>
      </c>
      <c r="BO25" s="429">
        <v>44.600900000000003</v>
      </c>
      <c r="BP25" s="430">
        <v>117</v>
      </c>
      <c r="BQ25" s="429">
        <v>54.929600000000001</v>
      </c>
      <c r="BR25" s="761">
        <v>0</v>
      </c>
      <c r="BS25" s="429">
        <v>0</v>
      </c>
      <c r="BT25" s="432">
        <v>1</v>
      </c>
      <c r="BU25" s="757">
        <v>0.46899999999999997</v>
      </c>
    </row>
    <row r="26" spans="1:73" ht="20.100000000000001" customHeight="1" x14ac:dyDescent="0.25">
      <c r="A26" s="382" t="s">
        <v>70</v>
      </c>
      <c r="B26" s="383" t="s">
        <v>991</v>
      </c>
      <c r="C26" s="375" t="s">
        <v>57</v>
      </c>
      <c r="D26" s="428">
        <v>149</v>
      </c>
      <c r="E26" s="429">
        <v>47.6</v>
      </c>
      <c r="F26" s="430">
        <v>164</v>
      </c>
      <c r="G26" s="429">
        <v>52.4</v>
      </c>
      <c r="H26" s="384">
        <v>0</v>
      </c>
      <c r="I26" s="431">
        <v>0</v>
      </c>
      <c r="J26" s="428">
        <v>149</v>
      </c>
      <c r="K26" s="429">
        <v>45.6</v>
      </c>
      <c r="L26" s="430">
        <v>175</v>
      </c>
      <c r="M26" s="429">
        <v>53.5</v>
      </c>
      <c r="N26" s="432">
        <v>3</v>
      </c>
      <c r="O26" s="431">
        <v>0.9</v>
      </c>
      <c r="P26" s="428">
        <v>163</v>
      </c>
      <c r="Q26" s="429">
        <v>47</v>
      </c>
      <c r="R26" s="430">
        <v>184</v>
      </c>
      <c r="S26" s="429">
        <v>53</v>
      </c>
      <c r="T26" s="432">
        <v>0</v>
      </c>
      <c r="U26" s="431">
        <v>0</v>
      </c>
      <c r="V26" s="428">
        <v>159</v>
      </c>
      <c r="W26" s="429">
        <v>44.7</v>
      </c>
      <c r="X26" s="430">
        <v>197</v>
      </c>
      <c r="Y26" s="429">
        <v>55.3</v>
      </c>
      <c r="Z26" s="432">
        <v>0</v>
      </c>
      <c r="AA26" s="431">
        <v>0</v>
      </c>
      <c r="AB26" s="428">
        <v>163</v>
      </c>
      <c r="AC26" s="429">
        <v>43.1</v>
      </c>
      <c r="AD26" s="430">
        <v>215</v>
      </c>
      <c r="AE26" s="429">
        <v>56.9</v>
      </c>
      <c r="AF26" s="432">
        <v>0</v>
      </c>
      <c r="AG26" s="431">
        <v>0</v>
      </c>
      <c r="AH26" s="428">
        <v>166</v>
      </c>
      <c r="AI26" s="429">
        <v>44</v>
      </c>
      <c r="AJ26" s="430">
        <v>211</v>
      </c>
      <c r="AK26" s="429">
        <v>56</v>
      </c>
      <c r="AL26" s="432">
        <v>0</v>
      </c>
      <c r="AM26" s="431">
        <v>0</v>
      </c>
      <c r="AN26" s="428">
        <v>152</v>
      </c>
      <c r="AO26" s="429">
        <v>40.4</v>
      </c>
      <c r="AP26" s="430">
        <v>224</v>
      </c>
      <c r="AQ26" s="429">
        <v>59.6</v>
      </c>
      <c r="AR26" s="432">
        <v>0</v>
      </c>
      <c r="AS26" s="431">
        <v>0</v>
      </c>
      <c r="AT26" s="428">
        <v>139</v>
      </c>
      <c r="AU26" s="429">
        <v>37.200000000000003</v>
      </c>
      <c r="AV26" s="430">
        <v>235</v>
      </c>
      <c r="AW26" s="429">
        <v>62.8</v>
      </c>
      <c r="AX26" s="432">
        <v>0</v>
      </c>
      <c r="AY26" s="431">
        <v>0</v>
      </c>
      <c r="AZ26" s="428">
        <v>130</v>
      </c>
      <c r="BA26" s="429">
        <v>34.946199999999997</v>
      </c>
      <c r="BB26" s="430">
        <v>242</v>
      </c>
      <c r="BC26" s="429">
        <v>65.053799999999995</v>
      </c>
      <c r="BD26" s="432">
        <v>0</v>
      </c>
      <c r="BE26" s="431">
        <v>0.71301000000000003</v>
      </c>
      <c r="BF26" s="428">
        <v>125</v>
      </c>
      <c r="BG26" s="429">
        <v>33.422499999999999</v>
      </c>
      <c r="BH26" s="430">
        <v>249</v>
      </c>
      <c r="BI26" s="429">
        <v>66.577500000000001</v>
      </c>
      <c r="BJ26" s="761">
        <v>0</v>
      </c>
      <c r="BK26" s="429">
        <v>0</v>
      </c>
      <c r="BL26" s="432">
        <v>0</v>
      </c>
      <c r="BM26" s="757">
        <v>0</v>
      </c>
      <c r="BN26" s="428">
        <v>118</v>
      </c>
      <c r="BO26" s="429">
        <v>31.720400000000001</v>
      </c>
      <c r="BP26" s="430">
        <v>253</v>
      </c>
      <c r="BQ26" s="429">
        <v>68.010800000000003</v>
      </c>
      <c r="BR26" s="761">
        <v>0</v>
      </c>
      <c r="BS26" s="429">
        <v>0</v>
      </c>
      <c r="BT26" s="432">
        <v>1</v>
      </c>
      <c r="BU26" s="757">
        <v>0.26900000000000002</v>
      </c>
    </row>
    <row r="27" spans="1:73" ht="20.100000000000001" customHeight="1" x14ac:dyDescent="0.25">
      <c r="A27" s="382" t="s">
        <v>71</v>
      </c>
      <c r="B27" s="383" t="s">
        <v>173</v>
      </c>
      <c r="C27" s="375" t="s">
        <v>57</v>
      </c>
      <c r="D27" s="428">
        <v>223</v>
      </c>
      <c r="E27" s="429">
        <v>50.1</v>
      </c>
      <c r="F27" s="430">
        <v>220</v>
      </c>
      <c r="G27" s="429">
        <v>49.4</v>
      </c>
      <c r="H27" s="384">
        <v>2</v>
      </c>
      <c r="I27" s="431">
        <v>0.4</v>
      </c>
      <c r="J27" s="428">
        <v>224</v>
      </c>
      <c r="K27" s="429">
        <v>51.3</v>
      </c>
      <c r="L27" s="430">
        <v>212</v>
      </c>
      <c r="M27" s="429">
        <v>48.5</v>
      </c>
      <c r="N27" s="432">
        <v>1</v>
      </c>
      <c r="O27" s="431">
        <v>0.2</v>
      </c>
      <c r="P27" s="428">
        <v>225</v>
      </c>
      <c r="Q27" s="429">
        <v>50.2</v>
      </c>
      <c r="R27" s="430">
        <v>223</v>
      </c>
      <c r="S27" s="429">
        <v>49.8</v>
      </c>
      <c r="T27" s="432">
        <v>0</v>
      </c>
      <c r="U27" s="431">
        <v>0</v>
      </c>
      <c r="V27" s="428">
        <v>215</v>
      </c>
      <c r="W27" s="429">
        <v>48</v>
      </c>
      <c r="X27" s="430">
        <v>231</v>
      </c>
      <c r="Y27" s="429">
        <v>51.6</v>
      </c>
      <c r="Z27" s="432">
        <v>2</v>
      </c>
      <c r="AA27" s="431">
        <v>0.4</v>
      </c>
      <c r="AB27" s="428">
        <v>215</v>
      </c>
      <c r="AC27" s="429">
        <v>47.9</v>
      </c>
      <c r="AD27" s="430">
        <v>234</v>
      </c>
      <c r="AE27" s="429">
        <v>52.1</v>
      </c>
      <c r="AF27" s="432">
        <v>0</v>
      </c>
      <c r="AG27" s="431">
        <v>0</v>
      </c>
      <c r="AH27" s="428">
        <v>191</v>
      </c>
      <c r="AI27" s="429">
        <v>42.9</v>
      </c>
      <c r="AJ27" s="430">
        <v>254</v>
      </c>
      <c r="AK27" s="429">
        <v>57.1</v>
      </c>
      <c r="AL27" s="432">
        <v>0</v>
      </c>
      <c r="AM27" s="431">
        <v>0</v>
      </c>
      <c r="AN27" s="428">
        <v>176</v>
      </c>
      <c r="AO27" s="429">
        <v>40.1</v>
      </c>
      <c r="AP27" s="430">
        <v>263</v>
      </c>
      <c r="AQ27" s="429">
        <v>59.9</v>
      </c>
      <c r="AR27" s="432">
        <v>0</v>
      </c>
      <c r="AS27" s="431">
        <v>0</v>
      </c>
      <c r="AT27" s="428">
        <v>181</v>
      </c>
      <c r="AU27" s="429">
        <v>41.7</v>
      </c>
      <c r="AV27" s="430">
        <v>253</v>
      </c>
      <c r="AW27" s="429">
        <v>58.3</v>
      </c>
      <c r="AX27" s="432">
        <v>0</v>
      </c>
      <c r="AY27" s="431">
        <v>0</v>
      </c>
      <c r="AZ27" s="428">
        <v>174</v>
      </c>
      <c r="BA27" s="429">
        <v>39.908299999999997</v>
      </c>
      <c r="BB27" s="430">
        <v>262</v>
      </c>
      <c r="BC27" s="429">
        <v>60.091700000000003</v>
      </c>
      <c r="BD27" s="432">
        <v>0</v>
      </c>
      <c r="BE27" s="431">
        <v>0</v>
      </c>
      <c r="BF27" s="428">
        <v>189</v>
      </c>
      <c r="BG27" s="429">
        <v>42.663699999999999</v>
      </c>
      <c r="BH27" s="430">
        <v>254</v>
      </c>
      <c r="BI27" s="429">
        <v>57.336300000000001</v>
      </c>
      <c r="BJ27" s="761">
        <v>0</v>
      </c>
      <c r="BK27" s="429">
        <v>0</v>
      </c>
      <c r="BL27" s="432">
        <v>0</v>
      </c>
      <c r="BM27" s="757">
        <v>0</v>
      </c>
      <c r="BN27" s="428">
        <v>197</v>
      </c>
      <c r="BO27" s="429">
        <v>43.875300000000003</v>
      </c>
      <c r="BP27" s="430">
        <v>252</v>
      </c>
      <c r="BQ27" s="429">
        <v>56.124699999999997</v>
      </c>
      <c r="BR27" s="761">
        <v>0</v>
      </c>
      <c r="BS27" s="429">
        <v>0</v>
      </c>
      <c r="BT27" s="432">
        <v>0</v>
      </c>
      <c r="BU27" s="757">
        <v>0</v>
      </c>
    </row>
    <row r="28" spans="1:73" ht="20.100000000000001" customHeight="1" x14ac:dyDescent="0.25">
      <c r="A28" s="382" t="s">
        <v>72</v>
      </c>
      <c r="B28" s="383" t="s">
        <v>174</v>
      </c>
      <c r="C28" s="375" t="s">
        <v>57</v>
      </c>
      <c r="D28" s="428">
        <v>175</v>
      </c>
      <c r="E28" s="429">
        <v>54.3</v>
      </c>
      <c r="F28" s="430">
        <v>147</v>
      </c>
      <c r="G28" s="429">
        <v>45.7</v>
      </c>
      <c r="H28" s="384">
        <v>0</v>
      </c>
      <c r="I28" s="431">
        <v>0</v>
      </c>
      <c r="J28" s="428">
        <v>171</v>
      </c>
      <c r="K28" s="429">
        <v>52.8</v>
      </c>
      <c r="L28" s="430">
        <v>153</v>
      </c>
      <c r="M28" s="429">
        <v>47.2</v>
      </c>
      <c r="N28" s="432">
        <v>0</v>
      </c>
      <c r="O28" s="431">
        <v>0</v>
      </c>
      <c r="P28" s="428">
        <v>176</v>
      </c>
      <c r="Q28" s="429">
        <v>53.7</v>
      </c>
      <c r="R28" s="430">
        <v>152</v>
      </c>
      <c r="S28" s="429">
        <v>46.3</v>
      </c>
      <c r="T28" s="432">
        <v>0</v>
      </c>
      <c r="U28" s="431">
        <v>0</v>
      </c>
      <c r="V28" s="428">
        <v>175</v>
      </c>
      <c r="W28" s="429">
        <v>52.9</v>
      </c>
      <c r="X28" s="430">
        <v>156</v>
      </c>
      <c r="Y28" s="429">
        <v>47.1</v>
      </c>
      <c r="Z28" s="432">
        <v>0</v>
      </c>
      <c r="AA28" s="431">
        <v>0</v>
      </c>
      <c r="AB28" s="428">
        <v>175</v>
      </c>
      <c r="AC28" s="429">
        <v>52.4</v>
      </c>
      <c r="AD28" s="430">
        <v>159</v>
      </c>
      <c r="AE28" s="429">
        <v>47.6</v>
      </c>
      <c r="AF28" s="432">
        <v>0</v>
      </c>
      <c r="AG28" s="431">
        <v>0</v>
      </c>
      <c r="AH28" s="428">
        <v>163</v>
      </c>
      <c r="AI28" s="429">
        <v>49.8</v>
      </c>
      <c r="AJ28" s="430">
        <v>164</v>
      </c>
      <c r="AK28" s="429">
        <v>50.2</v>
      </c>
      <c r="AL28" s="432">
        <v>0</v>
      </c>
      <c r="AM28" s="431">
        <v>0</v>
      </c>
      <c r="AN28" s="428">
        <v>165</v>
      </c>
      <c r="AO28" s="429">
        <v>49.7</v>
      </c>
      <c r="AP28" s="430">
        <v>167</v>
      </c>
      <c r="AQ28" s="429">
        <v>50.3</v>
      </c>
      <c r="AR28" s="432">
        <v>0</v>
      </c>
      <c r="AS28" s="431">
        <v>0</v>
      </c>
      <c r="AT28" s="428">
        <v>153</v>
      </c>
      <c r="AU28" s="429">
        <v>45.8</v>
      </c>
      <c r="AV28" s="430">
        <v>181</v>
      </c>
      <c r="AW28" s="429">
        <v>54.2</v>
      </c>
      <c r="AX28" s="432">
        <v>0</v>
      </c>
      <c r="AY28" s="431">
        <v>0</v>
      </c>
      <c r="AZ28" s="428">
        <v>140</v>
      </c>
      <c r="BA28" s="429">
        <v>42.944800000000001</v>
      </c>
      <c r="BB28" s="430">
        <v>186</v>
      </c>
      <c r="BC28" s="429">
        <v>57.055199999999999</v>
      </c>
      <c r="BD28" s="432">
        <v>0</v>
      </c>
      <c r="BE28" s="431">
        <v>0</v>
      </c>
      <c r="BF28" s="428">
        <v>140</v>
      </c>
      <c r="BG28" s="429">
        <v>42.944800000000001</v>
      </c>
      <c r="BH28" s="430">
        <v>186</v>
      </c>
      <c r="BI28" s="429">
        <v>57.055199999999999</v>
      </c>
      <c r="BJ28" s="761">
        <v>0</v>
      </c>
      <c r="BK28" s="429">
        <v>0</v>
      </c>
      <c r="BL28" s="432">
        <v>0</v>
      </c>
      <c r="BM28" s="757">
        <v>0</v>
      </c>
      <c r="BN28" s="428">
        <v>121</v>
      </c>
      <c r="BO28" s="429">
        <v>37.003100000000003</v>
      </c>
      <c r="BP28" s="430">
        <v>203</v>
      </c>
      <c r="BQ28" s="429">
        <v>62.079500000000003</v>
      </c>
      <c r="BR28" s="761">
        <v>0</v>
      </c>
      <c r="BS28" s="429">
        <v>0</v>
      </c>
      <c r="BT28" s="432">
        <v>3</v>
      </c>
      <c r="BU28" s="757">
        <v>0.91700000000000004</v>
      </c>
    </row>
    <row r="29" spans="1:73" ht="20.100000000000001" customHeight="1" x14ac:dyDescent="0.25">
      <c r="A29" s="382" t="s">
        <v>73</v>
      </c>
      <c r="B29" s="383" t="s">
        <v>175</v>
      </c>
      <c r="C29" s="375" t="s">
        <v>57</v>
      </c>
      <c r="D29" s="428">
        <v>124</v>
      </c>
      <c r="E29" s="429">
        <v>49</v>
      </c>
      <c r="F29" s="430">
        <v>128</v>
      </c>
      <c r="G29" s="429">
        <v>50.6</v>
      </c>
      <c r="H29" s="384">
        <v>1</v>
      </c>
      <c r="I29" s="431">
        <v>0.4</v>
      </c>
      <c r="J29" s="428">
        <v>131</v>
      </c>
      <c r="K29" s="429">
        <v>49.2</v>
      </c>
      <c r="L29" s="430">
        <v>134</v>
      </c>
      <c r="M29" s="429">
        <v>50.4</v>
      </c>
      <c r="N29" s="432">
        <v>1</v>
      </c>
      <c r="O29" s="431">
        <v>0.4</v>
      </c>
      <c r="P29" s="428">
        <v>126</v>
      </c>
      <c r="Q29" s="429">
        <v>48.3</v>
      </c>
      <c r="R29" s="430">
        <v>134</v>
      </c>
      <c r="S29" s="429">
        <v>51.3</v>
      </c>
      <c r="T29" s="432">
        <v>1</v>
      </c>
      <c r="U29" s="431">
        <v>0.4</v>
      </c>
      <c r="V29" s="428">
        <v>123</v>
      </c>
      <c r="W29" s="429">
        <v>47.7</v>
      </c>
      <c r="X29" s="430">
        <v>135</v>
      </c>
      <c r="Y29" s="429">
        <v>52.3</v>
      </c>
      <c r="Z29" s="432">
        <v>0</v>
      </c>
      <c r="AA29" s="431">
        <v>0</v>
      </c>
      <c r="AB29" s="428">
        <v>121</v>
      </c>
      <c r="AC29" s="429">
        <v>45.7</v>
      </c>
      <c r="AD29" s="430">
        <v>144</v>
      </c>
      <c r="AE29" s="429">
        <v>54.3</v>
      </c>
      <c r="AF29" s="432">
        <v>0</v>
      </c>
      <c r="AG29" s="431">
        <v>0</v>
      </c>
      <c r="AH29" s="428">
        <v>117</v>
      </c>
      <c r="AI29" s="429">
        <v>45.2</v>
      </c>
      <c r="AJ29" s="430">
        <v>142</v>
      </c>
      <c r="AK29" s="429">
        <v>54.8</v>
      </c>
      <c r="AL29" s="432">
        <v>0</v>
      </c>
      <c r="AM29" s="431">
        <v>0</v>
      </c>
      <c r="AN29" s="428">
        <v>115</v>
      </c>
      <c r="AO29" s="429">
        <v>44.1</v>
      </c>
      <c r="AP29" s="430">
        <v>146</v>
      </c>
      <c r="AQ29" s="429">
        <v>55.9</v>
      </c>
      <c r="AR29" s="432">
        <v>0</v>
      </c>
      <c r="AS29" s="431">
        <v>0</v>
      </c>
      <c r="AT29" s="428">
        <v>116</v>
      </c>
      <c r="AU29" s="429">
        <v>44.6</v>
      </c>
      <c r="AV29" s="430">
        <v>144</v>
      </c>
      <c r="AW29" s="429">
        <v>55.4</v>
      </c>
      <c r="AX29" s="432">
        <v>0</v>
      </c>
      <c r="AY29" s="431">
        <v>0</v>
      </c>
      <c r="AZ29" s="428">
        <v>123</v>
      </c>
      <c r="BA29" s="429">
        <v>47.307699999999997</v>
      </c>
      <c r="BB29" s="430">
        <v>137</v>
      </c>
      <c r="BC29" s="429">
        <v>52.692300000000003</v>
      </c>
      <c r="BD29" s="432">
        <v>0</v>
      </c>
      <c r="BE29" s="431">
        <v>0</v>
      </c>
      <c r="BF29" s="428">
        <v>117</v>
      </c>
      <c r="BG29" s="429">
        <v>44.318199999999997</v>
      </c>
      <c r="BH29" s="430">
        <v>147</v>
      </c>
      <c r="BI29" s="429">
        <v>55.681800000000003</v>
      </c>
      <c r="BJ29" s="761">
        <v>0</v>
      </c>
      <c r="BK29" s="429">
        <v>0</v>
      </c>
      <c r="BL29" s="432">
        <v>0</v>
      </c>
      <c r="BM29" s="757">
        <v>0</v>
      </c>
      <c r="BN29" s="428">
        <v>114</v>
      </c>
      <c r="BO29" s="429">
        <v>43.846200000000003</v>
      </c>
      <c r="BP29" s="430">
        <v>146</v>
      </c>
      <c r="BQ29" s="429">
        <v>56.153799999999997</v>
      </c>
      <c r="BR29" s="761">
        <v>0</v>
      </c>
      <c r="BS29" s="429">
        <v>0</v>
      </c>
      <c r="BT29" s="432">
        <v>0</v>
      </c>
      <c r="BU29" s="757">
        <v>0</v>
      </c>
    </row>
    <row r="30" spans="1:73" ht="20.100000000000001" customHeight="1" x14ac:dyDescent="0.25">
      <c r="A30" s="382" t="s">
        <v>73</v>
      </c>
      <c r="B30" s="383" t="s">
        <v>176</v>
      </c>
      <c r="C30" s="375" t="s">
        <v>57</v>
      </c>
      <c r="D30" s="428">
        <v>268</v>
      </c>
      <c r="E30" s="429">
        <v>56.3</v>
      </c>
      <c r="F30" s="430">
        <v>206</v>
      </c>
      <c r="G30" s="429">
        <v>43.3</v>
      </c>
      <c r="H30" s="384">
        <v>2</v>
      </c>
      <c r="I30" s="431">
        <v>0.4</v>
      </c>
      <c r="J30" s="428">
        <v>262</v>
      </c>
      <c r="K30" s="429">
        <v>55.4</v>
      </c>
      <c r="L30" s="430">
        <v>209</v>
      </c>
      <c r="M30" s="429">
        <v>44.2</v>
      </c>
      <c r="N30" s="432">
        <v>2</v>
      </c>
      <c r="O30" s="431">
        <v>0.4</v>
      </c>
      <c r="P30" s="428">
        <v>263</v>
      </c>
      <c r="Q30" s="429">
        <v>55.5</v>
      </c>
      <c r="R30" s="430">
        <v>211</v>
      </c>
      <c r="S30" s="429">
        <v>44.5</v>
      </c>
      <c r="T30" s="432">
        <v>0</v>
      </c>
      <c r="U30" s="431">
        <v>0</v>
      </c>
      <c r="V30" s="428">
        <v>249</v>
      </c>
      <c r="W30" s="429">
        <v>52.6</v>
      </c>
      <c r="X30" s="430">
        <v>222</v>
      </c>
      <c r="Y30" s="429">
        <v>46.9</v>
      </c>
      <c r="Z30" s="432">
        <v>2</v>
      </c>
      <c r="AA30" s="431">
        <v>0.4</v>
      </c>
      <c r="AB30" s="428">
        <v>241</v>
      </c>
      <c r="AC30" s="429">
        <v>50.4</v>
      </c>
      <c r="AD30" s="430">
        <v>237</v>
      </c>
      <c r="AE30" s="429">
        <v>49.6</v>
      </c>
      <c r="AF30" s="432">
        <v>0</v>
      </c>
      <c r="AG30" s="431">
        <v>0</v>
      </c>
      <c r="AH30" s="428">
        <v>228</v>
      </c>
      <c r="AI30" s="429">
        <v>48</v>
      </c>
      <c r="AJ30" s="430">
        <v>247</v>
      </c>
      <c r="AK30" s="429">
        <v>52</v>
      </c>
      <c r="AL30" s="432">
        <v>0</v>
      </c>
      <c r="AM30" s="431">
        <v>0</v>
      </c>
      <c r="AN30" s="428">
        <v>214</v>
      </c>
      <c r="AO30" s="429">
        <v>45.2</v>
      </c>
      <c r="AP30" s="430">
        <v>259</v>
      </c>
      <c r="AQ30" s="429">
        <v>54.8</v>
      </c>
      <c r="AR30" s="432">
        <v>0</v>
      </c>
      <c r="AS30" s="431">
        <v>0</v>
      </c>
      <c r="AT30" s="428">
        <v>200</v>
      </c>
      <c r="AU30" s="429">
        <v>42.5</v>
      </c>
      <c r="AV30" s="430">
        <v>271</v>
      </c>
      <c r="AW30" s="429">
        <v>57.5</v>
      </c>
      <c r="AX30" s="432">
        <v>0</v>
      </c>
      <c r="AY30" s="431">
        <v>0</v>
      </c>
      <c r="AZ30" s="428">
        <v>191</v>
      </c>
      <c r="BA30" s="429">
        <v>40.466099999999997</v>
      </c>
      <c r="BB30" s="430">
        <v>280</v>
      </c>
      <c r="BC30" s="429">
        <v>59.322000000000003</v>
      </c>
      <c r="BD30" s="432">
        <v>1</v>
      </c>
      <c r="BE30" s="431">
        <v>0.21185999999999999</v>
      </c>
      <c r="BF30" s="428">
        <v>180</v>
      </c>
      <c r="BG30" s="429">
        <v>37.974699999999999</v>
      </c>
      <c r="BH30" s="430">
        <v>294</v>
      </c>
      <c r="BI30" s="429">
        <v>62.025300000000001</v>
      </c>
      <c r="BJ30" s="761">
        <v>0</v>
      </c>
      <c r="BK30" s="429">
        <v>0</v>
      </c>
      <c r="BL30" s="432">
        <v>0</v>
      </c>
      <c r="BM30" s="757">
        <v>0</v>
      </c>
      <c r="BN30" s="428">
        <v>189</v>
      </c>
      <c r="BO30" s="429">
        <v>39.7059</v>
      </c>
      <c r="BP30" s="430">
        <v>286</v>
      </c>
      <c r="BQ30" s="429">
        <v>60.084000000000003</v>
      </c>
      <c r="BR30" s="761">
        <v>0</v>
      </c>
      <c r="BS30" s="429">
        <v>0</v>
      </c>
      <c r="BT30" s="432">
        <v>1</v>
      </c>
      <c r="BU30" s="757">
        <v>0.21</v>
      </c>
    </row>
    <row r="31" spans="1:73" ht="20.100000000000001" customHeight="1" x14ac:dyDescent="0.25">
      <c r="A31" s="382" t="s">
        <v>74</v>
      </c>
      <c r="B31" s="383" t="s">
        <v>177</v>
      </c>
      <c r="C31" s="375" t="s">
        <v>57</v>
      </c>
      <c r="D31" s="428">
        <v>121</v>
      </c>
      <c r="E31" s="429">
        <v>46.7</v>
      </c>
      <c r="F31" s="430">
        <v>138</v>
      </c>
      <c r="G31" s="429">
        <v>53.3</v>
      </c>
      <c r="H31" s="384">
        <v>0</v>
      </c>
      <c r="I31" s="431">
        <v>0</v>
      </c>
      <c r="J31" s="428">
        <v>126</v>
      </c>
      <c r="K31" s="429">
        <v>48.8</v>
      </c>
      <c r="L31" s="430">
        <v>132</v>
      </c>
      <c r="M31" s="429">
        <v>51.2</v>
      </c>
      <c r="N31" s="432">
        <v>0</v>
      </c>
      <c r="O31" s="431">
        <v>0</v>
      </c>
      <c r="P31" s="428">
        <v>124</v>
      </c>
      <c r="Q31" s="429">
        <v>49</v>
      </c>
      <c r="R31" s="430">
        <v>129</v>
      </c>
      <c r="S31" s="429">
        <v>51</v>
      </c>
      <c r="T31" s="432">
        <v>0</v>
      </c>
      <c r="U31" s="431">
        <v>0</v>
      </c>
      <c r="V31" s="428">
        <v>130</v>
      </c>
      <c r="W31" s="429">
        <v>48.3</v>
      </c>
      <c r="X31" s="430">
        <v>139</v>
      </c>
      <c r="Y31" s="429">
        <v>51.7</v>
      </c>
      <c r="Z31" s="432">
        <v>0</v>
      </c>
      <c r="AA31" s="431">
        <v>0</v>
      </c>
      <c r="AB31" s="428">
        <v>127</v>
      </c>
      <c r="AC31" s="429">
        <v>45</v>
      </c>
      <c r="AD31" s="430">
        <v>155</v>
      </c>
      <c r="AE31" s="429">
        <v>55</v>
      </c>
      <c r="AF31" s="432">
        <v>0</v>
      </c>
      <c r="AG31" s="431">
        <v>0</v>
      </c>
      <c r="AH31" s="428">
        <v>138</v>
      </c>
      <c r="AI31" s="429">
        <v>46.9</v>
      </c>
      <c r="AJ31" s="430">
        <v>156</v>
      </c>
      <c r="AK31" s="429">
        <v>53.1</v>
      </c>
      <c r="AL31" s="432">
        <v>0</v>
      </c>
      <c r="AM31" s="431">
        <v>0</v>
      </c>
      <c r="AN31" s="428">
        <v>133</v>
      </c>
      <c r="AO31" s="429">
        <v>43.6</v>
      </c>
      <c r="AP31" s="430">
        <v>172</v>
      </c>
      <c r="AQ31" s="429">
        <v>56.4</v>
      </c>
      <c r="AR31" s="432">
        <v>0</v>
      </c>
      <c r="AS31" s="431">
        <v>0</v>
      </c>
      <c r="AT31" s="428">
        <v>135</v>
      </c>
      <c r="AU31" s="429">
        <v>44.4</v>
      </c>
      <c r="AV31" s="430">
        <v>169</v>
      </c>
      <c r="AW31" s="429">
        <v>55.6</v>
      </c>
      <c r="AX31" s="432">
        <v>0</v>
      </c>
      <c r="AY31" s="431">
        <v>0</v>
      </c>
      <c r="AZ31" s="428">
        <v>141</v>
      </c>
      <c r="BA31" s="429">
        <v>46.078400000000002</v>
      </c>
      <c r="BB31" s="430">
        <v>165</v>
      </c>
      <c r="BC31" s="429">
        <v>53.921599999999998</v>
      </c>
      <c r="BD31" s="432">
        <v>0</v>
      </c>
      <c r="BE31" s="431">
        <v>0</v>
      </c>
      <c r="BF31" s="428">
        <v>130</v>
      </c>
      <c r="BG31" s="429">
        <v>42.207799999999999</v>
      </c>
      <c r="BH31" s="430">
        <v>178</v>
      </c>
      <c r="BI31" s="429">
        <v>57.792200000000001</v>
      </c>
      <c r="BJ31" s="761">
        <v>0</v>
      </c>
      <c r="BK31" s="429">
        <v>0</v>
      </c>
      <c r="BL31" s="432">
        <v>0</v>
      </c>
      <c r="BM31" s="757">
        <v>0</v>
      </c>
      <c r="BN31" s="428">
        <v>125</v>
      </c>
      <c r="BO31" s="429">
        <v>40.322600000000001</v>
      </c>
      <c r="BP31" s="430">
        <v>185</v>
      </c>
      <c r="BQ31" s="429">
        <v>59.677399999999999</v>
      </c>
      <c r="BR31" s="761">
        <v>0</v>
      </c>
      <c r="BS31" s="429">
        <v>0</v>
      </c>
      <c r="BT31" s="432">
        <v>0</v>
      </c>
      <c r="BU31" s="757">
        <v>0</v>
      </c>
    </row>
    <row r="32" spans="1:73" ht="20.100000000000001" customHeight="1" x14ac:dyDescent="0.25">
      <c r="A32" s="382" t="s">
        <v>75</v>
      </c>
      <c r="B32" s="383" t="s">
        <v>247</v>
      </c>
      <c r="C32" s="375" t="s">
        <v>59</v>
      </c>
      <c r="D32" s="428">
        <v>95</v>
      </c>
      <c r="E32" s="429">
        <v>50.3</v>
      </c>
      <c r="F32" s="430">
        <v>93</v>
      </c>
      <c r="G32" s="429">
        <v>49.2</v>
      </c>
      <c r="H32" s="384">
        <v>1</v>
      </c>
      <c r="I32" s="431">
        <v>0.5</v>
      </c>
      <c r="J32" s="428">
        <v>126</v>
      </c>
      <c r="K32" s="429">
        <v>50</v>
      </c>
      <c r="L32" s="430">
        <v>125</v>
      </c>
      <c r="M32" s="429">
        <v>49.6</v>
      </c>
      <c r="N32" s="432">
        <v>1</v>
      </c>
      <c r="O32" s="431">
        <v>0.4</v>
      </c>
      <c r="P32" s="428">
        <v>127</v>
      </c>
      <c r="Q32" s="429">
        <v>50.2</v>
      </c>
      <c r="R32" s="430">
        <v>124</v>
      </c>
      <c r="S32" s="429">
        <v>49</v>
      </c>
      <c r="T32" s="432">
        <v>2</v>
      </c>
      <c r="U32" s="431">
        <v>0.8</v>
      </c>
      <c r="V32" s="428">
        <v>124</v>
      </c>
      <c r="W32" s="429">
        <v>49.2</v>
      </c>
      <c r="X32" s="430">
        <v>128</v>
      </c>
      <c r="Y32" s="429">
        <v>50.8</v>
      </c>
      <c r="Z32" s="432">
        <v>0</v>
      </c>
      <c r="AA32" s="431">
        <v>0</v>
      </c>
      <c r="AB32" s="428">
        <v>118</v>
      </c>
      <c r="AC32" s="429">
        <v>46.5</v>
      </c>
      <c r="AD32" s="430">
        <v>136</v>
      </c>
      <c r="AE32" s="429">
        <v>53.5</v>
      </c>
      <c r="AF32" s="432">
        <v>0</v>
      </c>
      <c r="AG32" s="431">
        <v>0</v>
      </c>
      <c r="AH32" s="428">
        <v>113</v>
      </c>
      <c r="AI32" s="429">
        <v>44.8</v>
      </c>
      <c r="AJ32" s="430">
        <v>139</v>
      </c>
      <c r="AK32" s="429">
        <v>55.2</v>
      </c>
      <c r="AL32" s="432">
        <v>0</v>
      </c>
      <c r="AM32" s="431">
        <v>0</v>
      </c>
      <c r="AN32" s="428">
        <v>105</v>
      </c>
      <c r="AO32" s="429">
        <v>41.3</v>
      </c>
      <c r="AP32" s="430">
        <v>149</v>
      </c>
      <c r="AQ32" s="429">
        <v>58.7</v>
      </c>
      <c r="AR32" s="432">
        <v>0</v>
      </c>
      <c r="AS32" s="431">
        <v>0</v>
      </c>
      <c r="AT32" s="428">
        <v>99</v>
      </c>
      <c r="AU32" s="429">
        <v>39.1</v>
      </c>
      <c r="AV32" s="430">
        <v>154</v>
      </c>
      <c r="AW32" s="429">
        <v>60.9</v>
      </c>
      <c r="AX32" s="432">
        <v>0</v>
      </c>
      <c r="AY32" s="431">
        <v>0</v>
      </c>
      <c r="AZ32" s="428">
        <v>98</v>
      </c>
      <c r="BA32" s="429">
        <v>37.2624</v>
      </c>
      <c r="BB32" s="430">
        <v>165</v>
      </c>
      <c r="BC32" s="429">
        <v>62.7376</v>
      </c>
      <c r="BD32" s="432">
        <v>0</v>
      </c>
      <c r="BE32" s="431">
        <v>0</v>
      </c>
      <c r="BF32" s="428">
        <v>98</v>
      </c>
      <c r="BG32" s="429">
        <v>36.029400000000003</v>
      </c>
      <c r="BH32" s="430">
        <v>174</v>
      </c>
      <c r="BI32" s="429">
        <v>63.970599999999997</v>
      </c>
      <c r="BJ32" s="761">
        <v>0</v>
      </c>
      <c r="BK32" s="429">
        <v>0</v>
      </c>
      <c r="BL32" s="432">
        <v>0</v>
      </c>
      <c r="BM32" s="757">
        <v>0</v>
      </c>
      <c r="BN32" s="428">
        <v>97</v>
      </c>
      <c r="BO32" s="429">
        <v>35.1449</v>
      </c>
      <c r="BP32" s="430">
        <v>179</v>
      </c>
      <c r="BQ32" s="429">
        <v>64.855099999999993</v>
      </c>
      <c r="BR32" s="761">
        <v>0</v>
      </c>
      <c r="BS32" s="429">
        <v>0</v>
      </c>
      <c r="BT32" s="432">
        <v>0</v>
      </c>
      <c r="BU32" s="757">
        <v>0</v>
      </c>
    </row>
    <row r="33" spans="1:73" ht="20.100000000000001" customHeight="1" x14ac:dyDescent="0.25">
      <c r="A33" s="382" t="s">
        <v>76</v>
      </c>
      <c r="B33" s="383" t="s">
        <v>179</v>
      </c>
      <c r="C33" s="375" t="s">
        <v>57</v>
      </c>
      <c r="D33" s="428">
        <v>251</v>
      </c>
      <c r="E33" s="429">
        <v>48.3</v>
      </c>
      <c r="F33" s="430">
        <v>268</v>
      </c>
      <c r="G33" s="429">
        <v>51.5</v>
      </c>
      <c r="H33" s="384">
        <v>1</v>
      </c>
      <c r="I33" s="431">
        <v>0.2</v>
      </c>
      <c r="J33" s="428">
        <v>250</v>
      </c>
      <c r="K33" s="429">
        <v>47.3</v>
      </c>
      <c r="L33" s="430">
        <v>279</v>
      </c>
      <c r="M33" s="429">
        <v>52.7</v>
      </c>
      <c r="N33" s="432">
        <v>0</v>
      </c>
      <c r="O33" s="431">
        <v>0</v>
      </c>
      <c r="P33" s="428">
        <v>245</v>
      </c>
      <c r="Q33" s="429">
        <v>46.6</v>
      </c>
      <c r="R33" s="430">
        <v>278</v>
      </c>
      <c r="S33" s="429">
        <v>52.9</v>
      </c>
      <c r="T33" s="432">
        <v>3</v>
      </c>
      <c r="U33" s="431">
        <v>0.6</v>
      </c>
      <c r="V33" s="428">
        <v>245</v>
      </c>
      <c r="W33" s="429">
        <v>46.9</v>
      </c>
      <c r="X33" s="430">
        <v>269</v>
      </c>
      <c r="Y33" s="429">
        <v>51.5</v>
      </c>
      <c r="Z33" s="432">
        <v>8</v>
      </c>
      <c r="AA33" s="431">
        <v>1.5</v>
      </c>
      <c r="AB33" s="428">
        <v>247</v>
      </c>
      <c r="AC33" s="429">
        <v>47.4</v>
      </c>
      <c r="AD33" s="430">
        <v>263</v>
      </c>
      <c r="AE33" s="429">
        <v>50.5</v>
      </c>
      <c r="AF33" s="432">
        <v>11</v>
      </c>
      <c r="AG33" s="431">
        <v>2.1</v>
      </c>
      <c r="AH33" s="428">
        <v>247</v>
      </c>
      <c r="AI33" s="429">
        <v>47.3</v>
      </c>
      <c r="AJ33" s="430">
        <v>262</v>
      </c>
      <c r="AK33" s="429">
        <v>50.2</v>
      </c>
      <c r="AL33" s="432">
        <v>13</v>
      </c>
      <c r="AM33" s="431">
        <v>2.5</v>
      </c>
      <c r="AN33" s="428">
        <v>234</v>
      </c>
      <c r="AO33" s="429">
        <v>44.7</v>
      </c>
      <c r="AP33" s="430">
        <v>269</v>
      </c>
      <c r="AQ33" s="429">
        <v>51.3</v>
      </c>
      <c r="AR33" s="432">
        <v>21</v>
      </c>
      <c r="AS33" s="431">
        <v>4</v>
      </c>
      <c r="AT33" s="428">
        <v>218</v>
      </c>
      <c r="AU33" s="429">
        <v>42</v>
      </c>
      <c r="AV33" s="430">
        <v>283</v>
      </c>
      <c r="AW33" s="429">
        <v>54.5</v>
      </c>
      <c r="AX33" s="432">
        <v>18</v>
      </c>
      <c r="AY33" s="431">
        <v>3.5</v>
      </c>
      <c r="AZ33" s="428">
        <v>213</v>
      </c>
      <c r="BA33" s="429">
        <v>40.571399999999997</v>
      </c>
      <c r="BB33" s="430">
        <v>294</v>
      </c>
      <c r="BC33" s="429">
        <v>56</v>
      </c>
      <c r="BD33" s="432">
        <v>18</v>
      </c>
      <c r="BE33" s="431">
        <v>3.4285700000000001</v>
      </c>
      <c r="BF33" s="428">
        <v>210</v>
      </c>
      <c r="BG33" s="429">
        <v>40</v>
      </c>
      <c r="BH33" s="430">
        <v>307</v>
      </c>
      <c r="BI33" s="429">
        <v>58.476199999999999</v>
      </c>
      <c r="BJ33" s="761">
        <v>0</v>
      </c>
      <c r="BK33" s="429">
        <v>0</v>
      </c>
      <c r="BL33" s="432">
        <v>8</v>
      </c>
      <c r="BM33" s="757">
        <v>1.5238100000000001</v>
      </c>
      <c r="BN33" s="428">
        <v>202</v>
      </c>
      <c r="BO33" s="429">
        <v>38.476199999999999</v>
      </c>
      <c r="BP33" s="430">
        <v>314</v>
      </c>
      <c r="BQ33" s="429">
        <v>59.8095</v>
      </c>
      <c r="BR33" s="761">
        <v>0</v>
      </c>
      <c r="BS33" s="429">
        <v>0</v>
      </c>
      <c r="BT33" s="432">
        <v>9</v>
      </c>
      <c r="BU33" s="757">
        <v>1.714</v>
      </c>
    </row>
    <row r="34" spans="1:73" ht="20.100000000000001" customHeight="1" x14ac:dyDescent="0.25">
      <c r="A34" s="382" t="s">
        <v>77</v>
      </c>
      <c r="B34" s="383" t="s">
        <v>181</v>
      </c>
      <c r="C34" s="375" t="s">
        <v>59</v>
      </c>
      <c r="D34" s="428">
        <v>279</v>
      </c>
      <c r="E34" s="429">
        <v>46.6</v>
      </c>
      <c r="F34" s="430">
        <v>317</v>
      </c>
      <c r="G34" s="429">
        <v>52.9</v>
      </c>
      <c r="H34" s="384">
        <v>3</v>
      </c>
      <c r="I34" s="431">
        <v>0.5</v>
      </c>
      <c r="J34" s="428">
        <v>294</v>
      </c>
      <c r="K34" s="429">
        <v>48.3</v>
      </c>
      <c r="L34" s="430">
        <v>315</v>
      </c>
      <c r="M34" s="429">
        <v>51.7</v>
      </c>
      <c r="N34" s="432">
        <v>0</v>
      </c>
      <c r="O34" s="431">
        <v>0</v>
      </c>
      <c r="P34" s="428">
        <v>311</v>
      </c>
      <c r="Q34" s="429">
        <v>49.7</v>
      </c>
      <c r="R34" s="430">
        <v>315</v>
      </c>
      <c r="S34" s="429">
        <v>50.3</v>
      </c>
      <c r="T34" s="432">
        <v>0</v>
      </c>
      <c r="U34" s="431">
        <v>0</v>
      </c>
      <c r="V34" s="428">
        <v>292</v>
      </c>
      <c r="W34" s="429">
        <v>46.6</v>
      </c>
      <c r="X34" s="430">
        <v>335</v>
      </c>
      <c r="Y34" s="429">
        <v>53.4</v>
      </c>
      <c r="Z34" s="432">
        <v>0</v>
      </c>
      <c r="AA34" s="431">
        <v>0</v>
      </c>
      <c r="AB34" s="428">
        <v>300</v>
      </c>
      <c r="AC34" s="429">
        <v>47.8</v>
      </c>
      <c r="AD34" s="430">
        <v>328</v>
      </c>
      <c r="AE34" s="429">
        <v>52.2</v>
      </c>
      <c r="AF34" s="432">
        <v>0</v>
      </c>
      <c r="AG34" s="431">
        <v>0</v>
      </c>
      <c r="AH34" s="428">
        <v>290</v>
      </c>
      <c r="AI34" s="429">
        <v>46</v>
      </c>
      <c r="AJ34" s="430">
        <v>340</v>
      </c>
      <c r="AK34" s="429">
        <v>54</v>
      </c>
      <c r="AL34" s="432">
        <v>0</v>
      </c>
      <c r="AM34" s="431">
        <v>0</v>
      </c>
      <c r="AN34" s="428">
        <v>283</v>
      </c>
      <c r="AO34" s="429">
        <v>44.6</v>
      </c>
      <c r="AP34" s="430">
        <v>351</v>
      </c>
      <c r="AQ34" s="429">
        <v>55.4</v>
      </c>
      <c r="AR34" s="432">
        <v>0</v>
      </c>
      <c r="AS34" s="431">
        <v>0</v>
      </c>
      <c r="AT34" s="428">
        <v>281</v>
      </c>
      <c r="AU34" s="429">
        <v>43.1</v>
      </c>
      <c r="AV34" s="430">
        <v>371</v>
      </c>
      <c r="AW34" s="429">
        <v>56.9</v>
      </c>
      <c r="AX34" s="432">
        <v>0</v>
      </c>
      <c r="AY34" s="431">
        <v>0</v>
      </c>
      <c r="AZ34" s="428">
        <v>249</v>
      </c>
      <c r="BA34" s="429">
        <v>38.307699999999997</v>
      </c>
      <c r="BB34" s="430">
        <v>400</v>
      </c>
      <c r="BC34" s="429">
        <v>61.538499999999999</v>
      </c>
      <c r="BD34" s="432">
        <v>1</v>
      </c>
      <c r="BE34" s="431">
        <v>0</v>
      </c>
      <c r="BF34" s="428">
        <v>236</v>
      </c>
      <c r="BG34" s="429">
        <v>36.251899999999999</v>
      </c>
      <c r="BH34" s="430">
        <v>415</v>
      </c>
      <c r="BI34" s="429">
        <v>63.748100000000001</v>
      </c>
      <c r="BJ34" s="761">
        <v>0</v>
      </c>
      <c r="BK34" s="429">
        <v>0</v>
      </c>
      <c r="BL34" s="432">
        <v>0</v>
      </c>
      <c r="BM34" s="757">
        <v>0</v>
      </c>
      <c r="BN34" s="428">
        <v>228</v>
      </c>
      <c r="BO34" s="429">
        <v>34.915799999999997</v>
      </c>
      <c r="BP34" s="430">
        <v>420</v>
      </c>
      <c r="BQ34" s="429">
        <v>64.3185</v>
      </c>
      <c r="BR34" s="761">
        <v>0</v>
      </c>
      <c r="BS34" s="429">
        <v>0</v>
      </c>
      <c r="BT34" s="432">
        <v>5</v>
      </c>
      <c r="BU34" s="757">
        <v>0.76600000000000001</v>
      </c>
    </row>
    <row r="35" spans="1:73" ht="20.100000000000001" customHeight="1" x14ac:dyDescent="0.25">
      <c r="A35" s="382" t="s">
        <v>77</v>
      </c>
      <c r="B35" s="383" t="s">
        <v>180</v>
      </c>
      <c r="C35" s="375" t="s">
        <v>59</v>
      </c>
      <c r="D35" s="428">
        <v>67</v>
      </c>
      <c r="E35" s="429">
        <v>46.9</v>
      </c>
      <c r="F35" s="430">
        <v>76</v>
      </c>
      <c r="G35" s="429">
        <v>53.1</v>
      </c>
      <c r="H35" s="384">
        <v>0</v>
      </c>
      <c r="I35" s="431">
        <v>0</v>
      </c>
      <c r="J35" s="428">
        <v>65</v>
      </c>
      <c r="K35" s="429">
        <v>46.8</v>
      </c>
      <c r="L35" s="430">
        <v>74</v>
      </c>
      <c r="M35" s="429">
        <v>53.2</v>
      </c>
      <c r="N35" s="432">
        <v>0</v>
      </c>
      <c r="O35" s="431">
        <v>0</v>
      </c>
      <c r="P35" s="428">
        <v>61</v>
      </c>
      <c r="Q35" s="429">
        <v>44.5</v>
      </c>
      <c r="R35" s="430">
        <v>76</v>
      </c>
      <c r="S35" s="429">
        <v>55.5</v>
      </c>
      <c r="T35" s="432">
        <v>0</v>
      </c>
      <c r="U35" s="431">
        <v>0</v>
      </c>
      <c r="V35" s="428">
        <v>62</v>
      </c>
      <c r="W35" s="429">
        <v>45.3</v>
      </c>
      <c r="X35" s="430">
        <v>74</v>
      </c>
      <c r="Y35" s="429">
        <v>54</v>
      </c>
      <c r="Z35" s="432">
        <v>1</v>
      </c>
      <c r="AA35" s="431">
        <v>0.7</v>
      </c>
      <c r="AB35" s="428">
        <v>61</v>
      </c>
      <c r="AC35" s="429">
        <v>43.6</v>
      </c>
      <c r="AD35" s="430">
        <v>78</v>
      </c>
      <c r="AE35" s="429">
        <v>55.7</v>
      </c>
      <c r="AF35" s="432">
        <v>1</v>
      </c>
      <c r="AG35" s="431">
        <v>0.7</v>
      </c>
      <c r="AH35" s="428">
        <v>61</v>
      </c>
      <c r="AI35" s="429">
        <v>42.4</v>
      </c>
      <c r="AJ35" s="430">
        <v>82</v>
      </c>
      <c r="AK35" s="429">
        <v>56.9</v>
      </c>
      <c r="AL35" s="432">
        <v>1</v>
      </c>
      <c r="AM35" s="431">
        <v>0.7</v>
      </c>
      <c r="AN35" s="428">
        <v>53</v>
      </c>
      <c r="AO35" s="429">
        <v>38.1</v>
      </c>
      <c r="AP35" s="430">
        <v>86</v>
      </c>
      <c r="AQ35" s="429">
        <v>61.9</v>
      </c>
      <c r="AR35" s="432">
        <v>0</v>
      </c>
      <c r="AS35" s="431">
        <v>0</v>
      </c>
      <c r="AT35" s="428">
        <v>51</v>
      </c>
      <c r="AU35" s="429">
        <v>35.9</v>
      </c>
      <c r="AV35" s="430">
        <v>91</v>
      </c>
      <c r="AW35" s="429">
        <v>64.099999999999994</v>
      </c>
      <c r="AX35" s="432">
        <v>0</v>
      </c>
      <c r="AY35" s="431">
        <v>0</v>
      </c>
      <c r="AZ35" s="428">
        <v>50</v>
      </c>
      <c r="BA35" s="429">
        <v>35.460999999999999</v>
      </c>
      <c r="BB35" s="430">
        <v>91</v>
      </c>
      <c r="BC35" s="429">
        <v>64.539000000000001</v>
      </c>
      <c r="BD35" s="432">
        <v>0</v>
      </c>
      <c r="BE35" s="431">
        <v>0.15384999999999999</v>
      </c>
      <c r="BF35" s="428">
        <v>56</v>
      </c>
      <c r="BG35" s="429">
        <v>38.8889</v>
      </c>
      <c r="BH35" s="430">
        <v>88</v>
      </c>
      <c r="BI35" s="429">
        <v>61.1111</v>
      </c>
      <c r="BJ35" s="761">
        <v>0</v>
      </c>
      <c r="BK35" s="429">
        <v>0</v>
      </c>
      <c r="BL35" s="432">
        <v>0</v>
      </c>
      <c r="BM35" s="757">
        <v>0</v>
      </c>
      <c r="BN35" s="428">
        <v>53</v>
      </c>
      <c r="BO35" s="429">
        <v>37.323900000000002</v>
      </c>
      <c r="BP35" s="430">
        <v>89</v>
      </c>
      <c r="BQ35" s="429">
        <v>62.676099999999998</v>
      </c>
      <c r="BR35" s="761">
        <v>0</v>
      </c>
      <c r="BS35" s="429">
        <v>0</v>
      </c>
      <c r="BT35" s="432">
        <v>0</v>
      </c>
      <c r="BU35" s="757">
        <v>0</v>
      </c>
    </row>
    <row r="36" spans="1:73" ht="20.100000000000001" customHeight="1" x14ac:dyDescent="0.25">
      <c r="A36" s="382" t="s">
        <v>77</v>
      </c>
      <c r="B36" s="383" t="s">
        <v>182</v>
      </c>
      <c r="C36" s="375" t="s">
        <v>59</v>
      </c>
      <c r="D36" s="428">
        <v>355</v>
      </c>
      <c r="E36" s="429">
        <v>44.2</v>
      </c>
      <c r="F36" s="430">
        <v>444</v>
      </c>
      <c r="G36" s="429">
        <v>55.3</v>
      </c>
      <c r="H36" s="384">
        <v>4</v>
      </c>
      <c r="I36" s="431">
        <v>0.5</v>
      </c>
      <c r="J36" s="428">
        <v>354</v>
      </c>
      <c r="K36" s="429">
        <v>43</v>
      </c>
      <c r="L36" s="430">
        <v>469</v>
      </c>
      <c r="M36" s="429">
        <v>57</v>
      </c>
      <c r="N36" s="432">
        <v>0</v>
      </c>
      <c r="O36" s="431">
        <v>0</v>
      </c>
      <c r="P36" s="428">
        <v>371</v>
      </c>
      <c r="Q36" s="429">
        <v>43.8</v>
      </c>
      <c r="R36" s="430">
        <v>476</v>
      </c>
      <c r="S36" s="429">
        <v>56.2</v>
      </c>
      <c r="T36" s="432">
        <v>0</v>
      </c>
      <c r="U36" s="431">
        <v>0</v>
      </c>
      <c r="V36" s="428">
        <v>375</v>
      </c>
      <c r="W36" s="429">
        <v>43.3</v>
      </c>
      <c r="X36" s="430">
        <v>491</v>
      </c>
      <c r="Y36" s="429">
        <v>56.7</v>
      </c>
      <c r="Z36" s="432">
        <v>0</v>
      </c>
      <c r="AA36" s="431">
        <v>0</v>
      </c>
      <c r="AB36" s="428">
        <v>380</v>
      </c>
      <c r="AC36" s="429">
        <v>42.9</v>
      </c>
      <c r="AD36" s="430">
        <v>504</v>
      </c>
      <c r="AE36" s="429">
        <v>56.9</v>
      </c>
      <c r="AF36" s="432">
        <v>1</v>
      </c>
      <c r="AG36" s="431">
        <v>0.1</v>
      </c>
      <c r="AH36" s="428">
        <v>372</v>
      </c>
      <c r="AI36" s="429">
        <v>41.9</v>
      </c>
      <c r="AJ36" s="430">
        <v>509</v>
      </c>
      <c r="AK36" s="429">
        <v>57.4</v>
      </c>
      <c r="AL36" s="432">
        <v>6</v>
      </c>
      <c r="AM36" s="431">
        <v>0.7</v>
      </c>
      <c r="AN36" s="428">
        <v>334</v>
      </c>
      <c r="AO36" s="429">
        <v>38</v>
      </c>
      <c r="AP36" s="430">
        <v>538</v>
      </c>
      <c r="AQ36" s="429">
        <v>61.2</v>
      </c>
      <c r="AR36" s="432">
        <v>7</v>
      </c>
      <c r="AS36" s="431">
        <v>0.8</v>
      </c>
      <c r="AT36" s="428">
        <v>329</v>
      </c>
      <c r="AU36" s="429">
        <v>37.299999999999997</v>
      </c>
      <c r="AV36" s="430">
        <v>545</v>
      </c>
      <c r="AW36" s="429">
        <v>61.7</v>
      </c>
      <c r="AX36" s="432">
        <v>9</v>
      </c>
      <c r="AY36" s="431">
        <v>1</v>
      </c>
      <c r="AZ36" s="428">
        <v>325</v>
      </c>
      <c r="BA36" s="429">
        <v>36.475900000000003</v>
      </c>
      <c r="BB36" s="430">
        <v>557</v>
      </c>
      <c r="BC36" s="429">
        <v>62.514000000000003</v>
      </c>
      <c r="BD36" s="432">
        <v>9</v>
      </c>
      <c r="BE36" s="431">
        <v>1.0101</v>
      </c>
      <c r="BF36" s="428">
        <v>326</v>
      </c>
      <c r="BG36" s="429">
        <v>36.794600000000003</v>
      </c>
      <c r="BH36" s="430">
        <v>557</v>
      </c>
      <c r="BI36" s="429">
        <v>62.866799999999998</v>
      </c>
      <c r="BJ36" s="761">
        <v>1</v>
      </c>
      <c r="BK36" s="429">
        <v>0.11287</v>
      </c>
      <c r="BL36" s="432">
        <v>2</v>
      </c>
      <c r="BM36" s="757">
        <v>0.22572999999999999</v>
      </c>
      <c r="BN36" s="428">
        <v>338</v>
      </c>
      <c r="BO36" s="429">
        <v>38.365499999999997</v>
      </c>
      <c r="BP36" s="430">
        <v>538</v>
      </c>
      <c r="BQ36" s="429">
        <v>61.067</v>
      </c>
      <c r="BR36" s="761">
        <v>0</v>
      </c>
      <c r="BS36" s="429">
        <v>0</v>
      </c>
      <c r="BT36" s="432">
        <v>5</v>
      </c>
      <c r="BU36" s="757">
        <v>0.56799999999999995</v>
      </c>
    </row>
    <row r="37" spans="1:73" ht="20.100000000000001" customHeight="1" x14ac:dyDescent="0.25">
      <c r="A37" s="382" t="s">
        <v>78</v>
      </c>
      <c r="B37" s="383" t="s">
        <v>183</v>
      </c>
      <c r="C37" s="375" t="s">
        <v>59</v>
      </c>
      <c r="D37" s="428">
        <v>304</v>
      </c>
      <c r="E37" s="429">
        <v>53.6</v>
      </c>
      <c r="F37" s="430">
        <v>263</v>
      </c>
      <c r="G37" s="429">
        <v>46.4</v>
      </c>
      <c r="H37" s="384">
        <v>0</v>
      </c>
      <c r="I37" s="431">
        <v>0</v>
      </c>
      <c r="J37" s="428">
        <v>314</v>
      </c>
      <c r="K37" s="429">
        <v>55.4</v>
      </c>
      <c r="L37" s="430">
        <v>253</v>
      </c>
      <c r="M37" s="429">
        <v>44.6</v>
      </c>
      <c r="N37" s="432">
        <v>0</v>
      </c>
      <c r="O37" s="431">
        <v>0</v>
      </c>
      <c r="P37" s="428">
        <v>309</v>
      </c>
      <c r="Q37" s="429">
        <v>53.6</v>
      </c>
      <c r="R37" s="430">
        <v>268</v>
      </c>
      <c r="S37" s="429">
        <v>46.4</v>
      </c>
      <c r="T37" s="432">
        <v>0</v>
      </c>
      <c r="U37" s="431">
        <v>0</v>
      </c>
      <c r="V37" s="428">
        <v>296</v>
      </c>
      <c r="W37" s="429">
        <v>52.2</v>
      </c>
      <c r="X37" s="430">
        <v>271</v>
      </c>
      <c r="Y37" s="429">
        <v>47.8</v>
      </c>
      <c r="Z37" s="432">
        <v>0</v>
      </c>
      <c r="AA37" s="431">
        <v>0</v>
      </c>
      <c r="AB37" s="428">
        <v>276</v>
      </c>
      <c r="AC37" s="429">
        <v>48.3</v>
      </c>
      <c r="AD37" s="430">
        <v>295</v>
      </c>
      <c r="AE37" s="429">
        <v>51.7</v>
      </c>
      <c r="AF37" s="432">
        <v>0</v>
      </c>
      <c r="AG37" s="431">
        <v>0</v>
      </c>
      <c r="AH37" s="428">
        <v>261</v>
      </c>
      <c r="AI37" s="429">
        <v>45.5</v>
      </c>
      <c r="AJ37" s="430">
        <v>313</v>
      </c>
      <c r="AK37" s="429">
        <v>54.5</v>
      </c>
      <c r="AL37" s="432">
        <v>0</v>
      </c>
      <c r="AM37" s="431">
        <v>0</v>
      </c>
      <c r="AN37" s="428">
        <v>263</v>
      </c>
      <c r="AO37" s="429">
        <v>45.9</v>
      </c>
      <c r="AP37" s="430">
        <v>310</v>
      </c>
      <c r="AQ37" s="429">
        <v>54.1</v>
      </c>
      <c r="AR37" s="432">
        <v>0</v>
      </c>
      <c r="AS37" s="431">
        <v>0</v>
      </c>
      <c r="AT37" s="428">
        <v>272</v>
      </c>
      <c r="AU37" s="429">
        <v>46.4</v>
      </c>
      <c r="AV37" s="430">
        <v>314</v>
      </c>
      <c r="AW37" s="429">
        <v>53.6</v>
      </c>
      <c r="AX37" s="432">
        <v>0</v>
      </c>
      <c r="AY37" s="431">
        <v>0</v>
      </c>
      <c r="AZ37" s="428">
        <v>264</v>
      </c>
      <c r="BA37" s="429">
        <v>44.5946</v>
      </c>
      <c r="BB37" s="430">
        <v>328</v>
      </c>
      <c r="BC37" s="429">
        <v>55.4054</v>
      </c>
      <c r="BD37" s="432">
        <v>0</v>
      </c>
      <c r="BE37" s="431">
        <v>0</v>
      </c>
      <c r="BF37" s="428">
        <v>255</v>
      </c>
      <c r="BG37" s="429">
        <v>42.429299999999998</v>
      </c>
      <c r="BH37" s="430">
        <v>346</v>
      </c>
      <c r="BI37" s="429">
        <v>57.570700000000002</v>
      </c>
      <c r="BJ37" s="761">
        <v>0</v>
      </c>
      <c r="BK37" s="429">
        <v>0</v>
      </c>
      <c r="BL37" s="432">
        <v>0</v>
      </c>
      <c r="BM37" s="757">
        <v>0</v>
      </c>
      <c r="BN37" s="428">
        <v>235</v>
      </c>
      <c r="BO37" s="429">
        <v>38.587800000000001</v>
      </c>
      <c r="BP37" s="430">
        <v>374</v>
      </c>
      <c r="BQ37" s="429">
        <v>61.412199999999999</v>
      </c>
      <c r="BR37" s="761">
        <v>0</v>
      </c>
      <c r="BS37" s="429">
        <v>0</v>
      </c>
      <c r="BT37" s="432">
        <v>0</v>
      </c>
      <c r="BU37" s="757">
        <v>0</v>
      </c>
    </row>
    <row r="38" spans="1:73" ht="20.100000000000001" customHeight="1" x14ac:dyDescent="0.25">
      <c r="A38" s="382" t="s">
        <v>78</v>
      </c>
      <c r="B38" s="383" t="s">
        <v>184</v>
      </c>
      <c r="C38" s="375" t="s">
        <v>57</v>
      </c>
      <c r="D38" s="428">
        <v>250</v>
      </c>
      <c r="E38" s="429">
        <v>55.9</v>
      </c>
      <c r="F38" s="430">
        <v>197</v>
      </c>
      <c r="G38" s="429">
        <v>44.1</v>
      </c>
      <c r="H38" s="384">
        <v>0</v>
      </c>
      <c r="I38" s="431">
        <v>0</v>
      </c>
      <c r="J38" s="428">
        <v>258</v>
      </c>
      <c r="K38" s="429">
        <v>56</v>
      </c>
      <c r="L38" s="430">
        <v>203</v>
      </c>
      <c r="M38" s="429">
        <v>44</v>
      </c>
      <c r="N38" s="432">
        <v>0</v>
      </c>
      <c r="O38" s="431">
        <v>0</v>
      </c>
      <c r="P38" s="428">
        <v>245</v>
      </c>
      <c r="Q38" s="429">
        <v>51.9</v>
      </c>
      <c r="R38" s="430">
        <v>227</v>
      </c>
      <c r="S38" s="429">
        <v>48.1</v>
      </c>
      <c r="T38" s="432">
        <v>0</v>
      </c>
      <c r="U38" s="431">
        <v>0</v>
      </c>
      <c r="V38" s="428">
        <v>240</v>
      </c>
      <c r="W38" s="429">
        <v>51.3</v>
      </c>
      <c r="X38" s="430">
        <v>228</v>
      </c>
      <c r="Y38" s="429">
        <v>48.7</v>
      </c>
      <c r="Z38" s="432">
        <v>0</v>
      </c>
      <c r="AA38" s="431">
        <v>0</v>
      </c>
      <c r="AB38" s="428">
        <v>223</v>
      </c>
      <c r="AC38" s="429">
        <v>47</v>
      </c>
      <c r="AD38" s="430">
        <v>251</v>
      </c>
      <c r="AE38" s="429">
        <v>53</v>
      </c>
      <c r="AF38" s="432">
        <v>0</v>
      </c>
      <c r="AG38" s="431">
        <v>0</v>
      </c>
      <c r="AH38" s="428">
        <v>218</v>
      </c>
      <c r="AI38" s="429">
        <v>46.3</v>
      </c>
      <c r="AJ38" s="430">
        <v>253</v>
      </c>
      <c r="AK38" s="429">
        <v>53.7</v>
      </c>
      <c r="AL38" s="432">
        <v>0</v>
      </c>
      <c r="AM38" s="431">
        <v>0</v>
      </c>
      <c r="AN38" s="428">
        <v>211</v>
      </c>
      <c r="AO38" s="429">
        <v>44.7</v>
      </c>
      <c r="AP38" s="430">
        <v>261</v>
      </c>
      <c r="AQ38" s="429">
        <v>55.3</v>
      </c>
      <c r="AR38" s="432">
        <v>0</v>
      </c>
      <c r="AS38" s="431">
        <v>0</v>
      </c>
      <c r="AT38" s="428">
        <v>199</v>
      </c>
      <c r="AU38" s="429">
        <v>42.1</v>
      </c>
      <c r="AV38" s="430">
        <v>274</v>
      </c>
      <c r="AW38" s="429">
        <v>57.9</v>
      </c>
      <c r="AX38" s="432">
        <v>0</v>
      </c>
      <c r="AY38" s="431">
        <v>0</v>
      </c>
      <c r="AZ38" s="428">
        <v>204</v>
      </c>
      <c r="BA38" s="429">
        <v>43.128999999999998</v>
      </c>
      <c r="BB38" s="430">
        <v>269</v>
      </c>
      <c r="BC38" s="429">
        <v>56.871000000000002</v>
      </c>
      <c r="BD38" s="432">
        <v>0</v>
      </c>
      <c r="BE38" s="431">
        <v>0</v>
      </c>
      <c r="BF38" s="428">
        <v>197</v>
      </c>
      <c r="BG38" s="429">
        <v>41.473700000000001</v>
      </c>
      <c r="BH38" s="430">
        <v>278</v>
      </c>
      <c r="BI38" s="429">
        <v>58.526299999999999</v>
      </c>
      <c r="BJ38" s="761">
        <v>0</v>
      </c>
      <c r="BK38" s="429">
        <v>0</v>
      </c>
      <c r="BL38" s="432">
        <v>0</v>
      </c>
      <c r="BM38" s="757">
        <v>0</v>
      </c>
      <c r="BN38" s="428">
        <v>185</v>
      </c>
      <c r="BO38" s="429">
        <v>39.112099999999998</v>
      </c>
      <c r="BP38" s="430">
        <v>288</v>
      </c>
      <c r="BQ38" s="429">
        <v>60.887900000000002</v>
      </c>
      <c r="BR38" s="761">
        <v>0</v>
      </c>
      <c r="BS38" s="429">
        <v>0</v>
      </c>
      <c r="BT38" s="432">
        <v>0</v>
      </c>
      <c r="BU38" s="757">
        <v>0</v>
      </c>
    </row>
    <row r="39" spans="1:73" ht="20.100000000000001" customHeight="1" x14ac:dyDescent="0.25">
      <c r="A39" s="382" t="s">
        <v>79</v>
      </c>
      <c r="B39" s="383" t="s">
        <v>185</v>
      </c>
      <c r="C39" s="375" t="s">
        <v>57</v>
      </c>
      <c r="D39" s="428">
        <v>219</v>
      </c>
      <c r="E39" s="429">
        <v>51.2</v>
      </c>
      <c r="F39" s="430">
        <v>209</v>
      </c>
      <c r="G39" s="429">
        <v>48.8</v>
      </c>
      <c r="H39" s="384">
        <v>0</v>
      </c>
      <c r="I39" s="431">
        <v>0</v>
      </c>
      <c r="J39" s="428">
        <v>222</v>
      </c>
      <c r="K39" s="429">
        <v>50.1</v>
      </c>
      <c r="L39" s="430">
        <v>221</v>
      </c>
      <c r="M39" s="429">
        <v>49.9</v>
      </c>
      <c r="N39" s="432">
        <v>0</v>
      </c>
      <c r="O39" s="431">
        <v>0</v>
      </c>
      <c r="P39" s="428">
        <v>234</v>
      </c>
      <c r="Q39" s="429">
        <v>51</v>
      </c>
      <c r="R39" s="430">
        <v>225</v>
      </c>
      <c r="S39" s="429">
        <v>49</v>
      </c>
      <c r="T39" s="432">
        <v>0</v>
      </c>
      <c r="U39" s="431">
        <v>0</v>
      </c>
      <c r="V39" s="428">
        <v>224</v>
      </c>
      <c r="W39" s="429">
        <v>47.6</v>
      </c>
      <c r="X39" s="430">
        <v>247</v>
      </c>
      <c r="Y39" s="429">
        <v>52.4</v>
      </c>
      <c r="Z39" s="432">
        <v>0</v>
      </c>
      <c r="AA39" s="431">
        <v>0</v>
      </c>
      <c r="AB39" s="428">
        <v>232</v>
      </c>
      <c r="AC39" s="429">
        <v>49.5</v>
      </c>
      <c r="AD39" s="430">
        <v>237</v>
      </c>
      <c r="AE39" s="429">
        <v>50.5</v>
      </c>
      <c r="AF39" s="432">
        <v>0</v>
      </c>
      <c r="AG39" s="431">
        <v>0</v>
      </c>
      <c r="AH39" s="428">
        <v>240</v>
      </c>
      <c r="AI39" s="429">
        <v>52.2</v>
      </c>
      <c r="AJ39" s="430">
        <v>220</v>
      </c>
      <c r="AK39" s="429">
        <v>47.8</v>
      </c>
      <c r="AL39" s="432">
        <v>0</v>
      </c>
      <c r="AM39" s="431">
        <v>0</v>
      </c>
      <c r="AN39" s="428">
        <v>215</v>
      </c>
      <c r="AO39" s="429">
        <v>46.9</v>
      </c>
      <c r="AP39" s="430">
        <v>243</v>
      </c>
      <c r="AQ39" s="429">
        <v>53.1</v>
      </c>
      <c r="AR39" s="432">
        <v>0</v>
      </c>
      <c r="AS39" s="431">
        <v>0</v>
      </c>
      <c r="AT39" s="428">
        <v>208</v>
      </c>
      <c r="AU39" s="429">
        <v>45.7</v>
      </c>
      <c r="AV39" s="430">
        <v>247</v>
      </c>
      <c r="AW39" s="429">
        <v>54.3</v>
      </c>
      <c r="AX39" s="432">
        <v>0</v>
      </c>
      <c r="AY39" s="431">
        <v>0</v>
      </c>
      <c r="AZ39" s="428">
        <v>198</v>
      </c>
      <c r="BA39" s="429">
        <v>44</v>
      </c>
      <c r="BB39" s="430">
        <v>252</v>
      </c>
      <c r="BC39" s="429">
        <v>56</v>
      </c>
      <c r="BD39" s="432">
        <v>0</v>
      </c>
      <c r="BE39" s="431">
        <v>0</v>
      </c>
      <c r="BF39" s="428">
        <v>187</v>
      </c>
      <c r="BG39" s="429">
        <v>41.555599999999998</v>
      </c>
      <c r="BH39" s="430">
        <v>263</v>
      </c>
      <c r="BI39" s="429">
        <v>58.444400000000002</v>
      </c>
      <c r="BJ39" s="761">
        <v>0</v>
      </c>
      <c r="BK39" s="429">
        <v>0</v>
      </c>
      <c r="BL39" s="432">
        <v>0</v>
      </c>
      <c r="BM39" s="757">
        <v>0</v>
      </c>
      <c r="BN39" s="428">
        <v>187</v>
      </c>
      <c r="BO39" s="429">
        <v>41.2804</v>
      </c>
      <c r="BP39" s="430">
        <v>265</v>
      </c>
      <c r="BQ39" s="429">
        <v>58.498899999999999</v>
      </c>
      <c r="BR39" s="761">
        <v>1</v>
      </c>
      <c r="BS39" s="429">
        <v>0.22075</v>
      </c>
      <c r="BT39" s="432">
        <v>0</v>
      </c>
      <c r="BU39" s="757">
        <v>0</v>
      </c>
    </row>
    <row r="40" spans="1:73" ht="20.100000000000001" customHeight="1" x14ac:dyDescent="0.25">
      <c r="A40" s="382" t="s">
        <v>80</v>
      </c>
      <c r="B40" s="383" t="s">
        <v>186</v>
      </c>
      <c r="C40" s="375" t="s">
        <v>57</v>
      </c>
      <c r="D40" s="428">
        <v>71</v>
      </c>
      <c r="E40" s="429">
        <v>49.7</v>
      </c>
      <c r="F40" s="430">
        <v>71</v>
      </c>
      <c r="G40" s="429">
        <v>49.7</v>
      </c>
      <c r="H40" s="384">
        <v>1</v>
      </c>
      <c r="I40" s="431">
        <v>0.7</v>
      </c>
      <c r="J40" s="428">
        <v>69</v>
      </c>
      <c r="K40" s="429">
        <v>46.6</v>
      </c>
      <c r="L40" s="430">
        <v>79</v>
      </c>
      <c r="M40" s="429">
        <v>53.4</v>
      </c>
      <c r="N40" s="432">
        <v>0</v>
      </c>
      <c r="O40" s="431">
        <v>0</v>
      </c>
      <c r="P40" s="428">
        <v>71</v>
      </c>
      <c r="Q40" s="429">
        <v>47.3</v>
      </c>
      <c r="R40" s="430">
        <v>79</v>
      </c>
      <c r="S40" s="429">
        <v>52.7</v>
      </c>
      <c r="T40" s="432">
        <v>0</v>
      </c>
      <c r="U40" s="431">
        <v>0</v>
      </c>
      <c r="V40" s="428">
        <v>75</v>
      </c>
      <c r="W40" s="429">
        <v>48.4</v>
      </c>
      <c r="X40" s="430">
        <v>79</v>
      </c>
      <c r="Y40" s="429">
        <v>51</v>
      </c>
      <c r="Z40" s="432">
        <v>1</v>
      </c>
      <c r="AA40" s="431">
        <v>0.6</v>
      </c>
      <c r="AB40" s="428">
        <v>75</v>
      </c>
      <c r="AC40" s="429">
        <v>46.9</v>
      </c>
      <c r="AD40" s="430">
        <v>85</v>
      </c>
      <c r="AE40" s="429">
        <v>53.1</v>
      </c>
      <c r="AF40" s="432">
        <v>0</v>
      </c>
      <c r="AG40" s="431">
        <v>0</v>
      </c>
      <c r="AH40" s="428">
        <v>74</v>
      </c>
      <c r="AI40" s="429">
        <v>47.7</v>
      </c>
      <c r="AJ40" s="430">
        <v>81</v>
      </c>
      <c r="AK40" s="429">
        <v>52.3</v>
      </c>
      <c r="AL40" s="432">
        <v>0</v>
      </c>
      <c r="AM40" s="431">
        <v>0</v>
      </c>
      <c r="AN40" s="428">
        <v>79</v>
      </c>
      <c r="AO40" s="429">
        <v>50</v>
      </c>
      <c r="AP40" s="430">
        <v>79</v>
      </c>
      <c r="AQ40" s="429">
        <v>50</v>
      </c>
      <c r="AR40" s="432">
        <v>0</v>
      </c>
      <c r="AS40" s="431">
        <v>0</v>
      </c>
      <c r="AT40" s="428">
        <v>75</v>
      </c>
      <c r="AU40" s="429">
        <v>47.5</v>
      </c>
      <c r="AV40" s="430">
        <v>83</v>
      </c>
      <c r="AW40" s="429">
        <v>52.5</v>
      </c>
      <c r="AX40" s="432">
        <v>0</v>
      </c>
      <c r="AY40" s="431">
        <v>0</v>
      </c>
      <c r="AZ40" s="428">
        <v>76</v>
      </c>
      <c r="BA40" s="429">
        <v>47.204999999999998</v>
      </c>
      <c r="BB40" s="430">
        <v>85</v>
      </c>
      <c r="BC40" s="429">
        <v>52.795000000000002</v>
      </c>
      <c r="BD40" s="432">
        <v>0</v>
      </c>
      <c r="BE40" s="431">
        <v>0</v>
      </c>
      <c r="BF40" s="428">
        <v>71</v>
      </c>
      <c r="BG40" s="429">
        <v>44.099400000000003</v>
      </c>
      <c r="BH40" s="430">
        <v>90</v>
      </c>
      <c r="BI40" s="429">
        <v>55.900599999999997</v>
      </c>
      <c r="BJ40" s="761">
        <v>0</v>
      </c>
      <c r="BK40" s="429">
        <v>0</v>
      </c>
      <c r="BL40" s="432">
        <v>0</v>
      </c>
      <c r="BM40" s="757">
        <v>0</v>
      </c>
      <c r="BN40" s="428">
        <v>71</v>
      </c>
      <c r="BO40" s="429">
        <v>44.375</v>
      </c>
      <c r="BP40" s="430">
        <v>89</v>
      </c>
      <c r="BQ40" s="429">
        <v>55.625</v>
      </c>
      <c r="BR40" s="761">
        <v>0</v>
      </c>
      <c r="BS40" s="429">
        <v>0</v>
      </c>
      <c r="BT40" s="432">
        <v>0</v>
      </c>
      <c r="BU40" s="757">
        <v>0</v>
      </c>
    </row>
    <row r="41" spans="1:73" ht="20.100000000000001" customHeight="1" x14ac:dyDescent="0.25">
      <c r="A41" s="382" t="s">
        <v>81</v>
      </c>
      <c r="B41" s="383" t="s">
        <v>595</v>
      </c>
      <c r="C41" s="386" t="s">
        <v>59</v>
      </c>
      <c r="D41" s="433">
        <v>0</v>
      </c>
      <c r="E41" s="434">
        <v>0</v>
      </c>
      <c r="F41" s="434">
        <v>0</v>
      </c>
      <c r="G41" s="434">
        <v>0</v>
      </c>
      <c r="H41" s="610">
        <v>0</v>
      </c>
      <c r="I41" s="435">
        <v>0</v>
      </c>
      <c r="J41" s="433">
        <v>0</v>
      </c>
      <c r="K41" s="434">
        <v>0</v>
      </c>
      <c r="L41" s="434">
        <v>0</v>
      </c>
      <c r="M41" s="434">
        <v>0</v>
      </c>
      <c r="N41" s="434">
        <v>0</v>
      </c>
      <c r="O41" s="435">
        <v>0</v>
      </c>
      <c r="P41" s="433">
        <v>0</v>
      </c>
      <c r="Q41" s="434">
        <v>0</v>
      </c>
      <c r="R41" s="434">
        <v>0</v>
      </c>
      <c r="S41" s="434">
        <v>0</v>
      </c>
      <c r="T41" s="434">
        <v>0</v>
      </c>
      <c r="U41" s="435">
        <v>0</v>
      </c>
      <c r="V41" s="433">
        <v>0</v>
      </c>
      <c r="W41" s="434">
        <v>0</v>
      </c>
      <c r="X41" s="434">
        <v>0</v>
      </c>
      <c r="Y41" s="434">
        <v>0</v>
      </c>
      <c r="Z41" s="434">
        <v>0</v>
      </c>
      <c r="AA41" s="435">
        <v>0</v>
      </c>
      <c r="AB41" s="433">
        <v>0</v>
      </c>
      <c r="AC41" s="434">
        <v>0</v>
      </c>
      <c r="AD41" s="434">
        <v>0</v>
      </c>
      <c r="AE41" s="434">
        <v>0</v>
      </c>
      <c r="AF41" s="434">
        <v>0</v>
      </c>
      <c r="AG41" s="435">
        <v>0</v>
      </c>
      <c r="AH41" s="433">
        <v>0</v>
      </c>
      <c r="AI41" s="434">
        <v>0</v>
      </c>
      <c r="AJ41" s="434">
        <v>0</v>
      </c>
      <c r="AK41" s="434">
        <v>0</v>
      </c>
      <c r="AL41" s="434">
        <v>0</v>
      </c>
      <c r="AM41" s="435">
        <v>0</v>
      </c>
      <c r="AN41" s="433">
        <v>0</v>
      </c>
      <c r="AO41" s="434">
        <v>0</v>
      </c>
      <c r="AP41" s="434">
        <v>0</v>
      </c>
      <c r="AQ41" s="434">
        <v>0</v>
      </c>
      <c r="AR41" s="434">
        <v>0</v>
      </c>
      <c r="AS41" s="435">
        <v>0</v>
      </c>
      <c r="AT41" s="433">
        <v>0</v>
      </c>
      <c r="AU41" s="434">
        <v>0</v>
      </c>
      <c r="AV41" s="434">
        <v>0</v>
      </c>
      <c r="AW41" s="434">
        <v>0</v>
      </c>
      <c r="AX41" s="434">
        <v>0</v>
      </c>
      <c r="AY41" s="435">
        <v>0</v>
      </c>
      <c r="AZ41" s="428">
        <v>38</v>
      </c>
      <c r="BA41" s="429">
        <v>47.5</v>
      </c>
      <c r="BB41" s="430">
        <v>42</v>
      </c>
      <c r="BC41" s="429">
        <v>52.5</v>
      </c>
      <c r="BD41" s="432">
        <v>0</v>
      </c>
      <c r="BE41" s="431">
        <v>0</v>
      </c>
      <c r="BF41" s="428">
        <v>76</v>
      </c>
      <c r="BG41" s="429">
        <v>47.5</v>
      </c>
      <c r="BH41" s="430">
        <v>84</v>
      </c>
      <c r="BI41" s="429">
        <v>52.5</v>
      </c>
      <c r="BJ41" s="761">
        <v>0</v>
      </c>
      <c r="BK41" s="429">
        <v>0</v>
      </c>
      <c r="BL41" s="432">
        <v>0</v>
      </c>
      <c r="BM41" s="757">
        <v>0</v>
      </c>
      <c r="BN41" s="428">
        <v>111</v>
      </c>
      <c r="BO41" s="429">
        <v>46.8354</v>
      </c>
      <c r="BP41" s="430">
        <v>126</v>
      </c>
      <c r="BQ41" s="429">
        <v>53.1646</v>
      </c>
      <c r="BR41" s="761">
        <v>0</v>
      </c>
      <c r="BS41" s="429">
        <v>0</v>
      </c>
      <c r="BT41" s="432">
        <v>0</v>
      </c>
      <c r="BU41" s="757">
        <v>0</v>
      </c>
    </row>
    <row r="42" spans="1:73" ht="20.100000000000001" customHeight="1" x14ac:dyDescent="0.25">
      <c r="A42" s="382" t="s">
        <v>81</v>
      </c>
      <c r="B42" s="383" t="s">
        <v>248</v>
      </c>
      <c r="C42" s="375" t="s">
        <v>59</v>
      </c>
      <c r="D42" s="428">
        <v>51</v>
      </c>
      <c r="E42" s="429">
        <v>40.5</v>
      </c>
      <c r="F42" s="430">
        <v>75</v>
      </c>
      <c r="G42" s="429">
        <v>59.5</v>
      </c>
      <c r="H42" s="384">
        <v>0</v>
      </c>
      <c r="I42" s="431">
        <v>0</v>
      </c>
      <c r="J42" s="428">
        <v>76</v>
      </c>
      <c r="K42" s="429">
        <v>45.2</v>
      </c>
      <c r="L42" s="430">
        <v>92</v>
      </c>
      <c r="M42" s="429">
        <v>54.8</v>
      </c>
      <c r="N42" s="432">
        <v>0</v>
      </c>
      <c r="O42" s="431">
        <v>0</v>
      </c>
      <c r="P42" s="428">
        <v>79</v>
      </c>
      <c r="Q42" s="429">
        <v>47.3</v>
      </c>
      <c r="R42" s="430">
        <v>88</v>
      </c>
      <c r="S42" s="429">
        <v>52.7</v>
      </c>
      <c r="T42" s="432">
        <v>0</v>
      </c>
      <c r="U42" s="431">
        <v>0</v>
      </c>
      <c r="V42" s="428">
        <v>84</v>
      </c>
      <c r="W42" s="429">
        <v>50.3</v>
      </c>
      <c r="X42" s="430">
        <v>83</v>
      </c>
      <c r="Y42" s="429">
        <v>49.7</v>
      </c>
      <c r="Z42" s="432">
        <v>0</v>
      </c>
      <c r="AA42" s="431">
        <v>0</v>
      </c>
      <c r="AB42" s="428">
        <v>98</v>
      </c>
      <c r="AC42" s="429">
        <v>53</v>
      </c>
      <c r="AD42" s="430">
        <v>87</v>
      </c>
      <c r="AE42" s="429">
        <v>47</v>
      </c>
      <c r="AF42" s="432">
        <v>0</v>
      </c>
      <c r="AG42" s="431">
        <v>0</v>
      </c>
      <c r="AH42" s="428">
        <v>110</v>
      </c>
      <c r="AI42" s="429">
        <v>53.4</v>
      </c>
      <c r="AJ42" s="430">
        <v>96</v>
      </c>
      <c r="AK42" s="429">
        <v>46.6</v>
      </c>
      <c r="AL42" s="432">
        <v>0</v>
      </c>
      <c r="AM42" s="431">
        <v>0</v>
      </c>
      <c r="AN42" s="428">
        <v>104</v>
      </c>
      <c r="AO42" s="429">
        <v>46</v>
      </c>
      <c r="AP42" s="430">
        <v>122</v>
      </c>
      <c r="AQ42" s="429">
        <v>54</v>
      </c>
      <c r="AR42" s="432">
        <v>0</v>
      </c>
      <c r="AS42" s="431">
        <v>0</v>
      </c>
      <c r="AT42" s="428">
        <v>103</v>
      </c>
      <c r="AU42" s="429">
        <v>42.6</v>
      </c>
      <c r="AV42" s="430">
        <v>139</v>
      </c>
      <c r="AW42" s="429">
        <v>57.4</v>
      </c>
      <c r="AX42" s="432">
        <v>0</v>
      </c>
      <c r="AY42" s="431">
        <v>0</v>
      </c>
      <c r="AZ42" s="428">
        <v>102</v>
      </c>
      <c r="BA42" s="429">
        <v>39.5349</v>
      </c>
      <c r="BB42" s="430">
        <v>155</v>
      </c>
      <c r="BC42" s="429">
        <v>60.077500000000001</v>
      </c>
      <c r="BD42" s="432">
        <v>1</v>
      </c>
      <c r="BE42" s="431">
        <v>0.23202</v>
      </c>
      <c r="BF42" s="428">
        <v>94</v>
      </c>
      <c r="BG42" s="429">
        <v>34.944200000000002</v>
      </c>
      <c r="BH42" s="430">
        <v>172</v>
      </c>
      <c r="BI42" s="429">
        <v>63.9405</v>
      </c>
      <c r="BJ42" s="761">
        <v>0</v>
      </c>
      <c r="BK42" s="429">
        <v>0</v>
      </c>
      <c r="BL42" s="432">
        <v>3</v>
      </c>
      <c r="BM42" s="757">
        <v>1.11524</v>
      </c>
      <c r="BN42" s="428">
        <v>106</v>
      </c>
      <c r="BO42" s="429">
        <v>39.114400000000003</v>
      </c>
      <c r="BP42" s="430">
        <v>163</v>
      </c>
      <c r="BQ42" s="429">
        <v>60.147599999999997</v>
      </c>
      <c r="BR42" s="761">
        <v>0</v>
      </c>
      <c r="BS42" s="429">
        <v>0</v>
      </c>
      <c r="BT42" s="432">
        <v>2</v>
      </c>
      <c r="BU42" s="757">
        <v>0.73799999999999999</v>
      </c>
    </row>
    <row r="43" spans="1:73" ht="20.100000000000001" customHeight="1" x14ac:dyDescent="0.25">
      <c r="A43" s="382" t="s">
        <v>81</v>
      </c>
      <c r="B43" s="383" t="s">
        <v>187</v>
      </c>
      <c r="C43" s="375" t="s">
        <v>57</v>
      </c>
      <c r="D43" s="428">
        <v>253</v>
      </c>
      <c r="E43" s="429">
        <v>58.6</v>
      </c>
      <c r="F43" s="430">
        <v>179</v>
      </c>
      <c r="G43" s="429">
        <v>41.4</v>
      </c>
      <c r="H43" s="384">
        <v>0</v>
      </c>
      <c r="I43" s="431">
        <v>0</v>
      </c>
      <c r="J43" s="428">
        <v>248</v>
      </c>
      <c r="K43" s="429">
        <v>57.3</v>
      </c>
      <c r="L43" s="430">
        <v>185</v>
      </c>
      <c r="M43" s="429">
        <v>42.7</v>
      </c>
      <c r="N43" s="432">
        <v>0</v>
      </c>
      <c r="O43" s="431">
        <v>0</v>
      </c>
      <c r="P43" s="428">
        <v>229</v>
      </c>
      <c r="Q43" s="429">
        <v>53.4</v>
      </c>
      <c r="R43" s="430">
        <v>200</v>
      </c>
      <c r="S43" s="429">
        <v>46.6</v>
      </c>
      <c r="T43" s="432">
        <v>0</v>
      </c>
      <c r="U43" s="431">
        <v>0</v>
      </c>
      <c r="V43" s="428">
        <v>218</v>
      </c>
      <c r="W43" s="429">
        <v>50.5</v>
      </c>
      <c r="X43" s="430">
        <v>214</v>
      </c>
      <c r="Y43" s="429">
        <v>49.5</v>
      </c>
      <c r="Z43" s="432">
        <v>0</v>
      </c>
      <c r="AA43" s="431">
        <v>0</v>
      </c>
      <c r="AB43" s="428">
        <v>210</v>
      </c>
      <c r="AC43" s="429">
        <v>48.6</v>
      </c>
      <c r="AD43" s="430">
        <v>222</v>
      </c>
      <c r="AE43" s="429">
        <v>51.4</v>
      </c>
      <c r="AF43" s="432">
        <v>0</v>
      </c>
      <c r="AG43" s="431">
        <v>0</v>
      </c>
      <c r="AH43" s="428">
        <v>214</v>
      </c>
      <c r="AI43" s="429">
        <v>49.7</v>
      </c>
      <c r="AJ43" s="430">
        <v>217</v>
      </c>
      <c r="AK43" s="429">
        <v>50.3</v>
      </c>
      <c r="AL43" s="432">
        <v>0</v>
      </c>
      <c r="AM43" s="431">
        <v>0</v>
      </c>
      <c r="AN43" s="428">
        <v>217</v>
      </c>
      <c r="AO43" s="429">
        <v>50.8</v>
      </c>
      <c r="AP43" s="430">
        <v>210</v>
      </c>
      <c r="AQ43" s="429">
        <v>49.2</v>
      </c>
      <c r="AR43" s="432">
        <v>0</v>
      </c>
      <c r="AS43" s="431">
        <v>0</v>
      </c>
      <c r="AT43" s="428">
        <v>220</v>
      </c>
      <c r="AU43" s="429">
        <v>51.8</v>
      </c>
      <c r="AV43" s="430">
        <v>204</v>
      </c>
      <c r="AW43" s="429">
        <v>48</v>
      </c>
      <c r="AX43" s="432">
        <v>1</v>
      </c>
      <c r="AY43" s="431">
        <v>0.2</v>
      </c>
      <c r="AZ43" s="428">
        <v>209</v>
      </c>
      <c r="BA43" s="429">
        <v>48.491900000000001</v>
      </c>
      <c r="BB43" s="430">
        <v>221</v>
      </c>
      <c r="BC43" s="429">
        <v>51.2761</v>
      </c>
      <c r="BD43" s="432">
        <v>1</v>
      </c>
      <c r="BE43" s="431">
        <v>0.3876</v>
      </c>
      <c r="BF43" s="428">
        <v>198</v>
      </c>
      <c r="BG43" s="429">
        <v>44.695300000000003</v>
      </c>
      <c r="BH43" s="430">
        <v>243</v>
      </c>
      <c r="BI43" s="429">
        <v>54.853299999999997</v>
      </c>
      <c r="BJ43" s="761">
        <v>1</v>
      </c>
      <c r="BK43" s="429">
        <v>0.22572999999999999</v>
      </c>
      <c r="BL43" s="432">
        <v>1</v>
      </c>
      <c r="BM43" s="757">
        <v>0.22572999999999999</v>
      </c>
      <c r="BN43" s="428">
        <v>178</v>
      </c>
      <c r="BO43" s="429">
        <v>39.380499999999998</v>
      </c>
      <c r="BP43" s="430">
        <v>274</v>
      </c>
      <c r="BQ43" s="429">
        <v>60.619500000000002</v>
      </c>
      <c r="BR43" s="761">
        <v>0</v>
      </c>
      <c r="BS43" s="429">
        <v>0</v>
      </c>
      <c r="BT43" s="432">
        <v>0</v>
      </c>
      <c r="BU43" s="757">
        <v>0</v>
      </c>
    </row>
    <row r="44" spans="1:73" ht="20.100000000000001" customHeight="1" x14ac:dyDescent="0.25">
      <c r="A44" s="382" t="s">
        <v>82</v>
      </c>
      <c r="B44" s="383" t="s">
        <v>189</v>
      </c>
      <c r="C44" s="375" t="s">
        <v>59</v>
      </c>
      <c r="D44" s="428">
        <v>212</v>
      </c>
      <c r="E44" s="429">
        <v>62</v>
      </c>
      <c r="F44" s="430">
        <v>130</v>
      </c>
      <c r="G44" s="429">
        <v>38</v>
      </c>
      <c r="H44" s="384">
        <v>0</v>
      </c>
      <c r="I44" s="431">
        <v>0</v>
      </c>
      <c r="J44" s="428">
        <v>207</v>
      </c>
      <c r="K44" s="429">
        <v>60.9</v>
      </c>
      <c r="L44" s="430">
        <v>133</v>
      </c>
      <c r="M44" s="429">
        <v>39.1</v>
      </c>
      <c r="N44" s="432">
        <v>0</v>
      </c>
      <c r="O44" s="431">
        <v>0</v>
      </c>
      <c r="P44" s="428">
        <v>209</v>
      </c>
      <c r="Q44" s="429">
        <v>62.2</v>
      </c>
      <c r="R44" s="430">
        <v>127</v>
      </c>
      <c r="S44" s="429">
        <v>37.799999999999997</v>
      </c>
      <c r="T44" s="432">
        <v>0</v>
      </c>
      <c r="U44" s="431">
        <v>0</v>
      </c>
      <c r="V44" s="428">
        <v>235</v>
      </c>
      <c r="W44" s="429">
        <v>63.7</v>
      </c>
      <c r="X44" s="430">
        <v>134</v>
      </c>
      <c r="Y44" s="429">
        <v>36.299999999999997</v>
      </c>
      <c r="Z44" s="432">
        <v>0</v>
      </c>
      <c r="AA44" s="431">
        <v>0</v>
      </c>
      <c r="AB44" s="428">
        <v>254</v>
      </c>
      <c r="AC44" s="429">
        <v>62.7</v>
      </c>
      <c r="AD44" s="430">
        <v>151</v>
      </c>
      <c r="AE44" s="429">
        <v>37.299999999999997</v>
      </c>
      <c r="AF44" s="432">
        <v>0</v>
      </c>
      <c r="AG44" s="431">
        <v>0</v>
      </c>
      <c r="AH44" s="428">
        <v>260</v>
      </c>
      <c r="AI44" s="429">
        <v>60.6</v>
      </c>
      <c r="AJ44" s="430">
        <v>169</v>
      </c>
      <c r="AK44" s="429">
        <v>39.4</v>
      </c>
      <c r="AL44" s="432">
        <v>0</v>
      </c>
      <c r="AM44" s="431">
        <v>0</v>
      </c>
      <c r="AN44" s="428">
        <v>277</v>
      </c>
      <c r="AO44" s="429">
        <v>60.2</v>
      </c>
      <c r="AP44" s="430">
        <v>183</v>
      </c>
      <c r="AQ44" s="429">
        <v>39.799999999999997</v>
      </c>
      <c r="AR44" s="432">
        <v>0</v>
      </c>
      <c r="AS44" s="431">
        <v>0</v>
      </c>
      <c r="AT44" s="428">
        <v>279</v>
      </c>
      <c r="AU44" s="429">
        <v>60.1</v>
      </c>
      <c r="AV44" s="430">
        <v>185</v>
      </c>
      <c r="AW44" s="429">
        <v>39.9</v>
      </c>
      <c r="AX44" s="432">
        <v>0</v>
      </c>
      <c r="AY44" s="431">
        <v>0</v>
      </c>
      <c r="AZ44" s="428">
        <v>271</v>
      </c>
      <c r="BA44" s="429">
        <v>59.041400000000003</v>
      </c>
      <c r="BB44" s="430">
        <v>188</v>
      </c>
      <c r="BC44" s="429">
        <v>40.958599999999997</v>
      </c>
      <c r="BD44" s="432">
        <v>0</v>
      </c>
      <c r="BE44" s="431">
        <v>0</v>
      </c>
      <c r="BF44" s="428">
        <v>268</v>
      </c>
      <c r="BG44" s="429">
        <v>58.260899999999999</v>
      </c>
      <c r="BH44" s="430">
        <v>192</v>
      </c>
      <c r="BI44" s="429">
        <v>41.739100000000001</v>
      </c>
      <c r="BJ44" s="761">
        <v>0</v>
      </c>
      <c r="BK44" s="429">
        <v>0</v>
      </c>
      <c r="BL44" s="432">
        <v>0</v>
      </c>
      <c r="BM44" s="757">
        <v>0</v>
      </c>
      <c r="BN44" s="428">
        <v>252</v>
      </c>
      <c r="BO44" s="429">
        <v>54.310299999999998</v>
      </c>
      <c r="BP44" s="430">
        <v>212</v>
      </c>
      <c r="BQ44" s="429">
        <v>45.689700000000002</v>
      </c>
      <c r="BR44" s="761">
        <v>0</v>
      </c>
      <c r="BS44" s="429">
        <v>0</v>
      </c>
      <c r="BT44" s="432">
        <v>0</v>
      </c>
      <c r="BU44" s="757">
        <v>0</v>
      </c>
    </row>
    <row r="45" spans="1:73" ht="20.100000000000001" customHeight="1" x14ac:dyDescent="0.25">
      <c r="A45" s="382" t="s">
        <v>82</v>
      </c>
      <c r="B45" s="383" t="s">
        <v>190</v>
      </c>
      <c r="C45" s="375" t="s">
        <v>57</v>
      </c>
      <c r="D45" s="428">
        <v>102</v>
      </c>
      <c r="E45" s="429">
        <v>53.7</v>
      </c>
      <c r="F45" s="430">
        <v>88</v>
      </c>
      <c r="G45" s="429">
        <v>46.3</v>
      </c>
      <c r="H45" s="384">
        <v>0</v>
      </c>
      <c r="I45" s="431">
        <v>0</v>
      </c>
      <c r="J45" s="428">
        <v>108</v>
      </c>
      <c r="K45" s="429">
        <v>56.5</v>
      </c>
      <c r="L45" s="430">
        <v>83</v>
      </c>
      <c r="M45" s="429">
        <v>43.5</v>
      </c>
      <c r="N45" s="432">
        <v>0</v>
      </c>
      <c r="O45" s="431">
        <v>0</v>
      </c>
      <c r="P45" s="428">
        <v>100</v>
      </c>
      <c r="Q45" s="429">
        <v>51.3</v>
      </c>
      <c r="R45" s="430">
        <v>95</v>
      </c>
      <c r="S45" s="429">
        <v>48.7</v>
      </c>
      <c r="T45" s="432">
        <v>0</v>
      </c>
      <c r="U45" s="431">
        <v>0</v>
      </c>
      <c r="V45" s="428">
        <v>96</v>
      </c>
      <c r="W45" s="429">
        <v>48.5</v>
      </c>
      <c r="X45" s="430">
        <v>102</v>
      </c>
      <c r="Y45" s="429">
        <v>51.5</v>
      </c>
      <c r="Z45" s="432">
        <v>0</v>
      </c>
      <c r="AA45" s="431">
        <v>0</v>
      </c>
      <c r="AB45" s="428">
        <v>99</v>
      </c>
      <c r="AC45" s="429">
        <v>49</v>
      </c>
      <c r="AD45" s="430">
        <v>103</v>
      </c>
      <c r="AE45" s="429">
        <v>51</v>
      </c>
      <c r="AF45" s="432">
        <v>0</v>
      </c>
      <c r="AG45" s="431">
        <v>0</v>
      </c>
      <c r="AH45" s="428">
        <v>94</v>
      </c>
      <c r="AI45" s="429">
        <v>44.8</v>
      </c>
      <c r="AJ45" s="430">
        <v>116</v>
      </c>
      <c r="AK45" s="429">
        <v>55.2</v>
      </c>
      <c r="AL45" s="432">
        <v>0</v>
      </c>
      <c r="AM45" s="431">
        <v>0</v>
      </c>
      <c r="AN45" s="428">
        <v>102</v>
      </c>
      <c r="AO45" s="429">
        <v>46.8</v>
      </c>
      <c r="AP45" s="430">
        <v>116</v>
      </c>
      <c r="AQ45" s="429">
        <v>53.2</v>
      </c>
      <c r="AR45" s="432">
        <v>0</v>
      </c>
      <c r="AS45" s="431">
        <v>0</v>
      </c>
      <c r="AT45" s="428">
        <v>99</v>
      </c>
      <c r="AU45" s="429">
        <v>44.8</v>
      </c>
      <c r="AV45" s="430">
        <v>122</v>
      </c>
      <c r="AW45" s="429">
        <v>55.2</v>
      </c>
      <c r="AX45" s="432">
        <v>0</v>
      </c>
      <c r="AY45" s="431">
        <v>0</v>
      </c>
      <c r="AZ45" s="428">
        <v>96</v>
      </c>
      <c r="BA45" s="429">
        <v>44.651200000000003</v>
      </c>
      <c r="BB45" s="430">
        <v>119</v>
      </c>
      <c r="BC45" s="429">
        <v>55.348799999999997</v>
      </c>
      <c r="BD45" s="432">
        <v>0</v>
      </c>
      <c r="BE45" s="431">
        <v>0</v>
      </c>
      <c r="BF45" s="428">
        <v>94</v>
      </c>
      <c r="BG45" s="429">
        <v>42.7273</v>
      </c>
      <c r="BH45" s="430">
        <v>126</v>
      </c>
      <c r="BI45" s="429">
        <v>57.2727</v>
      </c>
      <c r="BJ45" s="761">
        <v>0</v>
      </c>
      <c r="BK45" s="429">
        <v>0</v>
      </c>
      <c r="BL45" s="432">
        <v>0</v>
      </c>
      <c r="BM45" s="757">
        <v>0</v>
      </c>
      <c r="BN45" s="428">
        <v>101</v>
      </c>
      <c r="BO45" s="429">
        <v>44.690300000000001</v>
      </c>
      <c r="BP45" s="430">
        <v>125</v>
      </c>
      <c r="BQ45" s="429">
        <v>55.309699999999999</v>
      </c>
      <c r="BR45" s="761">
        <v>0</v>
      </c>
      <c r="BS45" s="429">
        <v>0</v>
      </c>
      <c r="BT45" s="432">
        <v>0</v>
      </c>
      <c r="BU45" s="757">
        <v>0</v>
      </c>
    </row>
    <row r="46" spans="1:73" ht="20.100000000000001" customHeight="1" x14ac:dyDescent="0.25">
      <c r="A46" s="382" t="s">
        <v>83</v>
      </c>
      <c r="B46" s="383" t="s">
        <v>191</v>
      </c>
      <c r="C46" s="375" t="s">
        <v>57</v>
      </c>
      <c r="D46" s="428">
        <v>189</v>
      </c>
      <c r="E46" s="429">
        <v>59.8</v>
      </c>
      <c r="F46" s="430">
        <v>127</v>
      </c>
      <c r="G46" s="429">
        <v>40.200000000000003</v>
      </c>
      <c r="H46" s="384">
        <v>0</v>
      </c>
      <c r="I46" s="431">
        <v>0</v>
      </c>
      <c r="J46" s="428">
        <v>179</v>
      </c>
      <c r="K46" s="429">
        <v>57</v>
      </c>
      <c r="L46" s="430">
        <v>135</v>
      </c>
      <c r="M46" s="429">
        <v>43</v>
      </c>
      <c r="N46" s="432">
        <v>0</v>
      </c>
      <c r="O46" s="431">
        <v>0</v>
      </c>
      <c r="P46" s="428">
        <v>188</v>
      </c>
      <c r="Q46" s="429">
        <v>58.9</v>
      </c>
      <c r="R46" s="430">
        <v>131</v>
      </c>
      <c r="S46" s="429">
        <v>41.1</v>
      </c>
      <c r="T46" s="432">
        <v>0</v>
      </c>
      <c r="U46" s="431">
        <v>0</v>
      </c>
      <c r="V46" s="428">
        <v>191</v>
      </c>
      <c r="W46" s="429">
        <v>56</v>
      </c>
      <c r="X46" s="430">
        <v>146</v>
      </c>
      <c r="Y46" s="429">
        <v>42.8</v>
      </c>
      <c r="Z46" s="432">
        <v>4</v>
      </c>
      <c r="AA46" s="431">
        <v>1.2</v>
      </c>
      <c r="AB46" s="428">
        <v>199</v>
      </c>
      <c r="AC46" s="429">
        <v>58.5</v>
      </c>
      <c r="AD46" s="430">
        <v>141</v>
      </c>
      <c r="AE46" s="429">
        <v>41.5</v>
      </c>
      <c r="AF46" s="432">
        <v>0</v>
      </c>
      <c r="AG46" s="431">
        <v>0</v>
      </c>
      <c r="AH46" s="428">
        <v>207</v>
      </c>
      <c r="AI46" s="429">
        <v>60.7</v>
      </c>
      <c r="AJ46" s="430">
        <v>134</v>
      </c>
      <c r="AK46" s="429">
        <v>39.299999999999997</v>
      </c>
      <c r="AL46" s="432">
        <v>0</v>
      </c>
      <c r="AM46" s="431">
        <v>0</v>
      </c>
      <c r="AN46" s="428">
        <v>202</v>
      </c>
      <c r="AO46" s="429">
        <v>58.9</v>
      </c>
      <c r="AP46" s="430">
        <v>141</v>
      </c>
      <c r="AQ46" s="429">
        <v>41.1</v>
      </c>
      <c r="AR46" s="432">
        <v>0</v>
      </c>
      <c r="AS46" s="431">
        <v>0</v>
      </c>
      <c r="AT46" s="428">
        <v>192</v>
      </c>
      <c r="AU46" s="429">
        <v>58</v>
      </c>
      <c r="AV46" s="430">
        <v>139</v>
      </c>
      <c r="AW46" s="429">
        <v>42</v>
      </c>
      <c r="AX46" s="432">
        <v>0</v>
      </c>
      <c r="AY46" s="431">
        <v>0</v>
      </c>
      <c r="AZ46" s="428">
        <v>179</v>
      </c>
      <c r="BA46" s="429">
        <v>54.078499999999998</v>
      </c>
      <c r="BB46" s="430">
        <v>152</v>
      </c>
      <c r="BC46" s="429">
        <v>45.921500000000002</v>
      </c>
      <c r="BD46" s="432">
        <v>0</v>
      </c>
      <c r="BE46" s="431">
        <v>0</v>
      </c>
      <c r="BF46" s="428">
        <v>173</v>
      </c>
      <c r="BG46" s="429">
        <v>52.583599999999997</v>
      </c>
      <c r="BH46" s="430">
        <v>156</v>
      </c>
      <c r="BI46" s="429">
        <v>47.416400000000003</v>
      </c>
      <c r="BJ46" s="761">
        <v>0</v>
      </c>
      <c r="BK46" s="429">
        <v>0</v>
      </c>
      <c r="BL46" s="432">
        <v>0</v>
      </c>
      <c r="BM46" s="757">
        <v>0</v>
      </c>
      <c r="BN46" s="428">
        <v>170</v>
      </c>
      <c r="BO46" s="429">
        <v>51.051099999999998</v>
      </c>
      <c r="BP46" s="430">
        <v>163</v>
      </c>
      <c r="BQ46" s="429">
        <v>48.948900000000002</v>
      </c>
      <c r="BR46" s="761">
        <v>0</v>
      </c>
      <c r="BS46" s="429">
        <v>0</v>
      </c>
      <c r="BT46" s="432">
        <v>0</v>
      </c>
      <c r="BU46" s="757">
        <v>0</v>
      </c>
    </row>
    <row r="47" spans="1:73" ht="20.100000000000001" customHeight="1" x14ac:dyDescent="0.25">
      <c r="A47" s="382" t="s">
        <v>84</v>
      </c>
      <c r="B47" s="383" t="s">
        <v>85</v>
      </c>
      <c r="C47" s="375" t="s">
        <v>57</v>
      </c>
      <c r="D47" s="428">
        <v>182</v>
      </c>
      <c r="E47" s="429">
        <v>44.9</v>
      </c>
      <c r="F47" s="430">
        <v>223</v>
      </c>
      <c r="G47" s="429">
        <v>55.1</v>
      </c>
      <c r="H47" s="384">
        <v>0</v>
      </c>
      <c r="I47" s="431">
        <v>0</v>
      </c>
      <c r="J47" s="428">
        <v>195</v>
      </c>
      <c r="K47" s="429">
        <v>47</v>
      </c>
      <c r="L47" s="430">
        <v>220</v>
      </c>
      <c r="M47" s="429">
        <v>53</v>
      </c>
      <c r="N47" s="432">
        <v>0</v>
      </c>
      <c r="O47" s="431">
        <v>0</v>
      </c>
      <c r="P47" s="428">
        <v>192</v>
      </c>
      <c r="Q47" s="429">
        <v>46.8</v>
      </c>
      <c r="R47" s="430">
        <v>218</v>
      </c>
      <c r="S47" s="429">
        <v>53.2</v>
      </c>
      <c r="T47" s="432">
        <v>0</v>
      </c>
      <c r="U47" s="431">
        <v>0</v>
      </c>
      <c r="V47" s="428">
        <v>202</v>
      </c>
      <c r="W47" s="429">
        <v>47.4</v>
      </c>
      <c r="X47" s="430">
        <v>224</v>
      </c>
      <c r="Y47" s="429">
        <v>52.6</v>
      </c>
      <c r="Z47" s="432">
        <v>0</v>
      </c>
      <c r="AA47" s="431">
        <v>0</v>
      </c>
      <c r="AB47" s="428">
        <v>201</v>
      </c>
      <c r="AC47" s="429">
        <v>46.9</v>
      </c>
      <c r="AD47" s="430">
        <v>228</v>
      </c>
      <c r="AE47" s="429">
        <v>53.1</v>
      </c>
      <c r="AF47" s="432">
        <v>0</v>
      </c>
      <c r="AG47" s="431">
        <v>0</v>
      </c>
      <c r="AH47" s="428">
        <v>216</v>
      </c>
      <c r="AI47" s="429">
        <v>49.1</v>
      </c>
      <c r="AJ47" s="430">
        <v>224</v>
      </c>
      <c r="AK47" s="429">
        <v>50.9</v>
      </c>
      <c r="AL47" s="432">
        <v>0</v>
      </c>
      <c r="AM47" s="431">
        <v>0</v>
      </c>
      <c r="AN47" s="428">
        <v>216</v>
      </c>
      <c r="AO47" s="429">
        <v>49.2</v>
      </c>
      <c r="AP47" s="430">
        <v>223</v>
      </c>
      <c r="AQ47" s="429">
        <v>50.8</v>
      </c>
      <c r="AR47" s="432">
        <v>0</v>
      </c>
      <c r="AS47" s="431">
        <v>0</v>
      </c>
      <c r="AT47" s="428">
        <v>207</v>
      </c>
      <c r="AU47" s="429">
        <v>47</v>
      </c>
      <c r="AV47" s="430">
        <v>233</v>
      </c>
      <c r="AW47" s="429">
        <v>53</v>
      </c>
      <c r="AX47" s="432">
        <v>0</v>
      </c>
      <c r="AY47" s="431">
        <v>0</v>
      </c>
      <c r="AZ47" s="428">
        <v>202</v>
      </c>
      <c r="BA47" s="429">
        <v>45.805</v>
      </c>
      <c r="BB47" s="430">
        <v>239</v>
      </c>
      <c r="BC47" s="429">
        <v>54.195</v>
      </c>
      <c r="BD47" s="432">
        <v>0</v>
      </c>
      <c r="BE47" s="431">
        <v>0</v>
      </c>
      <c r="BF47" s="428">
        <v>197</v>
      </c>
      <c r="BG47" s="429">
        <v>44.671199999999999</v>
      </c>
      <c r="BH47" s="430">
        <v>244</v>
      </c>
      <c r="BI47" s="429">
        <v>55.328800000000001</v>
      </c>
      <c r="BJ47" s="761">
        <v>0</v>
      </c>
      <c r="BK47" s="429">
        <v>0</v>
      </c>
      <c r="BL47" s="432">
        <v>0</v>
      </c>
      <c r="BM47" s="757">
        <v>0</v>
      </c>
      <c r="BN47" s="428">
        <v>202</v>
      </c>
      <c r="BO47" s="429">
        <v>44.395600000000002</v>
      </c>
      <c r="BP47" s="430">
        <v>253</v>
      </c>
      <c r="BQ47" s="429">
        <v>55.604399999999998</v>
      </c>
      <c r="BR47" s="761">
        <v>0</v>
      </c>
      <c r="BS47" s="429">
        <v>0</v>
      </c>
      <c r="BT47" s="432">
        <v>0</v>
      </c>
      <c r="BU47" s="757">
        <v>0</v>
      </c>
    </row>
    <row r="48" spans="1:73" ht="20.100000000000001" customHeight="1" x14ac:dyDescent="0.25">
      <c r="A48" s="382" t="s">
        <v>86</v>
      </c>
      <c r="B48" s="383" t="s">
        <v>192</v>
      </c>
      <c r="C48" s="375" t="s">
        <v>59</v>
      </c>
      <c r="D48" s="428">
        <v>167</v>
      </c>
      <c r="E48" s="429">
        <v>52.5</v>
      </c>
      <c r="F48" s="430">
        <v>151</v>
      </c>
      <c r="G48" s="429">
        <v>47.5</v>
      </c>
      <c r="H48" s="384">
        <v>0</v>
      </c>
      <c r="I48" s="431">
        <v>0</v>
      </c>
      <c r="J48" s="428">
        <v>159</v>
      </c>
      <c r="K48" s="429">
        <v>49.7</v>
      </c>
      <c r="L48" s="430">
        <v>159</v>
      </c>
      <c r="M48" s="429">
        <v>49.7</v>
      </c>
      <c r="N48" s="432">
        <v>2</v>
      </c>
      <c r="O48" s="431">
        <v>0.6</v>
      </c>
      <c r="P48" s="428">
        <v>174</v>
      </c>
      <c r="Q48" s="429">
        <v>54</v>
      </c>
      <c r="R48" s="430">
        <v>148</v>
      </c>
      <c r="S48" s="429">
        <v>46</v>
      </c>
      <c r="T48" s="432">
        <v>0</v>
      </c>
      <c r="U48" s="431">
        <v>0</v>
      </c>
      <c r="V48" s="428">
        <v>169</v>
      </c>
      <c r="W48" s="429">
        <v>50.9</v>
      </c>
      <c r="X48" s="430">
        <v>163</v>
      </c>
      <c r="Y48" s="429">
        <v>49.1</v>
      </c>
      <c r="Z48" s="432">
        <v>0</v>
      </c>
      <c r="AA48" s="431">
        <v>0</v>
      </c>
      <c r="AB48" s="428">
        <v>173</v>
      </c>
      <c r="AC48" s="429">
        <v>48.9</v>
      </c>
      <c r="AD48" s="430">
        <v>181</v>
      </c>
      <c r="AE48" s="429">
        <v>51.1</v>
      </c>
      <c r="AF48" s="432">
        <v>0</v>
      </c>
      <c r="AG48" s="431">
        <v>0</v>
      </c>
      <c r="AH48" s="428">
        <v>164</v>
      </c>
      <c r="AI48" s="429">
        <v>45.2</v>
      </c>
      <c r="AJ48" s="430">
        <v>199</v>
      </c>
      <c r="AK48" s="429">
        <v>54.8</v>
      </c>
      <c r="AL48" s="432">
        <v>0</v>
      </c>
      <c r="AM48" s="431">
        <v>0</v>
      </c>
      <c r="AN48" s="428">
        <v>153</v>
      </c>
      <c r="AO48" s="429">
        <v>40.1</v>
      </c>
      <c r="AP48" s="430">
        <v>229</v>
      </c>
      <c r="AQ48" s="429">
        <v>59.9</v>
      </c>
      <c r="AR48" s="432">
        <v>0</v>
      </c>
      <c r="AS48" s="431">
        <v>0</v>
      </c>
      <c r="AT48" s="428">
        <v>157</v>
      </c>
      <c r="AU48" s="429">
        <v>41.3</v>
      </c>
      <c r="AV48" s="430">
        <v>223</v>
      </c>
      <c r="AW48" s="429">
        <v>58.7</v>
      </c>
      <c r="AX48" s="432">
        <v>0</v>
      </c>
      <c r="AY48" s="431">
        <v>0</v>
      </c>
      <c r="AZ48" s="428">
        <v>168</v>
      </c>
      <c r="BA48" s="429">
        <v>45.528500000000001</v>
      </c>
      <c r="BB48" s="430">
        <v>201</v>
      </c>
      <c r="BC48" s="429">
        <v>54.471499999999999</v>
      </c>
      <c r="BD48" s="432">
        <v>0</v>
      </c>
      <c r="BE48" s="431">
        <v>0</v>
      </c>
      <c r="BF48" s="428">
        <v>171</v>
      </c>
      <c r="BG48" s="429">
        <v>47.5</v>
      </c>
      <c r="BH48" s="430">
        <v>189</v>
      </c>
      <c r="BI48" s="429">
        <v>52.5</v>
      </c>
      <c r="BJ48" s="761">
        <v>0</v>
      </c>
      <c r="BK48" s="429">
        <v>0</v>
      </c>
      <c r="BL48" s="432">
        <v>0</v>
      </c>
      <c r="BM48" s="757">
        <v>0</v>
      </c>
      <c r="BN48" s="428">
        <v>177</v>
      </c>
      <c r="BO48" s="429">
        <v>47.453099999999999</v>
      </c>
      <c r="BP48" s="430">
        <v>196</v>
      </c>
      <c r="BQ48" s="429">
        <v>52.546900000000001</v>
      </c>
      <c r="BR48" s="761">
        <v>0</v>
      </c>
      <c r="BS48" s="429">
        <v>0</v>
      </c>
      <c r="BT48" s="432">
        <v>0</v>
      </c>
      <c r="BU48" s="757">
        <v>0</v>
      </c>
    </row>
    <row r="49" spans="1:73" ht="20.100000000000001" customHeight="1" x14ac:dyDescent="0.25">
      <c r="A49" s="382" t="s">
        <v>86</v>
      </c>
      <c r="B49" s="383" t="s">
        <v>193</v>
      </c>
      <c r="C49" s="375" t="s">
        <v>59</v>
      </c>
      <c r="D49" s="428">
        <v>726</v>
      </c>
      <c r="E49" s="429">
        <v>49.1</v>
      </c>
      <c r="F49" s="430">
        <v>752</v>
      </c>
      <c r="G49" s="429">
        <v>50.8</v>
      </c>
      <c r="H49" s="384">
        <v>1</v>
      </c>
      <c r="I49" s="431">
        <v>0.1</v>
      </c>
      <c r="J49" s="428">
        <v>778</v>
      </c>
      <c r="K49" s="429">
        <v>51.6</v>
      </c>
      <c r="L49" s="430">
        <v>730</v>
      </c>
      <c r="M49" s="429">
        <v>48.4</v>
      </c>
      <c r="N49" s="432">
        <v>1</v>
      </c>
      <c r="O49" s="431">
        <v>0.1</v>
      </c>
      <c r="P49" s="428">
        <v>764</v>
      </c>
      <c r="Q49" s="429">
        <v>50.4</v>
      </c>
      <c r="R49" s="430">
        <v>749</v>
      </c>
      <c r="S49" s="429">
        <v>49.4</v>
      </c>
      <c r="T49" s="432">
        <v>2</v>
      </c>
      <c r="U49" s="431">
        <v>0.1</v>
      </c>
      <c r="V49" s="428">
        <v>757</v>
      </c>
      <c r="W49" s="429">
        <v>49.3</v>
      </c>
      <c r="X49" s="430">
        <v>776</v>
      </c>
      <c r="Y49" s="429">
        <v>50.6</v>
      </c>
      <c r="Z49" s="432">
        <v>2</v>
      </c>
      <c r="AA49" s="431">
        <v>0.1</v>
      </c>
      <c r="AB49" s="428">
        <v>698</v>
      </c>
      <c r="AC49" s="429">
        <v>45.9</v>
      </c>
      <c r="AD49" s="430">
        <v>818</v>
      </c>
      <c r="AE49" s="429">
        <v>53.8</v>
      </c>
      <c r="AF49" s="432">
        <v>4</v>
      </c>
      <c r="AG49" s="431">
        <v>0.3</v>
      </c>
      <c r="AH49" s="428">
        <v>668</v>
      </c>
      <c r="AI49" s="429">
        <v>43.9</v>
      </c>
      <c r="AJ49" s="430">
        <v>851</v>
      </c>
      <c r="AK49" s="429">
        <v>55.9</v>
      </c>
      <c r="AL49" s="432">
        <v>3</v>
      </c>
      <c r="AM49" s="431">
        <v>0.2</v>
      </c>
      <c r="AN49" s="428">
        <v>640</v>
      </c>
      <c r="AO49" s="429">
        <v>42</v>
      </c>
      <c r="AP49" s="430">
        <v>883</v>
      </c>
      <c r="AQ49" s="429">
        <v>57.9</v>
      </c>
      <c r="AR49" s="432">
        <v>2</v>
      </c>
      <c r="AS49" s="431">
        <v>0.1</v>
      </c>
      <c r="AT49" s="428">
        <v>596</v>
      </c>
      <c r="AU49" s="429">
        <v>39.299999999999997</v>
      </c>
      <c r="AV49" s="430">
        <v>918</v>
      </c>
      <c r="AW49" s="429">
        <v>60.6</v>
      </c>
      <c r="AX49" s="432">
        <v>2</v>
      </c>
      <c r="AY49" s="431">
        <v>0.1</v>
      </c>
      <c r="AZ49" s="428">
        <v>596</v>
      </c>
      <c r="BA49" s="429">
        <v>39.470199999999998</v>
      </c>
      <c r="BB49" s="430">
        <v>914</v>
      </c>
      <c r="BC49" s="429">
        <v>60.529800000000002</v>
      </c>
      <c r="BD49" s="432">
        <v>0</v>
      </c>
      <c r="BE49" s="431">
        <v>0</v>
      </c>
      <c r="BF49" s="428">
        <v>573</v>
      </c>
      <c r="BG49" s="429">
        <v>36.754300000000001</v>
      </c>
      <c r="BH49" s="430">
        <v>986</v>
      </c>
      <c r="BI49" s="429">
        <v>63.245699999999999</v>
      </c>
      <c r="BJ49" s="761">
        <v>0</v>
      </c>
      <c r="BK49" s="429">
        <v>0</v>
      </c>
      <c r="BL49" s="432">
        <v>0</v>
      </c>
      <c r="BM49" s="757">
        <v>0</v>
      </c>
      <c r="BN49" s="428">
        <v>558</v>
      </c>
      <c r="BO49" s="429">
        <v>34.9405</v>
      </c>
      <c r="BP49" s="384">
        <v>1039</v>
      </c>
      <c r="BQ49" s="429">
        <v>65.0595</v>
      </c>
      <c r="BR49" s="761">
        <v>0</v>
      </c>
      <c r="BS49" s="429">
        <v>0</v>
      </c>
      <c r="BT49" s="432">
        <v>0</v>
      </c>
      <c r="BU49" s="757">
        <v>0</v>
      </c>
    </row>
    <row r="50" spans="1:73" ht="20.100000000000001" customHeight="1" x14ac:dyDescent="0.25">
      <c r="A50" s="382" t="s">
        <v>86</v>
      </c>
      <c r="B50" s="383" t="s">
        <v>194</v>
      </c>
      <c r="C50" s="375" t="s">
        <v>57</v>
      </c>
      <c r="D50" s="428">
        <v>80</v>
      </c>
      <c r="E50" s="429">
        <v>47.6</v>
      </c>
      <c r="F50" s="430">
        <v>87</v>
      </c>
      <c r="G50" s="429">
        <v>51.8</v>
      </c>
      <c r="H50" s="384">
        <v>1</v>
      </c>
      <c r="I50" s="431">
        <v>0.6</v>
      </c>
      <c r="J50" s="428">
        <v>78</v>
      </c>
      <c r="K50" s="429">
        <v>45.3</v>
      </c>
      <c r="L50" s="430">
        <v>93</v>
      </c>
      <c r="M50" s="429">
        <v>54.1</v>
      </c>
      <c r="N50" s="432">
        <v>1</v>
      </c>
      <c r="O50" s="431">
        <v>0.6</v>
      </c>
      <c r="P50" s="428">
        <v>78</v>
      </c>
      <c r="Q50" s="429">
        <v>44.6</v>
      </c>
      <c r="R50" s="430">
        <v>95</v>
      </c>
      <c r="S50" s="429">
        <v>54.3</v>
      </c>
      <c r="T50" s="432">
        <v>2</v>
      </c>
      <c r="U50" s="431">
        <v>1.1000000000000001</v>
      </c>
      <c r="V50" s="428">
        <v>77</v>
      </c>
      <c r="W50" s="429">
        <v>43.3</v>
      </c>
      <c r="X50" s="430">
        <v>99</v>
      </c>
      <c r="Y50" s="429">
        <v>55.6</v>
      </c>
      <c r="Z50" s="432">
        <v>2</v>
      </c>
      <c r="AA50" s="431">
        <v>1.1000000000000001</v>
      </c>
      <c r="AB50" s="428">
        <v>78</v>
      </c>
      <c r="AC50" s="429">
        <v>43.8</v>
      </c>
      <c r="AD50" s="430">
        <v>98</v>
      </c>
      <c r="AE50" s="429">
        <v>55.1</v>
      </c>
      <c r="AF50" s="432">
        <v>2</v>
      </c>
      <c r="AG50" s="431">
        <v>1.1000000000000001</v>
      </c>
      <c r="AH50" s="428">
        <v>79</v>
      </c>
      <c r="AI50" s="429">
        <v>43.4</v>
      </c>
      <c r="AJ50" s="430">
        <v>103</v>
      </c>
      <c r="AK50" s="429">
        <v>56.6</v>
      </c>
      <c r="AL50" s="432">
        <v>0</v>
      </c>
      <c r="AM50" s="431">
        <v>0</v>
      </c>
      <c r="AN50" s="428">
        <v>80</v>
      </c>
      <c r="AO50" s="429">
        <v>44.7</v>
      </c>
      <c r="AP50" s="430">
        <v>99</v>
      </c>
      <c r="AQ50" s="429">
        <v>55.3</v>
      </c>
      <c r="AR50" s="432">
        <v>0</v>
      </c>
      <c r="AS50" s="431">
        <v>0</v>
      </c>
      <c r="AT50" s="428">
        <v>80</v>
      </c>
      <c r="AU50" s="429">
        <v>44.2</v>
      </c>
      <c r="AV50" s="430">
        <v>101</v>
      </c>
      <c r="AW50" s="429">
        <v>55.8</v>
      </c>
      <c r="AX50" s="432">
        <v>0</v>
      </c>
      <c r="AY50" s="431">
        <v>0</v>
      </c>
      <c r="AZ50" s="428">
        <v>66</v>
      </c>
      <c r="BA50" s="429">
        <v>36.666699999999999</v>
      </c>
      <c r="BB50" s="430">
        <v>114</v>
      </c>
      <c r="BC50" s="429">
        <v>63.333300000000001</v>
      </c>
      <c r="BD50" s="432">
        <v>0</v>
      </c>
      <c r="BE50" s="431">
        <v>0</v>
      </c>
      <c r="BF50" s="428">
        <v>67</v>
      </c>
      <c r="BG50" s="429">
        <v>36.813200000000002</v>
      </c>
      <c r="BH50" s="430">
        <v>115</v>
      </c>
      <c r="BI50" s="429">
        <v>63.186799999999998</v>
      </c>
      <c r="BJ50" s="761">
        <v>0</v>
      </c>
      <c r="BK50" s="429">
        <v>0</v>
      </c>
      <c r="BL50" s="432">
        <v>0</v>
      </c>
      <c r="BM50" s="757">
        <v>0</v>
      </c>
      <c r="BN50" s="428">
        <v>58</v>
      </c>
      <c r="BO50" s="429">
        <v>32.222200000000001</v>
      </c>
      <c r="BP50" s="430">
        <v>122</v>
      </c>
      <c r="BQ50" s="429">
        <v>67.777799999999999</v>
      </c>
      <c r="BR50" s="761">
        <v>0</v>
      </c>
      <c r="BS50" s="429">
        <v>0</v>
      </c>
      <c r="BT50" s="432">
        <v>0</v>
      </c>
      <c r="BU50" s="757">
        <v>0</v>
      </c>
    </row>
    <row r="51" spans="1:73" ht="20.100000000000001" customHeight="1" x14ac:dyDescent="0.25">
      <c r="A51" s="382" t="s">
        <v>86</v>
      </c>
      <c r="B51" s="383" t="s">
        <v>195</v>
      </c>
      <c r="C51" s="375" t="s">
        <v>59</v>
      </c>
      <c r="D51" s="428" t="s">
        <v>232</v>
      </c>
      <c r="E51" s="429" t="s">
        <v>232</v>
      </c>
      <c r="F51" s="430" t="s">
        <v>232</v>
      </c>
      <c r="G51" s="429" t="s">
        <v>232</v>
      </c>
      <c r="H51" s="384" t="s">
        <v>232</v>
      </c>
      <c r="I51" s="431" t="s">
        <v>232</v>
      </c>
      <c r="J51" s="428">
        <v>54</v>
      </c>
      <c r="K51" s="429">
        <v>48.2</v>
      </c>
      <c r="L51" s="430">
        <v>56</v>
      </c>
      <c r="M51" s="429">
        <v>50</v>
      </c>
      <c r="N51" s="432">
        <v>2</v>
      </c>
      <c r="O51" s="431">
        <v>1.8</v>
      </c>
      <c r="P51" s="428">
        <v>117</v>
      </c>
      <c r="Q51" s="429">
        <v>53.9</v>
      </c>
      <c r="R51" s="430">
        <v>100</v>
      </c>
      <c r="S51" s="429">
        <v>46.1</v>
      </c>
      <c r="T51" s="432">
        <v>0</v>
      </c>
      <c r="U51" s="431">
        <v>0</v>
      </c>
      <c r="V51" s="428">
        <v>177</v>
      </c>
      <c r="W51" s="429">
        <v>54.6</v>
      </c>
      <c r="X51" s="430">
        <v>144</v>
      </c>
      <c r="Y51" s="429">
        <v>44.4</v>
      </c>
      <c r="Z51" s="432">
        <v>3</v>
      </c>
      <c r="AA51" s="431">
        <v>0.9</v>
      </c>
      <c r="AB51" s="428">
        <v>233</v>
      </c>
      <c r="AC51" s="429">
        <v>53.9</v>
      </c>
      <c r="AD51" s="430">
        <v>196</v>
      </c>
      <c r="AE51" s="429">
        <v>45.4</v>
      </c>
      <c r="AF51" s="432">
        <v>3</v>
      </c>
      <c r="AG51" s="431">
        <v>0.7</v>
      </c>
      <c r="AH51" s="428">
        <v>252</v>
      </c>
      <c r="AI51" s="429">
        <v>57.3</v>
      </c>
      <c r="AJ51" s="430">
        <v>187</v>
      </c>
      <c r="AK51" s="429">
        <v>42.5</v>
      </c>
      <c r="AL51" s="432">
        <v>1</v>
      </c>
      <c r="AM51" s="431">
        <v>0.2</v>
      </c>
      <c r="AN51" s="428">
        <v>239</v>
      </c>
      <c r="AO51" s="429">
        <v>54.2</v>
      </c>
      <c r="AP51" s="430">
        <v>201</v>
      </c>
      <c r="AQ51" s="429">
        <v>45.6</v>
      </c>
      <c r="AR51" s="432">
        <v>1</v>
      </c>
      <c r="AS51" s="431">
        <v>0.2</v>
      </c>
      <c r="AT51" s="428">
        <v>234</v>
      </c>
      <c r="AU51" s="429">
        <v>51.4</v>
      </c>
      <c r="AV51" s="430">
        <v>221</v>
      </c>
      <c r="AW51" s="429">
        <v>48.6</v>
      </c>
      <c r="AX51" s="432">
        <v>0</v>
      </c>
      <c r="AY51" s="431">
        <v>0</v>
      </c>
      <c r="AZ51" s="428">
        <v>268</v>
      </c>
      <c r="BA51" s="429">
        <v>50.470799999999997</v>
      </c>
      <c r="BB51" s="430">
        <v>263</v>
      </c>
      <c r="BC51" s="429">
        <v>49.529200000000003</v>
      </c>
      <c r="BD51" s="432">
        <v>0</v>
      </c>
      <c r="BE51" s="431">
        <v>0</v>
      </c>
      <c r="BF51" s="428">
        <v>309</v>
      </c>
      <c r="BG51" s="429">
        <v>48.892400000000002</v>
      </c>
      <c r="BH51" s="430">
        <v>323</v>
      </c>
      <c r="BI51" s="429">
        <v>51.107599999999998</v>
      </c>
      <c r="BJ51" s="761">
        <v>0</v>
      </c>
      <c r="BK51" s="429">
        <v>0</v>
      </c>
      <c r="BL51" s="432">
        <v>0</v>
      </c>
      <c r="BM51" s="757">
        <v>0</v>
      </c>
      <c r="BN51" s="428">
        <v>346</v>
      </c>
      <c r="BO51" s="429">
        <v>45.6464</v>
      </c>
      <c r="BP51" s="430">
        <v>412</v>
      </c>
      <c r="BQ51" s="429">
        <v>54.3536</v>
      </c>
      <c r="BR51" s="761">
        <v>0</v>
      </c>
      <c r="BS51" s="429">
        <v>0</v>
      </c>
      <c r="BT51" s="432">
        <v>0</v>
      </c>
      <c r="BU51" s="757">
        <v>0</v>
      </c>
    </row>
    <row r="52" spans="1:73" ht="20.100000000000001" customHeight="1" x14ac:dyDescent="0.25">
      <c r="A52" s="382" t="s">
        <v>86</v>
      </c>
      <c r="B52" s="383" t="s">
        <v>196</v>
      </c>
      <c r="C52" s="375" t="s">
        <v>57</v>
      </c>
      <c r="D52" s="428">
        <v>198</v>
      </c>
      <c r="E52" s="429">
        <v>49</v>
      </c>
      <c r="F52" s="430">
        <v>206</v>
      </c>
      <c r="G52" s="429">
        <v>51</v>
      </c>
      <c r="H52" s="384">
        <v>0</v>
      </c>
      <c r="I52" s="431">
        <v>0</v>
      </c>
      <c r="J52" s="428">
        <v>197</v>
      </c>
      <c r="K52" s="429">
        <v>48.3</v>
      </c>
      <c r="L52" s="430">
        <v>211</v>
      </c>
      <c r="M52" s="429">
        <v>51.7</v>
      </c>
      <c r="N52" s="432">
        <v>0</v>
      </c>
      <c r="O52" s="431">
        <v>0</v>
      </c>
      <c r="P52" s="428">
        <v>202</v>
      </c>
      <c r="Q52" s="429">
        <v>49.9</v>
      </c>
      <c r="R52" s="430">
        <v>203</v>
      </c>
      <c r="S52" s="429">
        <v>50.1</v>
      </c>
      <c r="T52" s="432">
        <v>0</v>
      </c>
      <c r="U52" s="431">
        <v>0</v>
      </c>
      <c r="V52" s="428">
        <v>209</v>
      </c>
      <c r="W52" s="429">
        <v>50.4</v>
      </c>
      <c r="X52" s="430">
        <v>202</v>
      </c>
      <c r="Y52" s="429">
        <v>48.7</v>
      </c>
      <c r="Z52" s="432">
        <v>4</v>
      </c>
      <c r="AA52" s="431">
        <v>1</v>
      </c>
      <c r="AB52" s="428">
        <v>198</v>
      </c>
      <c r="AC52" s="429">
        <v>47</v>
      </c>
      <c r="AD52" s="430">
        <v>222</v>
      </c>
      <c r="AE52" s="429">
        <v>52.7</v>
      </c>
      <c r="AF52" s="432">
        <v>1</v>
      </c>
      <c r="AG52" s="431">
        <v>0.2</v>
      </c>
      <c r="AH52" s="428">
        <v>212</v>
      </c>
      <c r="AI52" s="429">
        <v>49.6</v>
      </c>
      <c r="AJ52" s="430">
        <v>214</v>
      </c>
      <c r="AK52" s="429">
        <v>50.1</v>
      </c>
      <c r="AL52" s="432">
        <v>1</v>
      </c>
      <c r="AM52" s="431">
        <v>0.2</v>
      </c>
      <c r="AN52" s="428">
        <v>186</v>
      </c>
      <c r="AO52" s="429">
        <v>43.6</v>
      </c>
      <c r="AP52" s="430">
        <v>240</v>
      </c>
      <c r="AQ52" s="429">
        <v>56.2</v>
      </c>
      <c r="AR52" s="432">
        <v>1</v>
      </c>
      <c r="AS52" s="431">
        <v>0.2</v>
      </c>
      <c r="AT52" s="428">
        <v>180</v>
      </c>
      <c r="AU52" s="429">
        <v>42.5</v>
      </c>
      <c r="AV52" s="430">
        <v>243</v>
      </c>
      <c r="AW52" s="429">
        <v>57.3</v>
      </c>
      <c r="AX52" s="432">
        <v>1</v>
      </c>
      <c r="AY52" s="431">
        <v>0.2</v>
      </c>
      <c r="AZ52" s="428">
        <v>173</v>
      </c>
      <c r="BA52" s="429">
        <v>40.898299999999999</v>
      </c>
      <c r="BB52" s="430">
        <v>250</v>
      </c>
      <c r="BC52" s="429">
        <v>59.101700000000001</v>
      </c>
      <c r="BD52" s="432">
        <v>0</v>
      </c>
      <c r="BE52" s="431">
        <v>0</v>
      </c>
      <c r="BF52" s="428">
        <v>160</v>
      </c>
      <c r="BG52" s="429">
        <v>37.647100000000002</v>
      </c>
      <c r="BH52" s="430">
        <v>265</v>
      </c>
      <c r="BI52" s="429">
        <v>62.352899999999998</v>
      </c>
      <c r="BJ52" s="761">
        <v>0</v>
      </c>
      <c r="BK52" s="429">
        <v>0</v>
      </c>
      <c r="BL52" s="432">
        <v>0</v>
      </c>
      <c r="BM52" s="757">
        <v>0</v>
      </c>
      <c r="BN52" s="428">
        <v>0</v>
      </c>
      <c r="BO52" s="429">
        <v>0</v>
      </c>
      <c r="BP52" s="430">
        <v>0</v>
      </c>
      <c r="BQ52" s="429">
        <v>0</v>
      </c>
      <c r="BR52" s="761">
        <v>0</v>
      </c>
      <c r="BS52" s="429">
        <v>0</v>
      </c>
      <c r="BT52" s="432">
        <v>427</v>
      </c>
      <c r="BU52" s="757">
        <v>100</v>
      </c>
    </row>
    <row r="53" spans="1:73" ht="20.100000000000001" customHeight="1" x14ac:dyDescent="0.25">
      <c r="A53" s="382" t="s">
        <v>87</v>
      </c>
      <c r="B53" s="383" t="s">
        <v>198</v>
      </c>
      <c r="C53" s="375" t="s">
        <v>57</v>
      </c>
      <c r="D53" s="428">
        <v>102</v>
      </c>
      <c r="E53" s="429">
        <v>49.5</v>
      </c>
      <c r="F53" s="430">
        <v>102</v>
      </c>
      <c r="G53" s="429">
        <v>49.5</v>
      </c>
      <c r="H53" s="384">
        <v>2</v>
      </c>
      <c r="I53" s="431">
        <v>1</v>
      </c>
      <c r="J53" s="428">
        <v>99</v>
      </c>
      <c r="K53" s="429">
        <v>47.6</v>
      </c>
      <c r="L53" s="430">
        <v>109</v>
      </c>
      <c r="M53" s="429">
        <v>52.4</v>
      </c>
      <c r="N53" s="432">
        <v>0</v>
      </c>
      <c r="O53" s="431">
        <v>0</v>
      </c>
      <c r="P53" s="428">
        <v>97</v>
      </c>
      <c r="Q53" s="429">
        <v>45.5</v>
      </c>
      <c r="R53" s="430">
        <v>113</v>
      </c>
      <c r="S53" s="429">
        <v>53.1</v>
      </c>
      <c r="T53" s="432">
        <v>3</v>
      </c>
      <c r="U53" s="431">
        <v>1.4</v>
      </c>
      <c r="V53" s="428">
        <v>95</v>
      </c>
      <c r="W53" s="429">
        <v>45.5</v>
      </c>
      <c r="X53" s="430">
        <v>114</v>
      </c>
      <c r="Y53" s="429">
        <v>54.5</v>
      </c>
      <c r="Z53" s="432">
        <v>0</v>
      </c>
      <c r="AA53" s="431">
        <v>0</v>
      </c>
      <c r="AB53" s="428">
        <v>96</v>
      </c>
      <c r="AC53" s="429">
        <v>45.9</v>
      </c>
      <c r="AD53" s="430">
        <v>113</v>
      </c>
      <c r="AE53" s="429">
        <v>54.1</v>
      </c>
      <c r="AF53" s="432">
        <v>0</v>
      </c>
      <c r="AG53" s="431">
        <v>0</v>
      </c>
      <c r="AH53" s="428">
        <v>97</v>
      </c>
      <c r="AI53" s="429">
        <v>46.4</v>
      </c>
      <c r="AJ53" s="430">
        <v>112</v>
      </c>
      <c r="AK53" s="429">
        <v>53.6</v>
      </c>
      <c r="AL53" s="432">
        <v>0</v>
      </c>
      <c r="AM53" s="431">
        <v>0</v>
      </c>
      <c r="AN53" s="428">
        <v>95</v>
      </c>
      <c r="AO53" s="429">
        <v>45.9</v>
      </c>
      <c r="AP53" s="430">
        <v>112</v>
      </c>
      <c r="AQ53" s="429">
        <v>54.1</v>
      </c>
      <c r="AR53" s="432">
        <v>0</v>
      </c>
      <c r="AS53" s="431">
        <v>0</v>
      </c>
      <c r="AT53" s="428">
        <v>101</v>
      </c>
      <c r="AU53" s="429">
        <v>49</v>
      </c>
      <c r="AV53" s="430">
        <v>105</v>
      </c>
      <c r="AW53" s="429">
        <v>51</v>
      </c>
      <c r="AX53" s="432">
        <v>0</v>
      </c>
      <c r="AY53" s="431">
        <v>0</v>
      </c>
      <c r="AZ53" s="428">
        <v>97</v>
      </c>
      <c r="BA53" s="429">
        <v>47.087400000000002</v>
      </c>
      <c r="BB53" s="430">
        <v>109</v>
      </c>
      <c r="BC53" s="429">
        <v>52.912599999999998</v>
      </c>
      <c r="BD53" s="432">
        <v>0</v>
      </c>
      <c r="BE53" s="431">
        <v>4.7337300000000004</v>
      </c>
      <c r="BF53" s="428">
        <v>94</v>
      </c>
      <c r="BG53" s="429">
        <v>45.853700000000003</v>
      </c>
      <c r="BH53" s="430">
        <v>111</v>
      </c>
      <c r="BI53" s="429">
        <v>54.146299999999997</v>
      </c>
      <c r="BJ53" s="761">
        <v>0</v>
      </c>
      <c r="BK53" s="429">
        <v>0</v>
      </c>
      <c r="BL53" s="432">
        <v>0</v>
      </c>
      <c r="BM53" s="757">
        <v>0</v>
      </c>
      <c r="BN53" s="428">
        <v>73</v>
      </c>
      <c r="BO53" s="429">
        <v>35.436900000000001</v>
      </c>
      <c r="BP53" s="430">
        <v>79</v>
      </c>
      <c r="BQ53" s="429">
        <v>38.349499999999999</v>
      </c>
      <c r="BR53" s="761">
        <v>0</v>
      </c>
      <c r="BS53" s="429">
        <v>0</v>
      </c>
      <c r="BT53" s="432">
        <v>54</v>
      </c>
      <c r="BU53" s="757">
        <v>26.213999999999999</v>
      </c>
    </row>
    <row r="54" spans="1:73" ht="20.100000000000001" customHeight="1" x14ac:dyDescent="0.25">
      <c r="A54" s="382" t="s">
        <v>87</v>
      </c>
      <c r="B54" s="383" t="s">
        <v>621</v>
      </c>
      <c r="C54" s="375" t="s">
        <v>59</v>
      </c>
      <c r="D54" s="765">
        <v>0</v>
      </c>
      <c r="E54" s="761">
        <v>0</v>
      </c>
      <c r="F54" s="761">
        <v>0</v>
      </c>
      <c r="G54" s="761">
        <v>0</v>
      </c>
      <c r="H54" s="767">
        <v>0</v>
      </c>
      <c r="I54" s="766">
        <v>0</v>
      </c>
      <c r="J54" s="765">
        <v>0</v>
      </c>
      <c r="K54" s="761">
        <v>0</v>
      </c>
      <c r="L54" s="761">
        <v>0</v>
      </c>
      <c r="M54" s="761">
        <v>0</v>
      </c>
      <c r="N54" s="761">
        <v>0</v>
      </c>
      <c r="O54" s="766">
        <v>0</v>
      </c>
      <c r="P54" s="765">
        <v>0</v>
      </c>
      <c r="Q54" s="761">
        <v>0</v>
      </c>
      <c r="R54" s="761">
        <v>0</v>
      </c>
      <c r="S54" s="761">
        <v>0</v>
      </c>
      <c r="T54" s="761">
        <v>0</v>
      </c>
      <c r="U54" s="766">
        <v>0</v>
      </c>
      <c r="V54" s="765">
        <v>0</v>
      </c>
      <c r="W54" s="761">
        <v>0</v>
      </c>
      <c r="X54" s="761">
        <v>0</v>
      </c>
      <c r="Y54" s="761">
        <v>0</v>
      </c>
      <c r="Z54" s="761">
        <v>0</v>
      </c>
      <c r="AA54" s="766">
        <v>0</v>
      </c>
      <c r="AB54" s="765">
        <v>0</v>
      </c>
      <c r="AC54" s="761">
        <v>0</v>
      </c>
      <c r="AD54" s="761">
        <v>0</v>
      </c>
      <c r="AE54" s="761">
        <v>0</v>
      </c>
      <c r="AF54" s="761">
        <v>0</v>
      </c>
      <c r="AG54" s="766">
        <v>0</v>
      </c>
      <c r="AH54" s="765">
        <v>0</v>
      </c>
      <c r="AI54" s="761">
        <v>0</v>
      </c>
      <c r="AJ54" s="761">
        <v>0</v>
      </c>
      <c r="AK54" s="761">
        <v>0</v>
      </c>
      <c r="AL54" s="761">
        <v>0</v>
      </c>
      <c r="AM54" s="766">
        <v>0</v>
      </c>
      <c r="AN54" s="765">
        <v>0</v>
      </c>
      <c r="AO54" s="761">
        <v>0</v>
      </c>
      <c r="AP54" s="761">
        <v>0</v>
      </c>
      <c r="AQ54" s="761">
        <v>0</v>
      </c>
      <c r="AR54" s="761">
        <v>0</v>
      </c>
      <c r="AS54" s="766">
        <v>0</v>
      </c>
      <c r="AT54" s="765">
        <v>0</v>
      </c>
      <c r="AU54" s="761">
        <v>0</v>
      </c>
      <c r="AV54" s="761">
        <v>0</v>
      </c>
      <c r="AW54" s="761">
        <v>0</v>
      </c>
      <c r="AX54" s="761">
        <v>0</v>
      </c>
      <c r="AY54" s="766">
        <v>0</v>
      </c>
      <c r="AZ54" s="765">
        <v>0</v>
      </c>
      <c r="BA54" s="761">
        <v>0</v>
      </c>
      <c r="BB54" s="761">
        <v>0</v>
      </c>
      <c r="BC54" s="761">
        <v>0</v>
      </c>
      <c r="BD54" s="761">
        <v>0</v>
      </c>
      <c r="BE54" s="766">
        <v>0</v>
      </c>
      <c r="BF54" s="428">
        <v>23</v>
      </c>
      <c r="BG54" s="429">
        <v>38.333300000000001</v>
      </c>
      <c r="BH54" s="430">
        <v>37</v>
      </c>
      <c r="BI54" s="429">
        <v>61.666699999999999</v>
      </c>
      <c r="BJ54" s="761">
        <v>0</v>
      </c>
      <c r="BK54" s="429">
        <v>0</v>
      </c>
      <c r="BL54" s="432">
        <v>0</v>
      </c>
      <c r="BM54" s="757">
        <v>0</v>
      </c>
      <c r="BN54" s="428">
        <v>39</v>
      </c>
      <c r="BO54" s="429">
        <v>32.5</v>
      </c>
      <c r="BP54" s="430">
        <v>81</v>
      </c>
      <c r="BQ54" s="429">
        <v>67.5</v>
      </c>
      <c r="BR54" s="761">
        <v>0</v>
      </c>
      <c r="BS54" s="429">
        <v>0</v>
      </c>
      <c r="BT54" s="432">
        <v>0</v>
      </c>
      <c r="BU54" s="757">
        <v>0</v>
      </c>
    </row>
    <row r="55" spans="1:73" ht="20.100000000000001" customHeight="1" x14ac:dyDescent="0.25">
      <c r="A55" s="382" t="s">
        <v>87</v>
      </c>
      <c r="B55" s="383" t="s">
        <v>197</v>
      </c>
      <c r="C55" s="375" t="s">
        <v>57</v>
      </c>
      <c r="D55" s="428">
        <v>159</v>
      </c>
      <c r="E55" s="429">
        <v>49.1</v>
      </c>
      <c r="F55" s="430">
        <v>165</v>
      </c>
      <c r="G55" s="429">
        <v>50.9</v>
      </c>
      <c r="H55" s="384">
        <v>0</v>
      </c>
      <c r="I55" s="431">
        <v>0</v>
      </c>
      <c r="J55" s="428">
        <v>158</v>
      </c>
      <c r="K55" s="429">
        <v>48.8</v>
      </c>
      <c r="L55" s="430">
        <v>166</v>
      </c>
      <c r="M55" s="429">
        <v>51.2</v>
      </c>
      <c r="N55" s="432">
        <v>0</v>
      </c>
      <c r="O55" s="431">
        <v>0</v>
      </c>
      <c r="P55" s="428">
        <v>158</v>
      </c>
      <c r="Q55" s="429">
        <v>48.2</v>
      </c>
      <c r="R55" s="430">
        <v>170</v>
      </c>
      <c r="S55" s="429">
        <v>51.8</v>
      </c>
      <c r="T55" s="432">
        <v>0</v>
      </c>
      <c r="U55" s="431">
        <v>0</v>
      </c>
      <c r="V55" s="428">
        <v>164</v>
      </c>
      <c r="W55" s="429">
        <v>49.2</v>
      </c>
      <c r="X55" s="430">
        <v>169</v>
      </c>
      <c r="Y55" s="429">
        <v>50.8</v>
      </c>
      <c r="Z55" s="432">
        <v>0</v>
      </c>
      <c r="AA55" s="431">
        <v>0</v>
      </c>
      <c r="AB55" s="428">
        <v>164</v>
      </c>
      <c r="AC55" s="429">
        <v>49.5</v>
      </c>
      <c r="AD55" s="430">
        <v>167</v>
      </c>
      <c r="AE55" s="429">
        <v>50.5</v>
      </c>
      <c r="AF55" s="432">
        <v>0</v>
      </c>
      <c r="AG55" s="431">
        <v>0</v>
      </c>
      <c r="AH55" s="428">
        <v>161</v>
      </c>
      <c r="AI55" s="429">
        <v>48.1</v>
      </c>
      <c r="AJ55" s="430">
        <v>174</v>
      </c>
      <c r="AK55" s="429">
        <v>51.9</v>
      </c>
      <c r="AL55" s="432">
        <v>0</v>
      </c>
      <c r="AM55" s="431">
        <v>0</v>
      </c>
      <c r="AN55" s="428">
        <v>158</v>
      </c>
      <c r="AO55" s="429">
        <v>47.3</v>
      </c>
      <c r="AP55" s="430">
        <v>176</v>
      </c>
      <c r="AQ55" s="429">
        <v>52.7</v>
      </c>
      <c r="AR55" s="432">
        <v>0</v>
      </c>
      <c r="AS55" s="431">
        <v>0</v>
      </c>
      <c r="AT55" s="428">
        <v>152</v>
      </c>
      <c r="AU55" s="429">
        <v>45</v>
      </c>
      <c r="AV55" s="430">
        <v>186</v>
      </c>
      <c r="AW55" s="429">
        <v>55</v>
      </c>
      <c r="AX55" s="432">
        <v>0</v>
      </c>
      <c r="AY55" s="431">
        <v>0</v>
      </c>
      <c r="AZ55" s="428">
        <v>142</v>
      </c>
      <c r="BA55" s="429">
        <v>42.011800000000001</v>
      </c>
      <c r="BB55" s="430">
        <v>180</v>
      </c>
      <c r="BC55" s="429">
        <v>53.254399999999997</v>
      </c>
      <c r="BD55" s="432">
        <v>16</v>
      </c>
      <c r="BE55" s="431">
        <v>0</v>
      </c>
      <c r="BF55" s="428">
        <v>139</v>
      </c>
      <c r="BG55" s="429">
        <v>41.246299999999998</v>
      </c>
      <c r="BH55" s="430">
        <v>197</v>
      </c>
      <c r="BI55" s="429">
        <v>58.457000000000001</v>
      </c>
      <c r="BJ55" s="761">
        <v>0</v>
      </c>
      <c r="BK55" s="429">
        <v>0</v>
      </c>
      <c r="BL55" s="432">
        <v>1</v>
      </c>
      <c r="BM55" s="757">
        <v>0.29674</v>
      </c>
      <c r="BN55" s="428">
        <v>136</v>
      </c>
      <c r="BO55" s="429">
        <v>39.8827</v>
      </c>
      <c r="BP55" s="430">
        <v>205</v>
      </c>
      <c r="BQ55" s="429">
        <v>60.1173</v>
      </c>
      <c r="BR55" s="761">
        <v>0</v>
      </c>
      <c r="BS55" s="429">
        <v>0</v>
      </c>
      <c r="BT55" s="432">
        <v>0</v>
      </c>
      <c r="BU55" s="757">
        <v>0</v>
      </c>
    </row>
    <row r="56" spans="1:73" ht="20.100000000000001" customHeight="1" x14ac:dyDescent="0.25">
      <c r="A56" s="382" t="s">
        <v>88</v>
      </c>
      <c r="B56" s="383" t="s">
        <v>200</v>
      </c>
      <c r="C56" s="375" t="s">
        <v>59</v>
      </c>
      <c r="D56" s="428">
        <v>138</v>
      </c>
      <c r="E56" s="429">
        <v>47.3</v>
      </c>
      <c r="F56" s="430">
        <v>154</v>
      </c>
      <c r="G56" s="429">
        <v>52.7</v>
      </c>
      <c r="H56" s="384">
        <v>0</v>
      </c>
      <c r="I56" s="431">
        <v>0</v>
      </c>
      <c r="J56" s="428">
        <v>149</v>
      </c>
      <c r="K56" s="429">
        <v>49.3</v>
      </c>
      <c r="L56" s="430">
        <v>152</v>
      </c>
      <c r="M56" s="429">
        <v>50.3</v>
      </c>
      <c r="N56" s="432">
        <v>1</v>
      </c>
      <c r="O56" s="431">
        <v>0.3</v>
      </c>
      <c r="P56" s="428">
        <v>159</v>
      </c>
      <c r="Q56" s="429">
        <v>52</v>
      </c>
      <c r="R56" s="430">
        <v>147</v>
      </c>
      <c r="S56" s="429">
        <v>48</v>
      </c>
      <c r="T56" s="432">
        <v>0</v>
      </c>
      <c r="U56" s="431">
        <v>0</v>
      </c>
      <c r="V56" s="428">
        <v>149</v>
      </c>
      <c r="W56" s="429">
        <v>49.5</v>
      </c>
      <c r="X56" s="430">
        <v>152</v>
      </c>
      <c r="Y56" s="429">
        <v>50.5</v>
      </c>
      <c r="Z56" s="432">
        <v>0</v>
      </c>
      <c r="AA56" s="431">
        <v>0</v>
      </c>
      <c r="AB56" s="428">
        <v>158</v>
      </c>
      <c r="AC56" s="429">
        <v>53</v>
      </c>
      <c r="AD56" s="430">
        <v>140</v>
      </c>
      <c r="AE56" s="429">
        <v>47</v>
      </c>
      <c r="AF56" s="432">
        <v>0</v>
      </c>
      <c r="AG56" s="431">
        <v>0</v>
      </c>
      <c r="AH56" s="428">
        <v>163</v>
      </c>
      <c r="AI56" s="429">
        <v>54.5</v>
      </c>
      <c r="AJ56" s="430">
        <v>136</v>
      </c>
      <c r="AK56" s="429">
        <v>45.5</v>
      </c>
      <c r="AL56" s="432">
        <v>0</v>
      </c>
      <c r="AM56" s="431">
        <v>0</v>
      </c>
      <c r="AN56" s="428">
        <v>160</v>
      </c>
      <c r="AO56" s="429">
        <v>52.5</v>
      </c>
      <c r="AP56" s="430">
        <v>145</v>
      </c>
      <c r="AQ56" s="429">
        <v>47.5</v>
      </c>
      <c r="AR56" s="432">
        <v>0</v>
      </c>
      <c r="AS56" s="431">
        <v>0</v>
      </c>
      <c r="AT56" s="428">
        <v>160</v>
      </c>
      <c r="AU56" s="429">
        <v>51.6</v>
      </c>
      <c r="AV56" s="430">
        <v>150</v>
      </c>
      <c r="AW56" s="429">
        <v>48.4</v>
      </c>
      <c r="AX56" s="432">
        <v>0</v>
      </c>
      <c r="AY56" s="431">
        <v>0</v>
      </c>
      <c r="AZ56" s="428">
        <v>144</v>
      </c>
      <c r="BA56" s="429">
        <v>47.524799999999999</v>
      </c>
      <c r="BB56" s="430">
        <v>159</v>
      </c>
      <c r="BC56" s="429">
        <v>52.475200000000001</v>
      </c>
      <c r="BD56" s="432">
        <v>0</v>
      </c>
      <c r="BE56" s="431">
        <v>0</v>
      </c>
      <c r="BF56" s="428">
        <v>139</v>
      </c>
      <c r="BG56" s="429">
        <v>45.276899999999998</v>
      </c>
      <c r="BH56" s="430">
        <v>168</v>
      </c>
      <c r="BI56" s="429">
        <v>54.723100000000002</v>
      </c>
      <c r="BJ56" s="761">
        <v>0</v>
      </c>
      <c r="BK56" s="429">
        <v>0</v>
      </c>
      <c r="BL56" s="432">
        <v>0</v>
      </c>
      <c r="BM56" s="757">
        <v>0</v>
      </c>
      <c r="BN56" s="428">
        <v>132</v>
      </c>
      <c r="BO56" s="429">
        <v>43.708599999999997</v>
      </c>
      <c r="BP56" s="430">
        <v>170</v>
      </c>
      <c r="BQ56" s="429">
        <v>56.291400000000003</v>
      </c>
      <c r="BR56" s="761">
        <v>0</v>
      </c>
      <c r="BS56" s="429">
        <v>0</v>
      </c>
      <c r="BT56" s="432">
        <v>0</v>
      </c>
      <c r="BU56" s="757">
        <v>0</v>
      </c>
    </row>
    <row r="57" spans="1:73" ht="20.100000000000001" customHeight="1" x14ac:dyDescent="0.25">
      <c r="A57" s="397" t="s">
        <v>88</v>
      </c>
      <c r="B57" s="386" t="s">
        <v>956</v>
      </c>
      <c r="C57" s="386" t="s">
        <v>57</v>
      </c>
      <c r="D57" s="765">
        <v>0</v>
      </c>
      <c r="E57" s="761">
        <v>0</v>
      </c>
      <c r="F57" s="761">
        <v>0</v>
      </c>
      <c r="G57" s="761">
        <v>0</v>
      </c>
      <c r="H57" s="767">
        <v>0</v>
      </c>
      <c r="I57" s="766">
        <v>0</v>
      </c>
      <c r="J57" s="765">
        <v>0</v>
      </c>
      <c r="K57" s="761">
        <v>0</v>
      </c>
      <c r="L57" s="761">
        <v>0</v>
      </c>
      <c r="M57" s="761">
        <v>0</v>
      </c>
      <c r="N57" s="761">
        <v>0</v>
      </c>
      <c r="O57" s="766">
        <v>0</v>
      </c>
      <c r="P57" s="765">
        <v>0</v>
      </c>
      <c r="Q57" s="761">
        <v>0</v>
      </c>
      <c r="R57" s="761">
        <v>0</v>
      </c>
      <c r="S57" s="761">
        <v>0</v>
      </c>
      <c r="T57" s="761">
        <v>0</v>
      </c>
      <c r="U57" s="766">
        <v>0</v>
      </c>
      <c r="V57" s="765">
        <v>0</v>
      </c>
      <c r="W57" s="761">
        <v>0</v>
      </c>
      <c r="X57" s="761">
        <v>0</v>
      </c>
      <c r="Y57" s="761">
        <v>0</v>
      </c>
      <c r="Z57" s="761">
        <v>0</v>
      </c>
      <c r="AA57" s="766">
        <v>0</v>
      </c>
      <c r="AB57" s="765">
        <v>0</v>
      </c>
      <c r="AC57" s="761">
        <v>0</v>
      </c>
      <c r="AD57" s="761">
        <v>0</v>
      </c>
      <c r="AE57" s="761">
        <v>0</v>
      </c>
      <c r="AF57" s="761">
        <v>0</v>
      </c>
      <c r="AG57" s="766">
        <v>0</v>
      </c>
      <c r="AH57" s="765">
        <v>0</v>
      </c>
      <c r="AI57" s="761">
        <v>0</v>
      </c>
      <c r="AJ57" s="761">
        <v>0</v>
      </c>
      <c r="AK57" s="761">
        <v>0</v>
      </c>
      <c r="AL57" s="761">
        <v>0</v>
      </c>
      <c r="AM57" s="766">
        <v>0</v>
      </c>
      <c r="AN57" s="765">
        <v>0</v>
      </c>
      <c r="AO57" s="761">
        <v>0</v>
      </c>
      <c r="AP57" s="761">
        <v>0</v>
      </c>
      <c r="AQ57" s="761">
        <v>0</v>
      </c>
      <c r="AR57" s="761">
        <v>0</v>
      </c>
      <c r="AS57" s="766">
        <v>0</v>
      </c>
      <c r="AT57" s="765">
        <v>0</v>
      </c>
      <c r="AU57" s="761">
        <v>0</v>
      </c>
      <c r="AV57" s="761">
        <v>0</v>
      </c>
      <c r="AW57" s="761">
        <v>0</v>
      </c>
      <c r="AX57" s="761">
        <v>0</v>
      </c>
      <c r="AY57" s="766">
        <v>0</v>
      </c>
      <c r="AZ57" s="765">
        <v>0</v>
      </c>
      <c r="BA57" s="761">
        <v>0</v>
      </c>
      <c r="BB57" s="761">
        <v>0</v>
      </c>
      <c r="BC57" s="761">
        <v>0</v>
      </c>
      <c r="BD57" s="761">
        <v>0</v>
      </c>
      <c r="BE57" s="766">
        <v>0</v>
      </c>
      <c r="BF57" s="765">
        <v>0</v>
      </c>
      <c r="BG57" s="761">
        <v>0</v>
      </c>
      <c r="BH57" s="761">
        <v>0</v>
      </c>
      <c r="BI57" s="761">
        <v>0</v>
      </c>
      <c r="BJ57" s="761">
        <v>0</v>
      </c>
      <c r="BK57" s="761">
        <v>0</v>
      </c>
      <c r="BL57" s="761">
        <v>0</v>
      </c>
      <c r="BM57" s="934">
        <v>0</v>
      </c>
      <c r="BN57" s="428">
        <v>24</v>
      </c>
      <c r="BO57" s="429">
        <v>46.153799999999997</v>
      </c>
      <c r="BP57" s="430">
        <v>27</v>
      </c>
      <c r="BQ57" s="429">
        <v>51.923099999999998</v>
      </c>
      <c r="BR57" s="761">
        <v>0</v>
      </c>
      <c r="BS57" s="429">
        <v>0</v>
      </c>
      <c r="BT57" s="432">
        <v>1</v>
      </c>
      <c r="BU57" s="757">
        <v>1.923</v>
      </c>
    </row>
    <row r="58" spans="1:73" ht="20.100000000000001" customHeight="1" x14ac:dyDescent="0.25">
      <c r="A58" s="382" t="s">
        <v>88</v>
      </c>
      <c r="B58" s="383" t="s">
        <v>199</v>
      </c>
      <c r="C58" s="375" t="s">
        <v>57</v>
      </c>
      <c r="D58" s="428">
        <v>267</v>
      </c>
      <c r="E58" s="429">
        <v>60.1</v>
      </c>
      <c r="F58" s="430">
        <v>177</v>
      </c>
      <c r="G58" s="429">
        <v>39.9</v>
      </c>
      <c r="H58" s="384">
        <v>0</v>
      </c>
      <c r="I58" s="431">
        <v>0</v>
      </c>
      <c r="J58" s="428">
        <v>273</v>
      </c>
      <c r="K58" s="429">
        <v>62.2</v>
      </c>
      <c r="L58" s="430">
        <v>166</v>
      </c>
      <c r="M58" s="429">
        <v>37.799999999999997</v>
      </c>
      <c r="N58" s="432">
        <v>0</v>
      </c>
      <c r="O58" s="431">
        <v>0</v>
      </c>
      <c r="P58" s="428">
        <v>263</v>
      </c>
      <c r="Q58" s="429">
        <v>59.9</v>
      </c>
      <c r="R58" s="430">
        <v>176</v>
      </c>
      <c r="S58" s="429">
        <v>40.1</v>
      </c>
      <c r="T58" s="432">
        <v>0</v>
      </c>
      <c r="U58" s="431">
        <v>0</v>
      </c>
      <c r="V58" s="428">
        <v>251</v>
      </c>
      <c r="W58" s="429">
        <v>55.5</v>
      </c>
      <c r="X58" s="430">
        <v>201</v>
      </c>
      <c r="Y58" s="429">
        <v>44.5</v>
      </c>
      <c r="Z58" s="432">
        <v>0</v>
      </c>
      <c r="AA58" s="431">
        <v>0</v>
      </c>
      <c r="AB58" s="428">
        <v>242</v>
      </c>
      <c r="AC58" s="429">
        <v>53</v>
      </c>
      <c r="AD58" s="430">
        <v>214</v>
      </c>
      <c r="AE58" s="429">
        <v>46.8</v>
      </c>
      <c r="AF58" s="432">
        <v>1</v>
      </c>
      <c r="AG58" s="431">
        <v>0.2</v>
      </c>
      <c r="AH58" s="428">
        <v>228</v>
      </c>
      <c r="AI58" s="429">
        <v>48.8</v>
      </c>
      <c r="AJ58" s="430">
        <v>238</v>
      </c>
      <c r="AK58" s="429">
        <v>51</v>
      </c>
      <c r="AL58" s="432">
        <v>1</v>
      </c>
      <c r="AM58" s="431">
        <v>0.2</v>
      </c>
      <c r="AN58" s="428">
        <v>223</v>
      </c>
      <c r="AO58" s="429">
        <v>47</v>
      </c>
      <c r="AP58" s="430">
        <v>251</v>
      </c>
      <c r="AQ58" s="429">
        <v>53</v>
      </c>
      <c r="AR58" s="432">
        <v>0</v>
      </c>
      <c r="AS58" s="431">
        <v>0</v>
      </c>
      <c r="AT58" s="428">
        <v>229</v>
      </c>
      <c r="AU58" s="429">
        <v>47.7</v>
      </c>
      <c r="AV58" s="430">
        <v>251</v>
      </c>
      <c r="AW58" s="429">
        <v>52.3</v>
      </c>
      <c r="AX58" s="432">
        <v>0</v>
      </c>
      <c r="AY58" s="431">
        <v>0</v>
      </c>
      <c r="AZ58" s="428">
        <v>219</v>
      </c>
      <c r="BA58" s="429">
        <v>45.154600000000002</v>
      </c>
      <c r="BB58" s="430">
        <v>266</v>
      </c>
      <c r="BC58" s="429">
        <v>54.845399999999998</v>
      </c>
      <c r="BD58" s="432">
        <v>0</v>
      </c>
      <c r="BE58" s="431">
        <v>0</v>
      </c>
      <c r="BF58" s="428">
        <v>208</v>
      </c>
      <c r="BG58" s="429">
        <v>42.798400000000001</v>
      </c>
      <c r="BH58" s="430">
        <v>274</v>
      </c>
      <c r="BI58" s="429">
        <v>56.378599999999999</v>
      </c>
      <c r="BJ58" s="761">
        <v>0</v>
      </c>
      <c r="BK58" s="429">
        <v>0</v>
      </c>
      <c r="BL58" s="432">
        <v>4</v>
      </c>
      <c r="BM58" s="757">
        <v>0.82304999999999995</v>
      </c>
      <c r="BN58" s="428">
        <v>195</v>
      </c>
      <c r="BO58" s="429">
        <v>40.372700000000002</v>
      </c>
      <c r="BP58" s="430">
        <v>285</v>
      </c>
      <c r="BQ58" s="429">
        <v>59.0062</v>
      </c>
      <c r="BR58" s="761">
        <v>0</v>
      </c>
      <c r="BS58" s="429">
        <v>0</v>
      </c>
      <c r="BT58" s="432">
        <v>3</v>
      </c>
      <c r="BU58" s="757">
        <v>0.621</v>
      </c>
    </row>
    <row r="59" spans="1:73" ht="20.100000000000001" customHeight="1" x14ac:dyDescent="0.25">
      <c r="A59" s="382" t="s">
        <v>89</v>
      </c>
      <c r="B59" s="383" t="s">
        <v>201</v>
      </c>
      <c r="C59" s="375" t="s">
        <v>57</v>
      </c>
      <c r="D59" s="428">
        <v>144</v>
      </c>
      <c r="E59" s="429">
        <v>62.3</v>
      </c>
      <c r="F59" s="430">
        <v>87</v>
      </c>
      <c r="G59" s="429">
        <v>37.700000000000003</v>
      </c>
      <c r="H59" s="384">
        <v>0</v>
      </c>
      <c r="I59" s="431">
        <v>0</v>
      </c>
      <c r="J59" s="428">
        <v>134</v>
      </c>
      <c r="K59" s="429">
        <v>57.8</v>
      </c>
      <c r="L59" s="430">
        <v>98</v>
      </c>
      <c r="M59" s="429">
        <v>42.2</v>
      </c>
      <c r="N59" s="432">
        <v>0</v>
      </c>
      <c r="O59" s="431">
        <v>0</v>
      </c>
      <c r="P59" s="428">
        <v>124</v>
      </c>
      <c r="Q59" s="429">
        <v>53.9</v>
      </c>
      <c r="R59" s="430">
        <v>106</v>
      </c>
      <c r="S59" s="429">
        <v>46.1</v>
      </c>
      <c r="T59" s="432">
        <v>0</v>
      </c>
      <c r="U59" s="431">
        <v>0</v>
      </c>
      <c r="V59" s="428">
        <v>129</v>
      </c>
      <c r="W59" s="429">
        <v>56.1</v>
      </c>
      <c r="X59" s="430">
        <v>100</v>
      </c>
      <c r="Y59" s="429">
        <v>43.5</v>
      </c>
      <c r="Z59" s="432">
        <v>1</v>
      </c>
      <c r="AA59" s="431">
        <v>0.4</v>
      </c>
      <c r="AB59" s="428">
        <v>122</v>
      </c>
      <c r="AC59" s="429">
        <v>52.6</v>
      </c>
      <c r="AD59" s="430">
        <v>110</v>
      </c>
      <c r="AE59" s="429">
        <v>47.4</v>
      </c>
      <c r="AF59" s="432">
        <v>0</v>
      </c>
      <c r="AG59" s="431">
        <v>0</v>
      </c>
      <c r="AH59" s="428">
        <v>131</v>
      </c>
      <c r="AI59" s="429">
        <v>56.5</v>
      </c>
      <c r="AJ59" s="430">
        <v>101</v>
      </c>
      <c r="AK59" s="429">
        <v>43.5</v>
      </c>
      <c r="AL59" s="432">
        <v>0</v>
      </c>
      <c r="AM59" s="431">
        <v>0</v>
      </c>
      <c r="AN59" s="428">
        <v>129</v>
      </c>
      <c r="AO59" s="429">
        <v>54.9</v>
      </c>
      <c r="AP59" s="430">
        <v>106</v>
      </c>
      <c r="AQ59" s="429">
        <v>45.1</v>
      </c>
      <c r="AR59" s="432">
        <v>0</v>
      </c>
      <c r="AS59" s="431">
        <v>0</v>
      </c>
      <c r="AT59" s="428">
        <v>117</v>
      </c>
      <c r="AU59" s="429">
        <v>48.8</v>
      </c>
      <c r="AV59" s="430">
        <v>123</v>
      </c>
      <c r="AW59" s="429">
        <v>51.3</v>
      </c>
      <c r="AX59" s="432">
        <v>0</v>
      </c>
      <c r="AY59" s="431">
        <v>0</v>
      </c>
      <c r="AZ59" s="428">
        <v>116</v>
      </c>
      <c r="BA59" s="429">
        <v>49.152500000000003</v>
      </c>
      <c r="BB59" s="430">
        <v>120</v>
      </c>
      <c r="BC59" s="429">
        <v>50.847499999999997</v>
      </c>
      <c r="BD59" s="432">
        <v>0</v>
      </c>
      <c r="BE59" s="431">
        <v>0</v>
      </c>
      <c r="BF59" s="428">
        <v>107</v>
      </c>
      <c r="BG59" s="429">
        <v>43.673499999999997</v>
      </c>
      <c r="BH59" s="430">
        <v>137</v>
      </c>
      <c r="BI59" s="429">
        <v>55.918399999999998</v>
      </c>
      <c r="BJ59" s="761">
        <v>0</v>
      </c>
      <c r="BK59" s="429">
        <v>0</v>
      </c>
      <c r="BL59" s="432">
        <v>1</v>
      </c>
      <c r="BM59" s="757">
        <v>0.40816000000000002</v>
      </c>
      <c r="BN59" s="428">
        <v>109</v>
      </c>
      <c r="BO59" s="429">
        <v>43.775100000000002</v>
      </c>
      <c r="BP59" s="430">
        <v>139</v>
      </c>
      <c r="BQ59" s="429">
        <v>55.823300000000003</v>
      </c>
      <c r="BR59" s="761">
        <v>0</v>
      </c>
      <c r="BS59" s="429">
        <v>0</v>
      </c>
      <c r="BT59" s="432">
        <v>1</v>
      </c>
      <c r="BU59" s="757">
        <v>0.40200000000000002</v>
      </c>
    </row>
    <row r="60" spans="1:73" ht="20.100000000000001" customHeight="1" x14ac:dyDescent="0.25">
      <c r="A60" s="382" t="s">
        <v>90</v>
      </c>
      <c r="B60" s="383" t="s">
        <v>202</v>
      </c>
      <c r="C60" s="375" t="s">
        <v>57</v>
      </c>
      <c r="D60" s="428">
        <v>183</v>
      </c>
      <c r="E60" s="429">
        <v>61.4</v>
      </c>
      <c r="F60" s="430">
        <v>115</v>
      </c>
      <c r="G60" s="429">
        <v>38.6</v>
      </c>
      <c r="H60" s="384">
        <v>0</v>
      </c>
      <c r="I60" s="431">
        <v>0</v>
      </c>
      <c r="J60" s="428">
        <v>173</v>
      </c>
      <c r="K60" s="429">
        <v>58.8</v>
      </c>
      <c r="L60" s="430">
        <v>121</v>
      </c>
      <c r="M60" s="429">
        <v>41.2</v>
      </c>
      <c r="N60" s="432">
        <v>0</v>
      </c>
      <c r="O60" s="431">
        <v>0</v>
      </c>
      <c r="P60" s="428">
        <v>167</v>
      </c>
      <c r="Q60" s="429">
        <v>57.8</v>
      </c>
      <c r="R60" s="430">
        <v>122</v>
      </c>
      <c r="S60" s="429">
        <v>42.2</v>
      </c>
      <c r="T60" s="432">
        <v>0</v>
      </c>
      <c r="U60" s="431">
        <v>0</v>
      </c>
      <c r="V60" s="428">
        <v>162</v>
      </c>
      <c r="W60" s="429">
        <v>54.7</v>
      </c>
      <c r="X60" s="430">
        <v>134</v>
      </c>
      <c r="Y60" s="429">
        <v>45.3</v>
      </c>
      <c r="Z60" s="432">
        <v>0</v>
      </c>
      <c r="AA60" s="431">
        <v>0</v>
      </c>
      <c r="AB60" s="428">
        <v>159</v>
      </c>
      <c r="AC60" s="429">
        <v>53.2</v>
      </c>
      <c r="AD60" s="430">
        <v>140</v>
      </c>
      <c r="AE60" s="429">
        <v>46.8</v>
      </c>
      <c r="AF60" s="432">
        <v>0</v>
      </c>
      <c r="AG60" s="431">
        <v>0</v>
      </c>
      <c r="AH60" s="428">
        <v>154</v>
      </c>
      <c r="AI60" s="429">
        <v>52.7</v>
      </c>
      <c r="AJ60" s="430">
        <v>138</v>
      </c>
      <c r="AK60" s="429">
        <v>47.3</v>
      </c>
      <c r="AL60" s="432">
        <v>0</v>
      </c>
      <c r="AM60" s="431">
        <v>0</v>
      </c>
      <c r="AN60" s="428">
        <v>151</v>
      </c>
      <c r="AO60" s="429">
        <v>52.2</v>
      </c>
      <c r="AP60" s="430">
        <v>138</v>
      </c>
      <c r="AQ60" s="429">
        <v>47.8</v>
      </c>
      <c r="AR60" s="432">
        <v>0</v>
      </c>
      <c r="AS60" s="431">
        <v>0</v>
      </c>
      <c r="AT60" s="428">
        <v>150</v>
      </c>
      <c r="AU60" s="429">
        <v>52.1</v>
      </c>
      <c r="AV60" s="430">
        <v>138</v>
      </c>
      <c r="AW60" s="429">
        <v>47.9</v>
      </c>
      <c r="AX60" s="432">
        <v>0</v>
      </c>
      <c r="AY60" s="431">
        <v>0</v>
      </c>
      <c r="AZ60" s="428">
        <v>153</v>
      </c>
      <c r="BA60" s="429">
        <v>53.684199999999997</v>
      </c>
      <c r="BB60" s="430">
        <v>132</v>
      </c>
      <c r="BC60" s="429">
        <v>46.315800000000003</v>
      </c>
      <c r="BD60" s="432">
        <v>0</v>
      </c>
      <c r="BE60" s="431">
        <v>0</v>
      </c>
      <c r="BF60" s="428">
        <v>148</v>
      </c>
      <c r="BG60" s="429">
        <v>51.567900000000002</v>
      </c>
      <c r="BH60" s="430">
        <v>138</v>
      </c>
      <c r="BI60" s="429">
        <v>48.083599999999997</v>
      </c>
      <c r="BJ60" s="761">
        <v>0</v>
      </c>
      <c r="BK60" s="429">
        <v>0</v>
      </c>
      <c r="BL60" s="432">
        <v>1</v>
      </c>
      <c r="BM60" s="757">
        <v>0.34843000000000002</v>
      </c>
      <c r="BN60" s="428">
        <v>137</v>
      </c>
      <c r="BO60" s="429">
        <v>47.569400000000002</v>
      </c>
      <c r="BP60" s="430">
        <v>150</v>
      </c>
      <c r="BQ60" s="429">
        <v>52.083300000000001</v>
      </c>
      <c r="BR60" s="761">
        <v>0</v>
      </c>
      <c r="BS60" s="429">
        <v>0</v>
      </c>
      <c r="BT60" s="432">
        <v>1</v>
      </c>
      <c r="BU60" s="757">
        <v>0.34699999999999998</v>
      </c>
    </row>
    <row r="61" spans="1:73" ht="20.100000000000001" customHeight="1" x14ac:dyDescent="0.25">
      <c r="A61" s="382" t="s">
        <v>91</v>
      </c>
      <c r="B61" s="383" t="s">
        <v>203</v>
      </c>
      <c r="C61" s="375" t="s">
        <v>92</v>
      </c>
      <c r="D61" s="428">
        <v>297</v>
      </c>
      <c r="E61" s="429">
        <v>53.1</v>
      </c>
      <c r="F61" s="430">
        <v>262</v>
      </c>
      <c r="G61" s="429">
        <v>46.9</v>
      </c>
      <c r="H61" s="384">
        <v>0</v>
      </c>
      <c r="I61" s="431">
        <v>0</v>
      </c>
      <c r="J61" s="428">
        <v>299</v>
      </c>
      <c r="K61" s="429">
        <v>53.9</v>
      </c>
      <c r="L61" s="430">
        <v>254</v>
      </c>
      <c r="M61" s="429">
        <v>45.8</v>
      </c>
      <c r="N61" s="432">
        <v>2</v>
      </c>
      <c r="O61" s="431">
        <v>0.4</v>
      </c>
      <c r="P61" s="428">
        <v>308</v>
      </c>
      <c r="Q61" s="429">
        <v>55.5</v>
      </c>
      <c r="R61" s="430">
        <v>239</v>
      </c>
      <c r="S61" s="429">
        <v>43.1</v>
      </c>
      <c r="T61" s="432">
        <v>8</v>
      </c>
      <c r="U61" s="431">
        <v>1.4</v>
      </c>
      <c r="V61" s="428">
        <v>305</v>
      </c>
      <c r="W61" s="429">
        <v>52.5</v>
      </c>
      <c r="X61" s="430">
        <v>259</v>
      </c>
      <c r="Y61" s="429">
        <v>44.6</v>
      </c>
      <c r="Z61" s="432">
        <v>17</v>
      </c>
      <c r="AA61" s="431">
        <v>2.9</v>
      </c>
      <c r="AB61" s="428">
        <v>304</v>
      </c>
      <c r="AC61" s="429">
        <v>51.9</v>
      </c>
      <c r="AD61" s="430">
        <v>264</v>
      </c>
      <c r="AE61" s="429">
        <v>45.1</v>
      </c>
      <c r="AF61" s="432">
        <v>18</v>
      </c>
      <c r="AG61" s="431">
        <v>3.1</v>
      </c>
      <c r="AH61" s="428">
        <v>289</v>
      </c>
      <c r="AI61" s="429">
        <v>49.6</v>
      </c>
      <c r="AJ61" s="430">
        <v>279</v>
      </c>
      <c r="AK61" s="429">
        <v>47.9</v>
      </c>
      <c r="AL61" s="432">
        <v>15</v>
      </c>
      <c r="AM61" s="431">
        <v>2.6</v>
      </c>
      <c r="AN61" s="428">
        <v>276</v>
      </c>
      <c r="AO61" s="429">
        <v>47.4</v>
      </c>
      <c r="AP61" s="430">
        <v>293</v>
      </c>
      <c r="AQ61" s="429">
        <v>50.3</v>
      </c>
      <c r="AR61" s="432">
        <v>13</v>
      </c>
      <c r="AS61" s="431">
        <v>2.2000000000000002</v>
      </c>
      <c r="AT61" s="428">
        <v>286</v>
      </c>
      <c r="AU61" s="429">
        <v>49</v>
      </c>
      <c r="AV61" s="430">
        <v>293</v>
      </c>
      <c r="AW61" s="429">
        <v>50.2</v>
      </c>
      <c r="AX61" s="432">
        <v>5</v>
      </c>
      <c r="AY61" s="431">
        <v>0.9</v>
      </c>
      <c r="AZ61" s="428">
        <v>281</v>
      </c>
      <c r="BA61" s="429">
        <v>48.869599999999998</v>
      </c>
      <c r="BB61" s="430">
        <v>294</v>
      </c>
      <c r="BC61" s="429">
        <v>51.130400000000002</v>
      </c>
      <c r="BD61" s="432">
        <v>0</v>
      </c>
      <c r="BE61" s="431">
        <v>0</v>
      </c>
      <c r="BF61" s="428">
        <v>275</v>
      </c>
      <c r="BG61" s="429">
        <v>47.088999999999999</v>
      </c>
      <c r="BH61" s="430">
        <v>308</v>
      </c>
      <c r="BI61" s="429">
        <v>52.739699999999999</v>
      </c>
      <c r="BJ61" s="761">
        <v>0</v>
      </c>
      <c r="BK61" s="429">
        <v>0</v>
      </c>
      <c r="BL61" s="432">
        <v>1</v>
      </c>
      <c r="BM61" s="757">
        <v>0.17122999999999999</v>
      </c>
      <c r="BN61" s="428">
        <v>256</v>
      </c>
      <c r="BO61" s="429">
        <v>42.881100000000004</v>
      </c>
      <c r="BP61" s="430">
        <v>340</v>
      </c>
      <c r="BQ61" s="429">
        <v>56.9514</v>
      </c>
      <c r="BR61" s="761">
        <v>0</v>
      </c>
      <c r="BS61" s="429">
        <v>0</v>
      </c>
      <c r="BT61" s="432">
        <v>1</v>
      </c>
      <c r="BU61" s="757">
        <v>0.16800000000000001</v>
      </c>
    </row>
    <row r="62" spans="1:73" ht="20.100000000000001" customHeight="1" x14ac:dyDescent="0.25">
      <c r="A62" s="382" t="s">
        <v>91</v>
      </c>
      <c r="B62" s="383" t="s">
        <v>204</v>
      </c>
      <c r="C62" s="375" t="s">
        <v>59</v>
      </c>
      <c r="D62" s="428">
        <v>233</v>
      </c>
      <c r="E62" s="429">
        <v>43.6</v>
      </c>
      <c r="F62" s="430">
        <v>301</v>
      </c>
      <c r="G62" s="429">
        <v>56.4</v>
      </c>
      <c r="H62" s="384">
        <v>0</v>
      </c>
      <c r="I62" s="431">
        <v>0</v>
      </c>
      <c r="J62" s="428">
        <v>236</v>
      </c>
      <c r="K62" s="429">
        <v>43.6</v>
      </c>
      <c r="L62" s="430">
        <v>302</v>
      </c>
      <c r="M62" s="429">
        <v>55.8</v>
      </c>
      <c r="N62" s="432">
        <v>3</v>
      </c>
      <c r="O62" s="431">
        <v>0.6</v>
      </c>
      <c r="P62" s="428">
        <v>226</v>
      </c>
      <c r="Q62" s="429">
        <v>40.6</v>
      </c>
      <c r="R62" s="430">
        <v>327</v>
      </c>
      <c r="S62" s="429">
        <v>58.8</v>
      </c>
      <c r="T62" s="432">
        <v>3</v>
      </c>
      <c r="U62" s="431">
        <v>0.5</v>
      </c>
      <c r="V62" s="428">
        <v>205</v>
      </c>
      <c r="W62" s="429">
        <v>36.1</v>
      </c>
      <c r="X62" s="430">
        <v>363</v>
      </c>
      <c r="Y62" s="429">
        <v>63.9</v>
      </c>
      <c r="Z62" s="432">
        <v>0</v>
      </c>
      <c r="AA62" s="431">
        <v>0</v>
      </c>
      <c r="AB62" s="428">
        <v>207</v>
      </c>
      <c r="AC62" s="429">
        <v>35.700000000000003</v>
      </c>
      <c r="AD62" s="430">
        <v>373</v>
      </c>
      <c r="AE62" s="429">
        <v>64.3</v>
      </c>
      <c r="AF62" s="432">
        <v>0</v>
      </c>
      <c r="AG62" s="431">
        <v>0</v>
      </c>
      <c r="AH62" s="428">
        <v>206</v>
      </c>
      <c r="AI62" s="429">
        <v>34.799999999999997</v>
      </c>
      <c r="AJ62" s="430">
        <v>384</v>
      </c>
      <c r="AK62" s="429">
        <v>64.900000000000006</v>
      </c>
      <c r="AL62" s="432">
        <v>2</v>
      </c>
      <c r="AM62" s="431">
        <v>0.3</v>
      </c>
      <c r="AN62" s="428">
        <v>206</v>
      </c>
      <c r="AO62" s="429">
        <v>32.9</v>
      </c>
      <c r="AP62" s="430">
        <v>419</v>
      </c>
      <c r="AQ62" s="429">
        <v>66.8</v>
      </c>
      <c r="AR62" s="432">
        <v>2</v>
      </c>
      <c r="AS62" s="431">
        <v>0.3</v>
      </c>
      <c r="AT62" s="428">
        <v>200</v>
      </c>
      <c r="AU62" s="429">
        <v>30.5</v>
      </c>
      <c r="AV62" s="430">
        <v>455</v>
      </c>
      <c r="AW62" s="429">
        <v>69.5</v>
      </c>
      <c r="AX62" s="432">
        <v>0</v>
      </c>
      <c r="AY62" s="431">
        <v>0</v>
      </c>
      <c r="AZ62" s="428">
        <v>211</v>
      </c>
      <c r="BA62" s="429">
        <v>30.624099999999999</v>
      </c>
      <c r="BB62" s="430">
        <v>478</v>
      </c>
      <c r="BC62" s="429">
        <v>69.375900000000001</v>
      </c>
      <c r="BD62" s="432">
        <v>0</v>
      </c>
      <c r="BE62" s="431">
        <v>0</v>
      </c>
      <c r="BF62" s="428">
        <v>213</v>
      </c>
      <c r="BG62" s="429">
        <v>29.957799999999999</v>
      </c>
      <c r="BH62" s="430">
        <v>498</v>
      </c>
      <c r="BI62" s="429">
        <v>70.042199999999994</v>
      </c>
      <c r="BJ62" s="761">
        <v>0</v>
      </c>
      <c r="BK62" s="429">
        <v>0</v>
      </c>
      <c r="BL62" s="432">
        <v>0</v>
      </c>
      <c r="BM62" s="757">
        <v>0</v>
      </c>
      <c r="BN62" s="428">
        <v>229</v>
      </c>
      <c r="BO62" s="429">
        <v>31.4129</v>
      </c>
      <c r="BP62" s="430">
        <v>500</v>
      </c>
      <c r="BQ62" s="429">
        <v>68.587100000000007</v>
      </c>
      <c r="BR62" s="761">
        <v>0</v>
      </c>
      <c r="BS62" s="429">
        <v>0</v>
      </c>
      <c r="BT62" s="432">
        <v>0</v>
      </c>
      <c r="BU62" s="757">
        <v>0</v>
      </c>
    </row>
    <row r="63" spans="1:73" ht="20.100000000000001" customHeight="1" x14ac:dyDescent="0.25">
      <c r="A63" s="382" t="s">
        <v>91</v>
      </c>
      <c r="B63" s="383" t="s">
        <v>205</v>
      </c>
      <c r="C63" s="375" t="s">
        <v>92</v>
      </c>
      <c r="D63" s="428">
        <v>160</v>
      </c>
      <c r="E63" s="429">
        <v>49.4</v>
      </c>
      <c r="F63" s="430">
        <v>164</v>
      </c>
      <c r="G63" s="429">
        <v>50.6</v>
      </c>
      <c r="H63" s="384">
        <v>0</v>
      </c>
      <c r="I63" s="431">
        <v>0</v>
      </c>
      <c r="J63" s="428">
        <v>162</v>
      </c>
      <c r="K63" s="429">
        <v>49.7</v>
      </c>
      <c r="L63" s="430">
        <v>163</v>
      </c>
      <c r="M63" s="429">
        <v>50</v>
      </c>
      <c r="N63" s="432">
        <v>1</v>
      </c>
      <c r="O63" s="431">
        <v>0.3</v>
      </c>
      <c r="P63" s="428">
        <v>153</v>
      </c>
      <c r="Q63" s="429">
        <v>46.8</v>
      </c>
      <c r="R63" s="430">
        <v>173</v>
      </c>
      <c r="S63" s="429">
        <v>52.9</v>
      </c>
      <c r="T63" s="432">
        <v>1</v>
      </c>
      <c r="U63" s="431">
        <v>0.3</v>
      </c>
      <c r="V63" s="428">
        <v>159</v>
      </c>
      <c r="W63" s="429">
        <v>49.4</v>
      </c>
      <c r="X63" s="430">
        <v>163</v>
      </c>
      <c r="Y63" s="429">
        <v>50.6</v>
      </c>
      <c r="Z63" s="432">
        <v>0</v>
      </c>
      <c r="AA63" s="431">
        <v>0</v>
      </c>
      <c r="AB63" s="428">
        <v>155</v>
      </c>
      <c r="AC63" s="429">
        <v>47.5</v>
      </c>
      <c r="AD63" s="430">
        <v>171</v>
      </c>
      <c r="AE63" s="429">
        <v>52.5</v>
      </c>
      <c r="AF63" s="432">
        <v>0</v>
      </c>
      <c r="AG63" s="431">
        <v>0</v>
      </c>
      <c r="AH63" s="428">
        <v>140</v>
      </c>
      <c r="AI63" s="429">
        <v>42.4</v>
      </c>
      <c r="AJ63" s="430">
        <v>190</v>
      </c>
      <c r="AK63" s="429">
        <v>57.6</v>
      </c>
      <c r="AL63" s="432">
        <v>0</v>
      </c>
      <c r="AM63" s="431">
        <v>0</v>
      </c>
      <c r="AN63" s="428">
        <v>141</v>
      </c>
      <c r="AO63" s="429">
        <v>42.6</v>
      </c>
      <c r="AP63" s="430">
        <v>190</v>
      </c>
      <c r="AQ63" s="429">
        <v>57.4</v>
      </c>
      <c r="AR63" s="432">
        <v>0</v>
      </c>
      <c r="AS63" s="431">
        <v>0</v>
      </c>
      <c r="AT63" s="428">
        <v>140</v>
      </c>
      <c r="AU63" s="429">
        <v>42.4</v>
      </c>
      <c r="AV63" s="430">
        <v>190</v>
      </c>
      <c r="AW63" s="429">
        <v>57.6</v>
      </c>
      <c r="AX63" s="432">
        <v>0</v>
      </c>
      <c r="AY63" s="431">
        <v>0</v>
      </c>
      <c r="AZ63" s="428">
        <v>136</v>
      </c>
      <c r="BA63" s="429">
        <v>41.4634</v>
      </c>
      <c r="BB63" s="430">
        <v>192</v>
      </c>
      <c r="BC63" s="429">
        <v>58.5366</v>
      </c>
      <c r="BD63" s="432">
        <v>0</v>
      </c>
      <c r="BE63" s="431">
        <v>0</v>
      </c>
      <c r="BF63" s="428">
        <v>138</v>
      </c>
      <c r="BG63" s="429">
        <v>41.691800000000001</v>
      </c>
      <c r="BH63" s="430">
        <v>193</v>
      </c>
      <c r="BI63" s="429">
        <v>58.308199999999999</v>
      </c>
      <c r="BJ63" s="761">
        <v>0</v>
      </c>
      <c r="BK63" s="429">
        <v>0</v>
      </c>
      <c r="BL63" s="432">
        <v>0</v>
      </c>
      <c r="BM63" s="757">
        <v>0</v>
      </c>
      <c r="BN63" s="428">
        <v>137</v>
      </c>
      <c r="BO63" s="429">
        <v>41.641300000000001</v>
      </c>
      <c r="BP63" s="430">
        <v>192</v>
      </c>
      <c r="BQ63" s="429">
        <v>58.358699999999999</v>
      </c>
      <c r="BR63" s="761">
        <v>0</v>
      </c>
      <c r="BS63" s="429">
        <v>0</v>
      </c>
      <c r="BT63" s="432">
        <v>0</v>
      </c>
      <c r="BU63" s="757">
        <v>0</v>
      </c>
    </row>
    <row r="64" spans="1:73" ht="20.100000000000001" customHeight="1" x14ac:dyDescent="0.25">
      <c r="A64" s="382" t="s">
        <v>93</v>
      </c>
      <c r="B64" s="383" t="s">
        <v>206</v>
      </c>
      <c r="C64" s="375" t="s">
        <v>57</v>
      </c>
      <c r="D64" s="428">
        <v>141</v>
      </c>
      <c r="E64" s="429">
        <v>48.1</v>
      </c>
      <c r="F64" s="430">
        <v>152</v>
      </c>
      <c r="G64" s="429">
        <v>51.9</v>
      </c>
      <c r="H64" s="384">
        <v>0</v>
      </c>
      <c r="I64" s="431">
        <v>0</v>
      </c>
      <c r="J64" s="428">
        <v>151</v>
      </c>
      <c r="K64" s="429">
        <v>51</v>
      </c>
      <c r="L64" s="430">
        <v>145</v>
      </c>
      <c r="M64" s="429">
        <v>49</v>
      </c>
      <c r="N64" s="432">
        <v>0</v>
      </c>
      <c r="O64" s="431">
        <v>0</v>
      </c>
      <c r="P64" s="428">
        <v>150</v>
      </c>
      <c r="Q64" s="429">
        <v>51</v>
      </c>
      <c r="R64" s="430">
        <v>144</v>
      </c>
      <c r="S64" s="429">
        <v>49</v>
      </c>
      <c r="T64" s="432">
        <v>0</v>
      </c>
      <c r="U64" s="431">
        <v>0</v>
      </c>
      <c r="V64" s="428">
        <v>158</v>
      </c>
      <c r="W64" s="429">
        <v>53.4</v>
      </c>
      <c r="X64" s="430">
        <v>138</v>
      </c>
      <c r="Y64" s="429">
        <v>46.6</v>
      </c>
      <c r="Z64" s="432">
        <v>0</v>
      </c>
      <c r="AA64" s="431">
        <v>0</v>
      </c>
      <c r="AB64" s="428">
        <v>156</v>
      </c>
      <c r="AC64" s="429">
        <v>51.7</v>
      </c>
      <c r="AD64" s="430">
        <v>146</v>
      </c>
      <c r="AE64" s="429">
        <v>48.3</v>
      </c>
      <c r="AF64" s="432">
        <v>0</v>
      </c>
      <c r="AG64" s="431">
        <v>0</v>
      </c>
      <c r="AH64" s="428">
        <v>163</v>
      </c>
      <c r="AI64" s="429">
        <v>52.6</v>
      </c>
      <c r="AJ64" s="430">
        <v>147</v>
      </c>
      <c r="AK64" s="429">
        <v>47.4</v>
      </c>
      <c r="AL64" s="432">
        <v>0</v>
      </c>
      <c r="AM64" s="431">
        <v>0</v>
      </c>
      <c r="AN64" s="428">
        <v>161</v>
      </c>
      <c r="AO64" s="429">
        <v>51.8</v>
      </c>
      <c r="AP64" s="430">
        <v>150</v>
      </c>
      <c r="AQ64" s="429">
        <v>48.2</v>
      </c>
      <c r="AR64" s="432">
        <v>0</v>
      </c>
      <c r="AS64" s="431">
        <v>0</v>
      </c>
      <c r="AT64" s="428">
        <v>161</v>
      </c>
      <c r="AU64" s="429">
        <v>51.9</v>
      </c>
      <c r="AV64" s="430">
        <v>149</v>
      </c>
      <c r="AW64" s="429">
        <v>48.1</v>
      </c>
      <c r="AX64" s="432">
        <v>0</v>
      </c>
      <c r="AY64" s="431">
        <v>0</v>
      </c>
      <c r="AZ64" s="428">
        <v>158</v>
      </c>
      <c r="BA64" s="429">
        <v>50.479199999999999</v>
      </c>
      <c r="BB64" s="430">
        <v>155</v>
      </c>
      <c r="BC64" s="429">
        <v>49.520800000000001</v>
      </c>
      <c r="BD64" s="432">
        <v>0</v>
      </c>
      <c r="BE64" s="431">
        <v>0</v>
      </c>
      <c r="BF64" s="428">
        <v>150</v>
      </c>
      <c r="BG64" s="429">
        <v>47.923299999999998</v>
      </c>
      <c r="BH64" s="430">
        <v>162</v>
      </c>
      <c r="BI64" s="429">
        <v>51.757199999999997</v>
      </c>
      <c r="BJ64" s="761">
        <v>0</v>
      </c>
      <c r="BK64" s="429">
        <v>0</v>
      </c>
      <c r="BL64" s="432">
        <v>1</v>
      </c>
      <c r="BM64" s="757">
        <v>0.31949</v>
      </c>
      <c r="BN64" s="428">
        <v>150</v>
      </c>
      <c r="BO64" s="429">
        <v>47.619</v>
      </c>
      <c r="BP64" s="430">
        <v>165</v>
      </c>
      <c r="BQ64" s="429">
        <v>52.381</v>
      </c>
      <c r="BR64" s="761">
        <v>0</v>
      </c>
      <c r="BS64" s="429">
        <v>0</v>
      </c>
      <c r="BT64" s="432">
        <v>0</v>
      </c>
      <c r="BU64" s="757">
        <v>0</v>
      </c>
    </row>
    <row r="65" spans="1:73" ht="20.100000000000001" customHeight="1" x14ac:dyDescent="0.25">
      <c r="A65" s="382" t="s">
        <v>94</v>
      </c>
      <c r="B65" s="383" t="s">
        <v>250</v>
      </c>
      <c r="C65" s="375" t="s">
        <v>59</v>
      </c>
      <c r="D65" s="384">
        <v>0</v>
      </c>
      <c r="E65" s="384">
        <v>0</v>
      </c>
      <c r="F65" s="384">
        <v>0</v>
      </c>
      <c r="G65" s="384">
        <v>0</v>
      </c>
      <c r="H65" s="384">
        <v>0</v>
      </c>
      <c r="I65" s="384">
        <v>0</v>
      </c>
      <c r="J65" s="384">
        <v>0</v>
      </c>
      <c r="K65" s="384">
        <v>0</v>
      </c>
      <c r="L65" s="384">
        <v>0</v>
      </c>
      <c r="M65" s="384">
        <v>0</v>
      </c>
      <c r="N65" s="384">
        <v>0</v>
      </c>
      <c r="O65" s="384">
        <v>0</v>
      </c>
      <c r="P65" s="384">
        <v>0</v>
      </c>
      <c r="Q65" s="384">
        <v>0</v>
      </c>
      <c r="R65" s="384">
        <v>0</v>
      </c>
      <c r="S65" s="384">
        <v>0</v>
      </c>
      <c r="T65" s="384">
        <v>0</v>
      </c>
      <c r="U65" s="384">
        <v>0</v>
      </c>
      <c r="V65" s="384">
        <v>0</v>
      </c>
      <c r="W65" s="384">
        <v>0</v>
      </c>
      <c r="X65" s="384">
        <v>0</v>
      </c>
      <c r="Y65" s="384">
        <v>0</v>
      </c>
      <c r="Z65" s="384">
        <v>0</v>
      </c>
      <c r="AA65" s="384">
        <v>0</v>
      </c>
      <c r="AB65" s="384">
        <v>0</v>
      </c>
      <c r="AC65" s="384">
        <v>0</v>
      </c>
      <c r="AD65" s="384">
        <v>0</v>
      </c>
      <c r="AE65" s="384">
        <v>0</v>
      </c>
      <c r="AF65" s="384">
        <v>0</v>
      </c>
      <c r="AG65" s="384">
        <v>0</v>
      </c>
      <c r="AH65" s="384">
        <v>0</v>
      </c>
      <c r="AI65" s="384">
        <v>0</v>
      </c>
      <c r="AJ65" s="384">
        <v>0</v>
      </c>
      <c r="AK65" s="384">
        <v>0</v>
      </c>
      <c r="AL65" s="384">
        <v>0</v>
      </c>
      <c r="AM65" s="384">
        <v>0</v>
      </c>
      <c r="AN65" s="384">
        <v>0</v>
      </c>
      <c r="AO65" s="384">
        <v>0</v>
      </c>
      <c r="AP65" s="384">
        <v>0</v>
      </c>
      <c r="AQ65" s="384">
        <v>0</v>
      </c>
      <c r="AR65" s="384">
        <v>0</v>
      </c>
      <c r="AS65" s="384">
        <v>0</v>
      </c>
      <c r="AT65" s="428">
        <v>37</v>
      </c>
      <c r="AU65" s="429">
        <v>46.3</v>
      </c>
      <c r="AV65" s="430">
        <v>43</v>
      </c>
      <c r="AW65" s="429">
        <v>53.8</v>
      </c>
      <c r="AX65" s="432">
        <v>0</v>
      </c>
      <c r="AY65" s="431">
        <v>0</v>
      </c>
      <c r="AZ65" s="428">
        <v>78</v>
      </c>
      <c r="BA65" s="429">
        <v>49.4</v>
      </c>
      <c r="BB65" s="430">
        <v>80</v>
      </c>
      <c r="BC65" s="429">
        <v>56</v>
      </c>
      <c r="BD65" s="432">
        <v>0</v>
      </c>
      <c r="BE65" s="431">
        <v>0</v>
      </c>
      <c r="BF65" s="428">
        <v>131</v>
      </c>
      <c r="BG65" s="429">
        <v>55.744700000000002</v>
      </c>
      <c r="BH65" s="430">
        <v>104</v>
      </c>
      <c r="BI65" s="429">
        <v>44.255299999999998</v>
      </c>
      <c r="BJ65" s="761">
        <v>0</v>
      </c>
      <c r="BK65" s="429">
        <v>0</v>
      </c>
      <c r="BL65" s="432">
        <v>0</v>
      </c>
      <c r="BM65" s="757">
        <v>0</v>
      </c>
      <c r="BN65" s="428">
        <v>153</v>
      </c>
      <c r="BO65" s="429">
        <v>49.514600000000002</v>
      </c>
      <c r="BP65" s="430">
        <v>156</v>
      </c>
      <c r="BQ65" s="429">
        <v>50.485399999999998</v>
      </c>
      <c r="BR65" s="761">
        <v>0</v>
      </c>
      <c r="BS65" s="429">
        <v>0</v>
      </c>
      <c r="BT65" s="432">
        <v>0</v>
      </c>
      <c r="BU65" s="757">
        <v>0</v>
      </c>
    </row>
    <row r="66" spans="1:73" ht="20.100000000000001" customHeight="1" x14ac:dyDescent="0.25">
      <c r="A66" s="382" t="s">
        <v>94</v>
      </c>
      <c r="B66" s="383" t="s">
        <v>208</v>
      </c>
      <c r="C66" s="375" t="s">
        <v>59</v>
      </c>
      <c r="D66" s="428">
        <v>95</v>
      </c>
      <c r="E66" s="429">
        <v>39.299999999999997</v>
      </c>
      <c r="F66" s="430">
        <v>147</v>
      </c>
      <c r="G66" s="429">
        <v>60.7</v>
      </c>
      <c r="H66" s="384">
        <v>0</v>
      </c>
      <c r="I66" s="431">
        <v>0</v>
      </c>
      <c r="J66" s="428">
        <v>99</v>
      </c>
      <c r="K66" s="429">
        <v>40.700000000000003</v>
      </c>
      <c r="L66" s="430">
        <v>144</v>
      </c>
      <c r="M66" s="429">
        <v>59.3</v>
      </c>
      <c r="N66" s="432">
        <v>0</v>
      </c>
      <c r="O66" s="431">
        <v>0</v>
      </c>
      <c r="P66" s="428">
        <v>93</v>
      </c>
      <c r="Q66" s="429">
        <v>39.200000000000003</v>
      </c>
      <c r="R66" s="430">
        <v>144</v>
      </c>
      <c r="S66" s="429">
        <v>60.8</v>
      </c>
      <c r="T66" s="432">
        <v>0</v>
      </c>
      <c r="U66" s="431">
        <v>0</v>
      </c>
      <c r="V66" s="428">
        <v>81</v>
      </c>
      <c r="W66" s="429">
        <v>34.6</v>
      </c>
      <c r="X66" s="430">
        <v>143</v>
      </c>
      <c r="Y66" s="429">
        <v>61.1</v>
      </c>
      <c r="Z66" s="432">
        <v>10</v>
      </c>
      <c r="AA66" s="431">
        <v>4.3</v>
      </c>
      <c r="AB66" s="428">
        <v>97</v>
      </c>
      <c r="AC66" s="429">
        <v>39.9</v>
      </c>
      <c r="AD66" s="430">
        <v>146</v>
      </c>
      <c r="AE66" s="429">
        <v>60.1</v>
      </c>
      <c r="AF66" s="432">
        <v>0</v>
      </c>
      <c r="AG66" s="431">
        <v>0</v>
      </c>
      <c r="AH66" s="428">
        <v>88</v>
      </c>
      <c r="AI66" s="429">
        <v>35.9</v>
      </c>
      <c r="AJ66" s="430">
        <v>156</v>
      </c>
      <c r="AK66" s="429">
        <v>63.7</v>
      </c>
      <c r="AL66" s="432">
        <v>1</v>
      </c>
      <c r="AM66" s="431">
        <v>0.4</v>
      </c>
      <c r="AN66" s="428">
        <v>87</v>
      </c>
      <c r="AO66" s="429">
        <v>32.6</v>
      </c>
      <c r="AP66" s="430">
        <v>180</v>
      </c>
      <c r="AQ66" s="429">
        <v>67.400000000000006</v>
      </c>
      <c r="AR66" s="432">
        <v>0</v>
      </c>
      <c r="AS66" s="431">
        <v>0</v>
      </c>
      <c r="AT66" s="428">
        <v>88</v>
      </c>
      <c r="AU66" s="429">
        <v>32</v>
      </c>
      <c r="AV66" s="430">
        <v>187</v>
      </c>
      <c r="AW66" s="429">
        <v>68</v>
      </c>
      <c r="AX66" s="432">
        <v>0</v>
      </c>
      <c r="AY66" s="431">
        <v>0</v>
      </c>
      <c r="AZ66" s="428">
        <v>86</v>
      </c>
      <c r="BA66" s="429">
        <v>29.5533</v>
      </c>
      <c r="BB66" s="430">
        <v>205</v>
      </c>
      <c r="BC66" s="429">
        <v>70.446700000000007</v>
      </c>
      <c r="BD66" s="432">
        <v>0</v>
      </c>
      <c r="BE66" s="431">
        <v>0</v>
      </c>
      <c r="BF66" s="428">
        <v>97</v>
      </c>
      <c r="BG66" s="429">
        <v>31.8033</v>
      </c>
      <c r="BH66" s="430">
        <v>202</v>
      </c>
      <c r="BI66" s="429">
        <v>66.229500000000002</v>
      </c>
      <c r="BJ66" s="761">
        <v>0</v>
      </c>
      <c r="BK66" s="429">
        <v>0</v>
      </c>
      <c r="BL66" s="432">
        <v>6</v>
      </c>
      <c r="BM66" s="757">
        <v>1.9672099999999999</v>
      </c>
      <c r="BN66" s="428">
        <v>105</v>
      </c>
      <c r="BO66" s="429">
        <v>33.122999999999998</v>
      </c>
      <c r="BP66" s="430">
        <v>211</v>
      </c>
      <c r="BQ66" s="429">
        <v>66.561499999999995</v>
      </c>
      <c r="BR66" s="761">
        <v>0</v>
      </c>
      <c r="BS66" s="429">
        <v>0</v>
      </c>
      <c r="BT66" s="432">
        <v>1</v>
      </c>
      <c r="BU66" s="757">
        <v>0.315</v>
      </c>
    </row>
    <row r="67" spans="1:73" ht="20.100000000000001" customHeight="1" x14ac:dyDescent="0.25">
      <c r="A67" s="382" t="s">
        <v>94</v>
      </c>
      <c r="B67" s="383" t="s">
        <v>209</v>
      </c>
      <c r="C67" s="375" t="s">
        <v>57</v>
      </c>
      <c r="D67" s="428">
        <v>235</v>
      </c>
      <c r="E67" s="429">
        <v>64.900000000000006</v>
      </c>
      <c r="F67" s="430">
        <v>127</v>
      </c>
      <c r="G67" s="429">
        <v>35.1</v>
      </c>
      <c r="H67" s="384">
        <v>0</v>
      </c>
      <c r="I67" s="431">
        <v>0</v>
      </c>
      <c r="J67" s="428">
        <v>225</v>
      </c>
      <c r="K67" s="429">
        <v>60.6</v>
      </c>
      <c r="L67" s="430">
        <v>146</v>
      </c>
      <c r="M67" s="429">
        <v>39.4</v>
      </c>
      <c r="N67" s="432">
        <v>0</v>
      </c>
      <c r="O67" s="431">
        <v>0</v>
      </c>
      <c r="P67" s="428">
        <v>221</v>
      </c>
      <c r="Q67" s="429">
        <v>58.2</v>
      </c>
      <c r="R67" s="430">
        <v>159</v>
      </c>
      <c r="S67" s="429">
        <v>41.8</v>
      </c>
      <c r="T67" s="432">
        <v>0</v>
      </c>
      <c r="U67" s="431">
        <v>0</v>
      </c>
      <c r="V67" s="428">
        <v>233</v>
      </c>
      <c r="W67" s="429">
        <v>60.8</v>
      </c>
      <c r="X67" s="430">
        <v>150</v>
      </c>
      <c r="Y67" s="429">
        <v>39.200000000000003</v>
      </c>
      <c r="Z67" s="432">
        <v>0</v>
      </c>
      <c r="AA67" s="431">
        <v>0</v>
      </c>
      <c r="AB67" s="428">
        <v>234</v>
      </c>
      <c r="AC67" s="429">
        <v>60.3</v>
      </c>
      <c r="AD67" s="430">
        <v>154</v>
      </c>
      <c r="AE67" s="429">
        <v>39.700000000000003</v>
      </c>
      <c r="AF67" s="432">
        <v>0</v>
      </c>
      <c r="AG67" s="431">
        <v>0</v>
      </c>
      <c r="AH67" s="428">
        <v>224</v>
      </c>
      <c r="AI67" s="429">
        <v>58</v>
      </c>
      <c r="AJ67" s="430">
        <v>162</v>
      </c>
      <c r="AK67" s="429">
        <v>42</v>
      </c>
      <c r="AL67" s="432">
        <v>0</v>
      </c>
      <c r="AM67" s="431">
        <v>0</v>
      </c>
      <c r="AN67" s="428">
        <v>227</v>
      </c>
      <c r="AO67" s="429">
        <v>57</v>
      </c>
      <c r="AP67" s="430">
        <v>171</v>
      </c>
      <c r="AQ67" s="429">
        <v>43</v>
      </c>
      <c r="AR67" s="432">
        <v>0</v>
      </c>
      <c r="AS67" s="431">
        <v>0</v>
      </c>
      <c r="AT67" s="428">
        <v>216</v>
      </c>
      <c r="AU67" s="429">
        <v>53.5</v>
      </c>
      <c r="AV67" s="430">
        <v>188</v>
      </c>
      <c r="AW67" s="429">
        <v>46.5</v>
      </c>
      <c r="AX67" s="432">
        <v>0</v>
      </c>
      <c r="AY67" s="431">
        <v>0</v>
      </c>
      <c r="AZ67" s="428">
        <v>218</v>
      </c>
      <c r="BA67" s="429">
        <v>49.771700000000003</v>
      </c>
      <c r="BB67" s="430">
        <v>220</v>
      </c>
      <c r="BC67" s="429">
        <v>50.228299999999997</v>
      </c>
      <c r="BD67" s="432">
        <v>0</v>
      </c>
      <c r="BE67" s="431">
        <v>0</v>
      </c>
      <c r="BF67" s="428">
        <v>237</v>
      </c>
      <c r="BG67" s="429">
        <v>50.858400000000003</v>
      </c>
      <c r="BH67" s="430">
        <v>229</v>
      </c>
      <c r="BI67" s="429">
        <v>49.141599999999997</v>
      </c>
      <c r="BJ67" s="761">
        <v>0</v>
      </c>
      <c r="BK67" s="429">
        <v>0</v>
      </c>
      <c r="BL67" s="432">
        <v>0</v>
      </c>
      <c r="BM67" s="757">
        <v>0</v>
      </c>
      <c r="BN67" s="428">
        <v>223</v>
      </c>
      <c r="BO67" s="429">
        <v>45.884799999999998</v>
      </c>
      <c r="BP67" s="430">
        <v>262</v>
      </c>
      <c r="BQ67" s="429">
        <v>53.909500000000001</v>
      </c>
      <c r="BR67" s="761">
        <v>0</v>
      </c>
      <c r="BS67" s="429">
        <v>0</v>
      </c>
      <c r="BT67" s="432">
        <v>1</v>
      </c>
      <c r="BU67" s="757">
        <v>0.20599999999999999</v>
      </c>
    </row>
    <row r="68" spans="1:73" ht="20.100000000000001" customHeight="1" x14ac:dyDescent="0.25">
      <c r="A68" s="382" t="s">
        <v>95</v>
      </c>
      <c r="B68" s="383" t="s">
        <v>210</v>
      </c>
      <c r="C68" s="375" t="s">
        <v>57</v>
      </c>
      <c r="D68" s="428">
        <v>214</v>
      </c>
      <c r="E68" s="429">
        <v>51.1</v>
      </c>
      <c r="F68" s="430">
        <v>205</v>
      </c>
      <c r="G68" s="429">
        <v>48.9</v>
      </c>
      <c r="H68" s="384">
        <v>0</v>
      </c>
      <c r="I68" s="431">
        <v>0</v>
      </c>
      <c r="J68" s="428">
        <v>210</v>
      </c>
      <c r="K68" s="429">
        <v>49.9</v>
      </c>
      <c r="L68" s="430">
        <v>211</v>
      </c>
      <c r="M68" s="429">
        <v>50.1</v>
      </c>
      <c r="N68" s="432">
        <v>0</v>
      </c>
      <c r="O68" s="431">
        <v>0</v>
      </c>
      <c r="P68" s="428">
        <v>208</v>
      </c>
      <c r="Q68" s="429">
        <v>49.4</v>
      </c>
      <c r="R68" s="430">
        <v>213</v>
      </c>
      <c r="S68" s="429">
        <v>50.6</v>
      </c>
      <c r="T68" s="432">
        <v>0</v>
      </c>
      <c r="U68" s="431">
        <v>0</v>
      </c>
      <c r="V68" s="428">
        <v>194</v>
      </c>
      <c r="W68" s="429">
        <v>47.1</v>
      </c>
      <c r="X68" s="430">
        <v>218</v>
      </c>
      <c r="Y68" s="429">
        <v>52.9</v>
      </c>
      <c r="Z68" s="432">
        <v>0</v>
      </c>
      <c r="AA68" s="431">
        <v>0</v>
      </c>
      <c r="AB68" s="428">
        <v>183</v>
      </c>
      <c r="AC68" s="429">
        <v>44.4</v>
      </c>
      <c r="AD68" s="430">
        <v>229</v>
      </c>
      <c r="AE68" s="429">
        <v>55.6</v>
      </c>
      <c r="AF68" s="432">
        <v>0</v>
      </c>
      <c r="AG68" s="431">
        <v>0</v>
      </c>
      <c r="AH68" s="428">
        <v>191</v>
      </c>
      <c r="AI68" s="429">
        <v>45.9</v>
      </c>
      <c r="AJ68" s="430">
        <v>225</v>
      </c>
      <c r="AK68" s="429">
        <v>54.1</v>
      </c>
      <c r="AL68" s="432">
        <v>0</v>
      </c>
      <c r="AM68" s="431">
        <v>0</v>
      </c>
      <c r="AN68" s="428">
        <v>193</v>
      </c>
      <c r="AO68" s="429">
        <v>46.4</v>
      </c>
      <c r="AP68" s="430">
        <v>223</v>
      </c>
      <c r="AQ68" s="429">
        <v>53.6</v>
      </c>
      <c r="AR68" s="432">
        <v>0</v>
      </c>
      <c r="AS68" s="431">
        <v>0</v>
      </c>
      <c r="AT68" s="428">
        <v>191</v>
      </c>
      <c r="AU68" s="429">
        <v>46</v>
      </c>
      <c r="AV68" s="430">
        <v>224</v>
      </c>
      <c r="AW68" s="429">
        <v>54</v>
      </c>
      <c r="AX68" s="432">
        <v>0</v>
      </c>
      <c r="AY68" s="431">
        <v>0</v>
      </c>
      <c r="AZ68" s="428">
        <v>195</v>
      </c>
      <c r="BA68" s="429">
        <v>47.215499999999999</v>
      </c>
      <c r="BB68" s="430">
        <v>218</v>
      </c>
      <c r="BC68" s="429">
        <v>52.784500000000001</v>
      </c>
      <c r="BD68" s="432">
        <v>0</v>
      </c>
      <c r="BE68" s="431">
        <v>0</v>
      </c>
      <c r="BF68" s="428">
        <v>191</v>
      </c>
      <c r="BG68" s="429">
        <v>46.135300000000001</v>
      </c>
      <c r="BH68" s="430">
        <v>223</v>
      </c>
      <c r="BI68" s="429">
        <v>53.864699999999999</v>
      </c>
      <c r="BJ68" s="761">
        <v>0</v>
      </c>
      <c r="BK68" s="429">
        <v>0</v>
      </c>
      <c r="BL68" s="432">
        <v>0</v>
      </c>
      <c r="BM68" s="757">
        <v>0</v>
      </c>
      <c r="BN68" s="428">
        <v>181</v>
      </c>
      <c r="BO68" s="429">
        <v>43.932000000000002</v>
      </c>
      <c r="BP68" s="430">
        <v>231</v>
      </c>
      <c r="BQ68" s="429">
        <v>56.067999999999998</v>
      </c>
      <c r="BR68" s="761">
        <v>0</v>
      </c>
      <c r="BS68" s="429">
        <v>0</v>
      </c>
      <c r="BT68" s="432">
        <v>0</v>
      </c>
      <c r="BU68" s="757">
        <v>0</v>
      </c>
    </row>
    <row r="69" spans="1:73" ht="20.100000000000001" customHeight="1" x14ac:dyDescent="0.25">
      <c r="A69" s="382" t="s">
        <v>95</v>
      </c>
      <c r="B69" s="383" t="s">
        <v>447</v>
      </c>
      <c r="C69" s="375" t="s">
        <v>57</v>
      </c>
      <c r="D69" s="433">
        <v>0</v>
      </c>
      <c r="E69" s="434">
        <v>0</v>
      </c>
      <c r="F69" s="434">
        <v>0</v>
      </c>
      <c r="G69" s="434">
        <v>0</v>
      </c>
      <c r="H69" s="436">
        <v>0</v>
      </c>
      <c r="I69" s="435">
        <v>0</v>
      </c>
      <c r="J69" s="433">
        <v>0</v>
      </c>
      <c r="K69" s="434">
        <v>0</v>
      </c>
      <c r="L69" s="434">
        <v>0</v>
      </c>
      <c r="M69" s="434">
        <v>0</v>
      </c>
      <c r="N69" s="434">
        <v>0</v>
      </c>
      <c r="O69" s="435">
        <v>0</v>
      </c>
      <c r="P69" s="433">
        <v>0</v>
      </c>
      <c r="Q69" s="434">
        <v>0</v>
      </c>
      <c r="R69" s="434">
        <v>0</v>
      </c>
      <c r="S69" s="434">
        <v>0</v>
      </c>
      <c r="T69" s="434">
        <v>0</v>
      </c>
      <c r="U69" s="435">
        <v>0</v>
      </c>
      <c r="V69" s="433">
        <v>0</v>
      </c>
      <c r="W69" s="434">
        <v>0</v>
      </c>
      <c r="X69" s="434">
        <v>0</v>
      </c>
      <c r="Y69" s="434">
        <v>0</v>
      </c>
      <c r="Z69" s="434">
        <v>0</v>
      </c>
      <c r="AA69" s="435">
        <v>0</v>
      </c>
      <c r="AB69" s="433">
        <v>0</v>
      </c>
      <c r="AC69" s="434">
        <v>0</v>
      </c>
      <c r="AD69" s="434">
        <v>0</v>
      </c>
      <c r="AE69" s="434">
        <v>0</v>
      </c>
      <c r="AF69" s="434">
        <v>0</v>
      </c>
      <c r="AG69" s="435">
        <v>0</v>
      </c>
      <c r="AH69" s="433">
        <v>0</v>
      </c>
      <c r="AI69" s="434">
        <v>0</v>
      </c>
      <c r="AJ69" s="434">
        <v>0</v>
      </c>
      <c r="AK69" s="434">
        <v>0</v>
      </c>
      <c r="AL69" s="434">
        <v>0</v>
      </c>
      <c r="AM69" s="435">
        <v>0</v>
      </c>
      <c r="AN69" s="428">
        <v>14</v>
      </c>
      <c r="AO69" s="429">
        <v>35</v>
      </c>
      <c r="AP69" s="430">
        <v>26</v>
      </c>
      <c r="AQ69" s="429">
        <v>65</v>
      </c>
      <c r="AR69" s="432">
        <v>0</v>
      </c>
      <c r="AS69" s="431">
        <v>0</v>
      </c>
      <c r="AT69" s="428">
        <v>37</v>
      </c>
      <c r="AU69" s="429">
        <v>36.6</v>
      </c>
      <c r="AV69" s="430">
        <v>64</v>
      </c>
      <c r="AW69" s="429">
        <v>63.4</v>
      </c>
      <c r="AX69" s="432">
        <v>0</v>
      </c>
      <c r="AY69" s="431">
        <v>0</v>
      </c>
      <c r="AZ69" s="428">
        <v>66</v>
      </c>
      <c r="BA69" s="429">
        <v>40.9938</v>
      </c>
      <c r="BB69" s="430">
        <v>95</v>
      </c>
      <c r="BC69" s="429">
        <v>59.0062</v>
      </c>
      <c r="BD69" s="432">
        <v>0</v>
      </c>
      <c r="BE69" s="431">
        <v>0</v>
      </c>
      <c r="BF69" s="428">
        <v>83</v>
      </c>
      <c r="BG69" s="429">
        <v>37.556600000000003</v>
      </c>
      <c r="BH69" s="430">
        <v>138</v>
      </c>
      <c r="BI69" s="429">
        <v>62.443399999999997</v>
      </c>
      <c r="BJ69" s="761">
        <v>0</v>
      </c>
      <c r="BK69" s="429">
        <v>0</v>
      </c>
      <c r="BL69" s="432">
        <v>0</v>
      </c>
      <c r="BM69" s="757">
        <v>0</v>
      </c>
      <c r="BN69" s="428">
        <v>87</v>
      </c>
      <c r="BO69" s="429">
        <v>36.401699999999998</v>
      </c>
      <c r="BP69" s="430">
        <v>152</v>
      </c>
      <c r="BQ69" s="429">
        <v>63.598300000000002</v>
      </c>
      <c r="BR69" s="761">
        <v>0</v>
      </c>
      <c r="BS69" s="429">
        <v>0</v>
      </c>
      <c r="BT69" s="432">
        <v>0</v>
      </c>
      <c r="BU69" s="757">
        <v>0</v>
      </c>
    </row>
    <row r="70" spans="1:73" ht="20.100000000000001" customHeight="1" x14ac:dyDescent="0.25">
      <c r="A70" s="382" t="s">
        <v>95</v>
      </c>
      <c r="B70" s="383" t="s">
        <v>211</v>
      </c>
      <c r="C70" s="375" t="s">
        <v>57</v>
      </c>
      <c r="D70" s="428">
        <v>185</v>
      </c>
      <c r="E70" s="429">
        <v>46</v>
      </c>
      <c r="F70" s="430">
        <v>217</v>
      </c>
      <c r="G70" s="429">
        <v>54</v>
      </c>
      <c r="H70" s="384">
        <v>0</v>
      </c>
      <c r="I70" s="431">
        <v>0</v>
      </c>
      <c r="J70" s="428">
        <v>180</v>
      </c>
      <c r="K70" s="429">
        <v>44.4</v>
      </c>
      <c r="L70" s="430">
        <v>225</v>
      </c>
      <c r="M70" s="429">
        <v>55.6</v>
      </c>
      <c r="N70" s="432">
        <v>0</v>
      </c>
      <c r="O70" s="431">
        <v>0</v>
      </c>
      <c r="P70" s="428">
        <v>162</v>
      </c>
      <c r="Q70" s="429">
        <v>39.9</v>
      </c>
      <c r="R70" s="430">
        <v>244</v>
      </c>
      <c r="S70" s="429">
        <v>60.1</v>
      </c>
      <c r="T70" s="432">
        <v>0</v>
      </c>
      <c r="U70" s="431">
        <v>0</v>
      </c>
      <c r="V70" s="428">
        <v>165</v>
      </c>
      <c r="W70" s="429">
        <v>39.9</v>
      </c>
      <c r="X70" s="430">
        <v>249</v>
      </c>
      <c r="Y70" s="429">
        <v>60.1</v>
      </c>
      <c r="Z70" s="432">
        <v>0</v>
      </c>
      <c r="AA70" s="431">
        <v>0</v>
      </c>
      <c r="AB70" s="428">
        <v>171</v>
      </c>
      <c r="AC70" s="429">
        <v>40.700000000000003</v>
      </c>
      <c r="AD70" s="430">
        <v>249</v>
      </c>
      <c r="AE70" s="429">
        <v>59.3</v>
      </c>
      <c r="AF70" s="432">
        <v>0</v>
      </c>
      <c r="AG70" s="431">
        <v>0</v>
      </c>
      <c r="AH70" s="428">
        <v>174</v>
      </c>
      <c r="AI70" s="429">
        <v>41.6</v>
      </c>
      <c r="AJ70" s="430">
        <v>244</v>
      </c>
      <c r="AK70" s="429">
        <v>58.4</v>
      </c>
      <c r="AL70" s="432">
        <v>0</v>
      </c>
      <c r="AM70" s="431">
        <v>0</v>
      </c>
      <c r="AN70" s="428">
        <v>182</v>
      </c>
      <c r="AO70" s="429">
        <v>43</v>
      </c>
      <c r="AP70" s="430">
        <v>241</v>
      </c>
      <c r="AQ70" s="429">
        <v>57</v>
      </c>
      <c r="AR70" s="432">
        <v>0</v>
      </c>
      <c r="AS70" s="431">
        <v>0</v>
      </c>
      <c r="AT70" s="428">
        <v>173</v>
      </c>
      <c r="AU70" s="429">
        <v>41.3</v>
      </c>
      <c r="AV70" s="430">
        <v>246</v>
      </c>
      <c r="AW70" s="429">
        <v>58.7</v>
      </c>
      <c r="AX70" s="432">
        <v>0</v>
      </c>
      <c r="AY70" s="431">
        <v>0</v>
      </c>
      <c r="AZ70" s="428">
        <v>167</v>
      </c>
      <c r="BA70" s="429">
        <v>39.573500000000003</v>
      </c>
      <c r="BB70" s="430">
        <v>255</v>
      </c>
      <c r="BC70" s="429">
        <v>60.426499999999997</v>
      </c>
      <c r="BD70" s="432">
        <v>0</v>
      </c>
      <c r="BE70" s="431">
        <v>0</v>
      </c>
      <c r="BF70" s="428">
        <v>158</v>
      </c>
      <c r="BG70" s="429">
        <v>37.264200000000002</v>
      </c>
      <c r="BH70" s="430">
        <v>266</v>
      </c>
      <c r="BI70" s="429">
        <v>62.735799999999998</v>
      </c>
      <c r="BJ70" s="761">
        <v>0</v>
      </c>
      <c r="BK70" s="429">
        <v>0</v>
      </c>
      <c r="BL70" s="432">
        <v>0</v>
      </c>
      <c r="BM70" s="757">
        <v>0</v>
      </c>
      <c r="BN70" s="428">
        <v>144</v>
      </c>
      <c r="BO70" s="429">
        <v>33.488399999999999</v>
      </c>
      <c r="BP70" s="430">
        <v>286</v>
      </c>
      <c r="BQ70" s="429">
        <v>66.511600000000001</v>
      </c>
      <c r="BR70" s="761">
        <v>0</v>
      </c>
      <c r="BS70" s="429">
        <v>0</v>
      </c>
      <c r="BT70" s="432">
        <v>0</v>
      </c>
      <c r="BU70" s="757">
        <v>0</v>
      </c>
    </row>
    <row r="71" spans="1:73" ht="20.100000000000001" customHeight="1" x14ac:dyDescent="0.25">
      <c r="A71" s="382" t="s">
        <v>95</v>
      </c>
      <c r="B71" s="383" t="s">
        <v>212</v>
      </c>
      <c r="C71" s="375" t="s">
        <v>57</v>
      </c>
      <c r="D71" s="428">
        <v>209</v>
      </c>
      <c r="E71" s="429">
        <v>50</v>
      </c>
      <c r="F71" s="430">
        <v>209</v>
      </c>
      <c r="G71" s="429">
        <v>50</v>
      </c>
      <c r="H71" s="384">
        <v>0</v>
      </c>
      <c r="I71" s="431">
        <v>0</v>
      </c>
      <c r="J71" s="428">
        <v>201</v>
      </c>
      <c r="K71" s="429">
        <v>47.1</v>
      </c>
      <c r="L71" s="430">
        <v>226</v>
      </c>
      <c r="M71" s="429">
        <v>52.9</v>
      </c>
      <c r="N71" s="432">
        <v>0</v>
      </c>
      <c r="O71" s="431">
        <v>0</v>
      </c>
      <c r="P71" s="428">
        <v>203</v>
      </c>
      <c r="Q71" s="429">
        <v>46.8</v>
      </c>
      <c r="R71" s="430">
        <v>231</v>
      </c>
      <c r="S71" s="429">
        <v>53.2</v>
      </c>
      <c r="T71" s="432">
        <v>0</v>
      </c>
      <c r="U71" s="431">
        <v>0</v>
      </c>
      <c r="V71" s="428">
        <v>200</v>
      </c>
      <c r="W71" s="429">
        <v>47.8</v>
      </c>
      <c r="X71" s="430">
        <v>218</v>
      </c>
      <c r="Y71" s="429">
        <v>52.2</v>
      </c>
      <c r="Z71" s="432">
        <v>0</v>
      </c>
      <c r="AA71" s="431">
        <v>0</v>
      </c>
      <c r="AB71" s="428">
        <v>193</v>
      </c>
      <c r="AC71" s="429">
        <v>45.8</v>
      </c>
      <c r="AD71" s="430">
        <v>228</v>
      </c>
      <c r="AE71" s="429">
        <v>54.2</v>
      </c>
      <c r="AF71" s="432">
        <v>0</v>
      </c>
      <c r="AG71" s="431">
        <v>0</v>
      </c>
      <c r="AH71" s="428">
        <v>178</v>
      </c>
      <c r="AI71" s="429">
        <v>42.7</v>
      </c>
      <c r="AJ71" s="430">
        <v>239</v>
      </c>
      <c r="AK71" s="429">
        <v>57.3</v>
      </c>
      <c r="AL71" s="432">
        <v>0</v>
      </c>
      <c r="AM71" s="431">
        <v>0</v>
      </c>
      <c r="AN71" s="428">
        <v>185</v>
      </c>
      <c r="AO71" s="429">
        <v>43.5</v>
      </c>
      <c r="AP71" s="430">
        <v>240</v>
      </c>
      <c r="AQ71" s="429">
        <v>56.5</v>
      </c>
      <c r="AR71" s="432">
        <v>0</v>
      </c>
      <c r="AS71" s="431">
        <v>0</v>
      </c>
      <c r="AT71" s="428">
        <v>174</v>
      </c>
      <c r="AU71" s="429">
        <v>41</v>
      </c>
      <c r="AV71" s="430">
        <v>250</v>
      </c>
      <c r="AW71" s="429">
        <v>59</v>
      </c>
      <c r="AX71" s="432">
        <v>0</v>
      </c>
      <c r="AY71" s="431">
        <v>0</v>
      </c>
      <c r="AZ71" s="428">
        <v>173</v>
      </c>
      <c r="BA71" s="429">
        <v>40.232599999999998</v>
      </c>
      <c r="BB71" s="430">
        <v>257</v>
      </c>
      <c r="BC71" s="429">
        <v>59.767400000000002</v>
      </c>
      <c r="BD71" s="432">
        <v>0</v>
      </c>
      <c r="BE71" s="431">
        <v>0</v>
      </c>
      <c r="BF71" s="428">
        <v>175</v>
      </c>
      <c r="BG71" s="429">
        <v>40.137599999999999</v>
      </c>
      <c r="BH71" s="430">
        <v>261</v>
      </c>
      <c r="BI71" s="429">
        <v>59.862400000000001</v>
      </c>
      <c r="BJ71" s="761">
        <v>0</v>
      </c>
      <c r="BK71" s="429">
        <v>0</v>
      </c>
      <c r="BL71" s="432">
        <v>0</v>
      </c>
      <c r="BM71" s="757">
        <v>0</v>
      </c>
      <c r="BN71" s="428">
        <v>165</v>
      </c>
      <c r="BO71" s="429">
        <v>37.078699999999998</v>
      </c>
      <c r="BP71" s="430">
        <v>280</v>
      </c>
      <c r="BQ71" s="429">
        <v>62.921300000000002</v>
      </c>
      <c r="BR71" s="761">
        <v>0</v>
      </c>
      <c r="BS71" s="429">
        <v>0</v>
      </c>
      <c r="BT71" s="432">
        <v>0</v>
      </c>
      <c r="BU71" s="757">
        <v>0</v>
      </c>
    </row>
    <row r="72" spans="1:73" ht="20.100000000000001" customHeight="1" x14ac:dyDescent="0.25">
      <c r="A72" s="382" t="s">
        <v>96</v>
      </c>
      <c r="B72" s="383" t="s">
        <v>213</v>
      </c>
      <c r="C72" s="375" t="s">
        <v>59</v>
      </c>
      <c r="D72" s="428">
        <v>205</v>
      </c>
      <c r="E72" s="429">
        <v>64.099999999999994</v>
      </c>
      <c r="F72" s="430">
        <v>113</v>
      </c>
      <c r="G72" s="429">
        <v>35.299999999999997</v>
      </c>
      <c r="H72" s="384">
        <v>2</v>
      </c>
      <c r="I72" s="431">
        <v>0.6</v>
      </c>
      <c r="J72" s="428">
        <v>198</v>
      </c>
      <c r="K72" s="429">
        <v>60.9</v>
      </c>
      <c r="L72" s="430">
        <v>127</v>
      </c>
      <c r="M72" s="429">
        <v>39.1</v>
      </c>
      <c r="N72" s="432">
        <v>0</v>
      </c>
      <c r="O72" s="431">
        <v>0</v>
      </c>
      <c r="P72" s="428">
        <v>182</v>
      </c>
      <c r="Q72" s="429">
        <v>55.2</v>
      </c>
      <c r="R72" s="430">
        <v>148</v>
      </c>
      <c r="S72" s="429">
        <v>44.8</v>
      </c>
      <c r="T72" s="432">
        <v>0</v>
      </c>
      <c r="U72" s="431">
        <v>0</v>
      </c>
      <c r="V72" s="428">
        <v>193</v>
      </c>
      <c r="W72" s="429">
        <v>55.5</v>
      </c>
      <c r="X72" s="430">
        <v>155</v>
      </c>
      <c r="Y72" s="429">
        <v>44.5</v>
      </c>
      <c r="Z72" s="432">
        <v>0</v>
      </c>
      <c r="AA72" s="431">
        <v>0</v>
      </c>
      <c r="AB72" s="428">
        <v>202</v>
      </c>
      <c r="AC72" s="429">
        <v>55.3</v>
      </c>
      <c r="AD72" s="430">
        <v>163</v>
      </c>
      <c r="AE72" s="429">
        <v>44.7</v>
      </c>
      <c r="AF72" s="432">
        <v>0</v>
      </c>
      <c r="AG72" s="431">
        <v>0</v>
      </c>
      <c r="AH72" s="428">
        <v>204</v>
      </c>
      <c r="AI72" s="429">
        <v>53.3</v>
      </c>
      <c r="AJ72" s="430">
        <v>179</v>
      </c>
      <c r="AK72" s="429">
        <v>46.7</v>
      </c>
      <c r="AL72" s="432">
        <v>0</v>
      </c>
      <c r="AM72" s="431">
        <v>0</v>
      </c>
      <c r="AN72" s="428">
        <v>206</v>
      </c>
      <c r="AO72" s="429">
        <v>51.4</v>
      </c>
      <c r="AP72" s="430">
        <v>195</v>
      </c>
      <c r="AQ72" s="429">
        <v>48.6</v>
      </c>
      <c r="AR72" s="432">
        <v>0</v>
      </c>
      <c r="AS72" s="431">
        <v>0</v>
      </c>
      <c r="AT72" s="428">
        <v>204</v>
      </c>
      <c r="AU72" s="429">
        <v>50.9</v>
      </c>
      <c r="AV72" s="430">
        <v>197</v>
      </c>
      <c r="AW72" s="429">
        <v>49.1</v>
      </c>
      <c r="AX72" s="432">
        <v>0</v>
      </c>
      <c r="AY72" s="431">
        <v>0</v>
      </c>
      <c r="AZ72" s="428">
        <v>200</v>
      </c>
      <c r="BA72" s="429">
        <v>49.875300000000003</v>
      </c>
      <c r="BB72" s="430">
        <v>201</v>
      </c>
      <c r="BC72" s="429">
        <v>50.124699999999997</v>
      </c>
      <c r="BD72" s="432">
        <v>0</v>
      </c>
      <c r="BE72" s="431">
        <v>0</v>
      </c>
      <c r="BF72" s="428">
        <v>221</v>
      </c>
      <c r="BG72" s="429">
        <v>50.2273</v>
      </c>
      <c r="BH72" s="430">
        <v>219</v>
      </c>
      <c r="BI72" s="429">
        <v>49.7727</v>
      </c>
      <c r="BJ72" s="761">
        <v>0</v>
      </c>
      <c r="BK72" s="429">
        <v>0</v>
      </c>
      <c r="BL72" s="432">
        <v>0</v>
      </c>
      <c r="BM72" s="757">
        <v>0</v>
      </c>
      <c r="BN72" s="428">
        <v>246</v>
      </c>
      <c r="BO72" s="429">
        <v>50.721600000000002</v>
      </c>
      <c r="BP72" s="430">
        <v>239</v>
      </c>
      <c r="BQ72" s="429">
        <v>49.278399999999998</v>
      </c>
      <c r="BR72" s="761">
        <v>0</v>
      </c>
      <c r="BS72" s="429">
        <v>0</v>
      </c>
      <c r="BT72" s="432">
        <v>0</v>
      </c>
      <c r="BU72" s="757">
        <v>0</v>
      </c>
    </row>
    <row r="73" spans="1:73" ht="20.100000000000001" customHeight="1" x14ac:dyDescent="0.25">
      <c r="A73" s="382" t="s">
        <v>96</v>
      </c>
      <c r="B73" s="383" t="s">
        <v>252</v>
      </c>
      <c r="C73" s="375" t="s">
        <v>57</v>
      </c>
      <c r="D73" s="428">
        <v>50</v>
      </c>
      <c r="E73" s="429">
        <v>70.400000000000006</v>
      </c>
      <c r="F73" s="430">
        <v>21</v>
      </c>
      <c r="G73" s="429">
        <v>29.6</v>
      </c>
      <c r="H73" s="384">
        <v>0</v>
      </c>
      <c r="I73" s="431">
        <v>0</v>
      </c>
      <c r="J73" s="428">
        <v>81</v>
      </c>
      <c r="K73" s="429">
        <v>69.2</v>
      </c>
      <c r="L73" s="430">
        <v>35</v>
      </c>
      <c r="M73" s="429">
        <v>29.9</v>
      </c>
      <c r="N73" s="432">
        <v>1</v>
      </c>
      <c r="O73" s="431">
        <v>0.9</v>
      </c>
      <c r="P73" s="428">
        <v>105</v>
      </c>
      <c r="Q73" s="429">
        <v>71.400000000000006</v>
      </c>
      <c r="R73" s="430">
        <v>41</v>
      </c>
      <c r="S73" s="429">
        <v>27.9</v>
      </c>
      <c r="T73" s="432">
        <v>1</v>
      </c>
      <c r="U73" s="431">
        <v>0.7</v>
      </c>
      <c r="V73" s="428">
        <v>117</v>
      </c>
      <c r="W73" s="429">
        <v>67.599999999999994</v>
      </c>
      <c r="X73" s="430">
        <v>56</v>
      </c>
      <c r="Y73" s="429">
        <v>32.4</v>
      </c>
      <c r="Z73" s="432">
        <v>0</v>
      </c>
      <c r="AA73" s="431">
        <v>0</v>
      </c>
      <c r="AB73" s="428">
        <v>139</v>
      </c>
      <c r="AC73" s="429">
        <v>72</v>
      </c>
      <c r="AD73" s="430">
        <v>54</v>
      </c>
      <c r="AE73" s="429">
        <v>28</v>
      </c>
      <c r="AF73" s="432">
        <v>0</v>
      </c>
      <c r="AG73" s="431">
        <v>0</v>
      </c>
      <c r="AH73" s="428">
        <v>131</v>
      </c>
      <c r="AI73" s="429">
        <v>65.5</v>
      </c>
      <c r="AJ73" s="430">
        <v>69</v>
      </c>
      <c r="AK73" s="429">
        <v>34.5</v>
      </c>
      <c r="AL73" s="432">
        <v>0</v>
      </c>
      <c r="AM73" s="431">
        <v>0</v>
      </c>
      <c r="AN73" s="428">
        <v>129</v>
      </c>
      <c r="AO73" s="429">
        <v>65.2</v>
      </c>
      <c r="AP73" s="430">
        <v>69</v>
      </c>
      <c r="AQ73" s="429">
        <v>34.799999999999997</v>
      </c>
      <c r="AR73" s="432">
        <v>0</v>
      </c>
      <c r="AS73" s="431">
        <v>0</v>
      </c>
      <c r="AT73" s="428">
        <v>127</v>
      </c>
      <c r="AU73" s="429">
        <v>63.5</v>
      </c>
      <c r="AV73" s="430">
        <v>73</v>
      </c>
      <c r="AW73" s="429">
        <v>36.5</v>
      </c>
      <c r="AX73" s="432">
        <v>0</v>
      </c>
      <c r="AY73" s="431">
        <v>0</v>
      </c>
      <c r="AZ73" s="428">
        <v>112</v>
      </c>
      <c r="BA73" s="429">
        <v>56</v>
      </c>
      <c r="BB73" s="430">
        <v>88</v>
      </c>
      <c r="BC73" s="429">
        <v>44</v>
      </c>
      <c r="BD73" s="432">
        <v>0</v>
      </c>
      <c r="BE73" s="431">
        <v>0</v>
      </c>
      <c r="BF73" s="428">
        <v>113</v>
      </c>
      <c r="BG73" s="429">
        <v>56.5</v>
      </c>
      <c r="BH73" s="430">
        <v>87</v>
      </c>
      <c r="BI73" s="429">
        <v>43.5</v>
      </c>
      <c r="BJ73" s="761">
        <v>0</v>
      </c>
      <c r="BK73" s="429">
        <v>0</v>
      </c>
      <c r="BL73" s="432">
        <v>0</v>
      </c>
      <c r="BM73" s="757">
        <v>0</v>
      </c>
      <c r="BN73" s="428">
        <v>101</v>
      </c>
      <c r="BO73" s="429">
        <v>50.5</v>
      </c>
      <c r="BP73" s="430">
        <v>99</v>
      </c>
      <c r="BQ73" s="429">
        <v>49.5</v>
      </c>
      <c r="BR73" s="761">
        <v>0</v>
      </c>
      <c r="BS73" s="429">
        <v>0</v>
      </c>
      <c r="BT73" s="432">
        <v>0</v>
      </c>
      <c r="BU73" s="757">
        <v>0</v>
      </c>
    </row>
    <row r="74" spans="1:73" ht="20.100000000000001" customHeight="1" x14ac:dyDescent="0.25">
      <c r="A74" s="382" t="s">
        <v>97</v>
      </c>
      <c r="B74" s="383" t="s">
        <v>229</v>
      </c>
      <c r="C74" s="375" t="s">
        <v>57</v>
      </c>
      <c r="D74" s="428">
        <v>217</v>
      </c>
      <c r="E74" s="429">
        <v>55.4</v>
      </c>
      <c r="F74" s="430">
        <v>175</v>
      </c>
      <c r="G74" s="429">
        <v>44.6</v>
      </c>
      <c r="H74" s="384">
        <v>0</v>
      </c>
      <c r="I74" s="431">
        <v>0</v>
      </c>
      <c r="J74" s="428">
        <v>197</v>
      </c>
      <c r="K74" s="429">
        <v>49.4</v>
      </c>
      <c r="L74" s="430">
        <v>201</v>
      </c>
      <c r="M74" s="429">
        <v>50.4</v>
      </c>
      <c r="N74" s="432">
        <v>1</v>
      </c>
      <c r="O74" s="431">
        <v>0.3</v>
      </c>
      <c r="P74" s="428">
        <v>200</v>
      </c>
      <c r="Q74" s="429">
        <v>49.1</v>
      </c>
      <c r="R74" s="430">
        <v>207</v>
      </c>
      <c r="S74" s="429">
        <v>50.9</v>
      </c>
      <c r="T74" s="432">
        <v>0</v>
      </c>
      <c r="U74" s="431">
        <v>0</v>
      </c>
      <c r="V74" s="428">
        <v>200</v>
      </c>
      <c r="W74" s="429">
        <v>49.4</v>
      </c>
      <c r="X74" s="430">
        <v>205</v>
      </c>
      <c r="Y74" s="429">
        <v>50.6</v>
      </c>
      <c r="Z74" s="432">
        <v>0</v>
      </c>
      <c r="AA74" s="431">
        <v>0</v>
      </c>
      <c r="AB74" s="428">
        <v>195</v>
      </c>
      <c r="AC74" s="429">
        <v>47.4</v>
      </c>
      <c r="AD74" s="430">
        <v>216</v>
      </c>
      <c r="AE74" s="429">
        <v>52.6</v>
      </c>
      <c r="AF74" s="432">
        <v>0</v>
      </c>
      <c r="AG74" s="431">
        <v>0</v>
      </c>
      <c r="AH74" s="428">
        <v>202</v>
      </c>
      <c r="AI74" s="429">
        <v>49.3</v>
      </c>
      <c r="AJ74" s="430">
        <v>208</v>
      </c>
      <c r="AK74" s="429">
        <v>50.7</v>
      </c>
      <c r="AL74" s="432">
        <v>0</v>
      </c>
      <c r="AM74" s="431">
        <v>0</v>
      </c>
      <c r="AN74" s="428">
        <v>200</v>
      </c>
      <c r="AO74" s="429">
        <v>48.9</v>
      </c>
      <c r="AP74" s="430">
        <v>209</v>
      </c>
      <c r="AQ74" s="429">
        <v>51.1</v>
      </c>
      <c r="AR74" s="432">
        <v>0</v>
      </c>
      <c r="AS74" s="431">
        <v>0</v>
      </c>
      <c r="AT74" s="428">
        <v>185</v>
      </c>
      <c r="AU74" s="429">
        <v>45.2</v>
      </c>
      <c r="AV74" s="430">
        <v>224</v>
      </c>
      <c r="AW74" s="429">
        <v>54.8</v>
      </c>
      <c r="AX74" s="432">
        <v>0</v>
      </c>
      <c r="AY74" s="431">
        <v>0</v>
      </c>
      <c r="AZ74" s="428">
        <v>187</v>
      </c>
      <c r="BA74" s="429">
        <v>45.6098</v>
      </c>
      <c r="BB74" s="430">
        <v>223</v>
      </c>
      <c r="BC74" s="429">
        <v>54.3902</v>
      </c>
      <c r="BD74" s="432">
        <v>0</v>
      </c>
      <c r="BE74" s="431">
        <v>0</v>
      </c>
      <c r="BF74" s="428">
        <v>190</v>
      </c>
      <c r="BG74" s="429">
        <v>46.454799999999999</v>
      </c>
      <c r="BH74" s="430">
        <v>219</v>
      </c>
      <c r="BI74" s="429">
        <v>53.545200000000001</v>
      </c>
      <c r="BJ74" s="761">
        <v>0</v>
      </c>
      <c r="BK74" s="429">
        <v>0</v>
      </c>
      <c r="BL74" s="432">
        <v>0</v>
      </c>
      <c r="BM74" s="757">
        <v>0</v>
      </c>
      <c r="BN74" s="428">
        <v>188</v>
      </c>
      <c r="BO74" s="429">
        <v>46.305399999999999</v>
      </c>
      <c r="BP74" s="430">
        <v>218</v>
      </c>
      <c r="BQ74" s="429">
        <v>53.694600000000001</v>
      </c>
      <c r="BR74" s="761">
        <v>0</v>
      </c>
      <c r="BS74" s="429">
        <v>0</v>
      </c>
      <c r="BT74" s="432">
        <v>0</v>
      </c>
      <c r="BU74" s="757">
        <v>0</v>
      </c>
    </row>
    <row r="75" spans="1:73" ht="20.100000000000001" customHeight="1" x14ac:dyDescent="0.25">
      <c r="A75" s="397" t="s">
        <v>98</v>
      </c>
      <c r="B75" s="386" t="s">
        <v>954</v>
      </c>
      <c r="C75" s="386" t="s">
        <v>59</v>
      </c>
      <c r="D75" s="765">
        <v>0</v>
      </c>
      <c r="E75" s="761">
        <v>0</v>
      </c>
      <c r="F75" s="761">
        <v>0</v>
      </c>
      <c r="G75" s="761">
        <v>0</v>
      </c>
      <c r="H75" s="767">
        <v>0</v>
      </c>
      <c r="I75" s="766">
        <v>0</v>
      </c>
      <c r="J75" s="765">
        <v>0</v>
      </c>
      <c r="K75" s="761">
        <v>0</v>
      </c>
      <c r="L75" s="761">
        <v>0</v>
      </c>
      <c r="M75" s="761">
        <v>0</v>
      </c>
      <c r="N75" s="761">
        <v>0</v>
      </c>
      <c r="O75" s="766">
        <v>0</v>
      </c>
      <c r="P75" s="765">
        <v>0</v>
      </c>
      <c r="Q75" s="761">
        <v>0</v>
      </c>
      <c r="R75" s="761">
        <v>0</v>
      </c>
      <c r="S75" s="761">
        <v>0</v>
      </c>
      <c r="T75" s="761">
        <v>0</v>
      </c>
      <c r="U75" s="766">
        <v>0</v>
      </c>
      <c r="V75" s="765">
        <v>0</v>
      </c>
      <c r="W75" s="761">
        <v>0</v>
      </c>
      <c r="X75" s="761">
        <v>0</v>
      </c>
      <c r="Y75" s="761">
        <v>0</v>
      </c>
      <c r="Z75" s="761">
        <v>0</v>
      </c>
      <c r="AA75" s="766">
        <v>0</v>
      </c>
      <c r="AB75" s="765">
        <v>0</v>
      </c>
      <c r="AC75" s="761">
        <v>0</v>
      </c>
      <c r="AD75" s="761">
        <v>0</v>
      </c>
      <c r="AE75" s="761">
        <v>0</v>
      </c>
      <c r="AF75" s="761">
        <v>0</v>
      </c>
      <c r="AG75" s="766">
        <v>0</v>
      </c>
      <c r="AH75" s="765">
        <v>0</v>
      </c>
      <c r="AI75" s="761">
        <v>0</v>
      </c>
      <c r="AJ75" s="761">
        <v>0</v>
      </c>
      <c r="AK75" s="761">
        <v>0</v>
      </c>
      <c r="AL75" s="761">
        <v>0</v>
      </c>
      <c r="AM75" s="766">
        <v>0</v>
      </c>
      <c r="AN75" s="765">
        <v>0</v>
      </c>
      <c r="AO75" s="761">
        <v>0</v>
      </c>
      <c r="AP75" s="761">
        <v>0</v>
      </c>
      <c r="AQ75" s="761">
        <v>0</v>
      </c>
      <c r="AR75" s="761">
        <v>0</v>
      </c>
      <c r="AS75" s="766">
        <v>0</v>
      </c>
      <c r="AT75" s="765">
        <v>0</v>
      </c>
      <c r="AU75" s="761">
        <v>0</v>
      </c>
      <c r="AV75" s="761">
        <v>0</v>
      </c>
      <c r="AW75" s="761">
        <v>0</v>
      </c>
      <c r="AX75" s="761">
        <v>0</v>
      </c>
      <c r="AY75" s="766">
        <v>0</v>
      </c>
      <c r="AZ75" s="765">
        <v>0</v>
      </c>
      <c r="BA75" s="761">
        <v>0</v>
      </c>
      <c r="BB75" s="761">
        <v>0</v>
      </c>
      <c r="BC75" s="761">
        <v>0</v>
      </c>
      <c r="BD75" s="761">
        <v>0</v>
      </c>
      <c r="BE75" s="766">
        <v>0</v>
      </c>
      <c r="BF75" s="765">
        <v>0</v>
      </c>
      <c r="BG75" s="761">
        <v>0</v>
      </c>
      <c r="BH75" s="761">
        <v>0</v>
      </c>
      <c r="BI75" s="761">
        <v>0</v>
      </c>
      <c r="BJ75" s="761">
        <v>0</v>
      </c>
      <c r="BK75" s="761">
        <v>0</v>
      </c>
      <c r="BL75" s="761">
        <v>0</v>
      </c>
      <c r="BM75" s="934">
        <v>0</v>
      </c>
      <c r="BN75" s="428">
        <v>13</v>
      </c>
      <c r="BO75" s="429">
        <v>36.1111</v>
      </c>
      <c r="BP75" s="430">
        <v>23</v>
      </c>
      <c r="BQ75" s="429">
        <v>63.8889</v>
      </c>
      <c r="BR75" s="761">
        <v>0</v>
      </c>
      <c r="BS75" s="429">
        <v>0</v>
      </c>
      <c r="BT75" s="432">
        <v>0</v>
      </c>
      <c r="BU75" s="757">
        <v>0</v>
      </c>
    </row>
    <row r="76" spans="1:73" ht="20.100000000000001" customHeight="1" x14ac:dyDescent="0.25">
      <c r="A76" s="382" t="s">
        <v>98</v>
      </c>
      <c r="B76" s="383" t="s">
        <v>215</v>
      </c>
      <c r="C76" s="375" t="s">
        <v>57</v>
      </c>
      <c r="D76" s="428">
        <v>140</v>
      </c>
      <c r="E76" s="429">
        <v>53.6</v>
      </c>
      <c r="F76" s="430">
        <v>121</v>
      </c>
      <c r="G76" s="429">
        <v>46.4</v>
      </c>
      <c r="H76" s="384">
        <v>0</v>
      </c>
      <c r="I76" s="431">
        <v>0</v>
      </c>
      <c r="J76" s="428">
        <v>129</v>
      </c>
      <c r="K76" s="429">
        <v>49.2</v>
      </c>
      <c r="L76" s="430">
        <v>133</v>
      </c>
      <c r="M76" s="429">
        <v>50.8</v>
      </c>
      <c r="N76" s="432">
        <v>0</v>
      </c>
      <c r="O76" s="431">
        <v>0</v>
      </c>
      <c r="P76" s="428">
        <v>129</v>
      </c>
      <c r="Q76" s="429">
        <v>48.7</v>
      </c>
      <c r="R76" s="430">
        <v>136</v>
      </c>
      <c r="S76" s="429">
        <v>51.3</v>
      </c>
      <c r="T76" s="432">
        <v>0</v>
      </c>
      <c r="U76" s="431">
        <v>0</v>
      </c>
      <c r="V76" s="428">
        <v>131</v>
      </c>
      <c r="W76" s="429">
        <v>48.7</v>
      </c>
      <c r="X76" s="430">
        <v>138</v>
      </c>
      <c r="Y76" s="429">
        <v>51.3</v>
      </c>
      <c r="Z76" s="432">
        <v>0</v>
      </c>
      <c r="AA76" s="431">
        <v>0</v>
      </c>
      <c r="AB76" s="428">
        <v>137</v>
      </c>
      <c r="AC76" s="429">
        <v>51.7</v>
      </c>
      <c r="AD76" s="430">
        <v>127</v>
      </c>
      <c r="AE76" s="429">
        <v>47.9</v>
      </c>
      <c r="AF76" s="432">
        <v>1</v>
      </c>
      <c r="AG76" s="431">
        <v>0.4</v>
      </c>
      <c r="AH76" s="428">
        <v>135</v>
      </c>
      <c r="AI76" s="429">
        <v>50.8</v>
      </c>
      <c r="AJ76" s="430">
        <v>130</v>
      </c>
      <c r="AK76" s="429">
        <v>48.9</v>
      </c>
      <c r="AL76" s="432">
        <v>1</v>
      </c>
      <c r="AM76" s="431">
        <v>0.4</v>
      </c>
      <c r="AN76" s="428">
        <v>138</v>
      </c>
      <c r="AO76" s="429">
        <v>51.5</v>
      </c>
      <c r="AP76" s="430">
        <v>129</v>
      </c>
      <c r="AQ76" s="429">
        <v>48.1</v>
      </c>
      <c r="AR76" s="432">
        <v>1</v>
      </c>
      <c r="AS76" s="431">
        <v>0.4</v>
      </c>
      <c r="AT76" s="428">
        <v>115</v>
      </c>
      <c r="AU76" s="429">
        <v>43.1</v>
      </c>
      <c r="AV76" s="430">
        <v>151</v>
      </c>
      <c r="AW76" s="429">
        <v>56.6</v>
      </c>
      <c r="AX76" s="432">
        <v>1</v>
      </c>
      <c r="AY76" s="431">
        <v>0.4</v>
      </c>
      <c r="AZ76" s="428">
        <v>110</v>
      </c>
      <c r="BA76" s="429">
        <v>40.740699999999997</v>
      </c>
      <c r="BB76" s="430">
        <v>160</v>
      </c>
      <c r="BC76" s="429">
        <v>59.259300000000003</v>
      </c>
      <c r="BD76" s="432">
        <v>0</v>
      </c>
      <c r="BE76" s="431">
        <v>0</v>
      </c>
      <c r="BF76" s="428">
        <v>112</v>
      </c>
      <c r="BG76" s="429">
        <v>41.481499999999997</v>
      </c>
      <c r="BH76" s="430">
        <v>158</v>
      </c>
      <c r="BI76" s="429">
        <v>58.518500000000003</v>
      </c>
      <c r="BJ76" s="761">
        <v>0</v>
      </c>
      <c r="BK76" s="429">
        <v>0</v>
      </c>
      <c r="BL76" s="432">
        <v>0</v>
      </c>
      <c r="BM76" s="757">
        <v>0</v>
      </c>
      <c r="BN76" s="428">
        <v>100</v>
      </c>
      <c r="BO76" s="429">
        <v>35.211300000000001</v>
      </c>
      <c r="BP76" s="430">
        <v>184</v>
      </c>
      <c r="BQ76" s="429">
        <v>64.788700000000006</v>
      </c>
      <c r="BR76" s="761">
        <v>0</v>
      </c>
      <c r="BS76" s="429">
        <v>0</v>
      </c>
      <c r="BT76" s="432">
        <v>0</v>
      </c>
      <c r="BU76" s="757">
        <v>0</v>
      </c>
    </row>
    <row r="77" spans="1:73" ht="20.100000000000001" customHeight="1" x14ac:dyDescent="0.25">
      <c r="A77" s="382" t="s">
        <v>99</v>
      </c>
      <c r="B77" s="383" t="s">
        <v>216</v>
      </c>
      <c r="C77" s="375" t="s">
        <v>57</v>
      </c>
      <c r="D77" s="428">
        <v>108</v>
      </c>
      <c r="E77" s="429">
        <v>49.3</v>
      </c>
      <c r="F77" s="430">
        <v>111</v>
      </c>
      <c r="G77" s="429">
        <v>50.7</v>
      </c>
      <c r="H77" s="384">
        <v>0</v>
      </c>
      <c r="I77" s="431">
        <v>0</v>
      </c>
      <c r="J77" s="428">
        <v>104</v>
      </c>
      <c r="K77" s="429">
        <v>49.1</v>
      </c>
      <c r="L77" s="430">
        <v>108</v>
      </c>
      <c r="M77" s="429">
        <v>50.9</v>
      </c>
      <c r="N77" s="432">
        <v>0</v>
      </c>
      <c r="O77" s="431">
        <v>0</v>
      </c>
      <c r="P77" s="428">
        <v>102</v>
      </c>
      <c r="Q77" s="429">
        <v>50.5</v>
      </c>
      <c r="R77" s="430">
        <v>100</v>
      </c>
      <c r="S77" s="429">
        <v>49.5</v>
      </c>
      <c r="T77" s="432">
        <v>0</v>
      </c>
      <c r="U77" s="431">
        <v>0</v>
      </c>
      <c r="V77" s="428">
        <v>95</v>
      </c>
      <c r="W77" s="429">
        <v>50</v>
      </c>
      <c r="X77" s="430">
        <v>95</v>
      </c>
      <c r="Y77" s="429">
        <v>50</v>
      </c>
      <c r="Z77" s="432">
        <v>0</v>
      </c>
      <c r="AA77" s="431">
        <v>0</v>
      </c>
      <c r="AB77" s="428">
        <v>94</v>
      </c>
      <c r="AC77" s="429">
        <v>50.8</v>
      </c>
      <c r="AD77" s="430">
        <v>91</v>
      </c>
      <c r="AE77" s="429">
        <v>49.2</v>
      </c>
      <c r="AF77" s="432">
        <v>0</v>
      </c>
      <c r="AG77" s="431">
        <v>0</v>
      </c>
      <c r="AH77" s="428">
        <v>96</v>
      </c>
      <c r="AI77" s="429">
        <v>51.6</v>
      </c>
      <c r="AJ77" s="430">
        <v>90</v>
      </c>
      <c r="AK77" s="429">
        <v>48.4</v>
      </c>
      <c r="AL77" s="432">
        <v>0</v>
      </c>
      <c r="AM77" s="431">
        <v>0</v>
      </c>
      <c r="AN77" s="428">
        <v>89</v>
      </c>
      <c r="AO77" s="429">
        <v>47.8</v>
      </c>
      <c r="AP77" s="430">
        <v>97</v>
      </c>
      <c r="AQ77" s="429">
        <v>52.2</v>
      </c>
      <c r="AR77" s="432">
        <v>0</v>
      </c>
      <c r="AS77" s="431">
        <v>0</v>
      </c>
      <c r="AT77" s="428">
        <v>94</v>
      </c>
      <c r="AU77" s="429">
        <v>50.3</v>
      </c>
      <c r="AV77" s="430">
        <v>93</v>
      </c>
      <c r="AW77" s="429">
        <v>49.7</v>
      </c>
      <c r="AX77" s="432">
        <v>0</v>
      </c>
      <c r="AY77" s="431">
        <v>0</v>
      </c>
      <c r="AZ77" s="428">
        <v>94</v>
      </c>
      <c r="BA77" s="429">
        <v>49.214700000000001</v>
      </c>
      <c r="BB77" s="430">
        <v>97</v>
      </c>
      <c r="BC77" s="429">
        <v>50.785299999999999</v>
      </c>
      <c r="BD77" s="432">
        <v>0</v>
      </c>
      <c r="BE77" s="431">
        <v>0</v>
      </c>
      <c r="BF77" s="428">
        <v>95</v>
      </c>
      <c r="BG77" s="429">
        <v>49.222799999999999</v>
      </c>
      <c r="BH77" s="430">
        <v>98</v>
      </c>
      <c r="BI77" s="429">
        <v>50.777200000000001</v>
      </c>
      <c r="BJ77" s="761">
        <v>0</v>
      </c>
      <c r="BK77" s="429">
        <v>0</v>
      </c>
      <c r="BL77" s="432">
        <v>0</v>
      </c>
      <c r="BM77" s="757">
        <v>0</v>
      </c>
      <c r="BN77" s="428">
        <v>95</v>
      </c>
      <c r="BO77" s="429">
        <v>49.738199999999999</v>
      </c>
      <c r="BP77" s="430">
        <v>96</v>
      </c>
      <c r="BQ77" s="429">
        <v>50.261800000000001</v>
      </c>
      <c r="BR77" s="761">
        <v>0</v>
      </c>
      <c r="BS77" s="429">
        <v>0</v>
      </c>
      <c r="BT77" s="432">
        <v>0</v>
      </c>
      <c r="BU77" s="757">
        <v>0</v>
      </c>
    </row>
    <row r="78" spans="1:73" ht="20.100000000000001" customHeight="1" x14ac:dyDescent="0.25">
      <c r="A78" s="382" t="s">
        <v>100</v>
      </c>
      <c r="B78" s="383" t="s">
        <v>217</v>
      </c>
      <c r="C78" s="375" t="s">
        <v>59</v>
      </c>
      <c r="D78" s="428">
        <v>193</v>
      </c>
      <c r="E78" s="429">
        <v>50.1</v>
      </c>
      <c r="F78" s="430">
        <v>192</v>
      </c>
      <c r="G78" s="429">
        <v>49.9</v>
      </c>
      <c r="H78" s="384">
        <v>0</v>
      </c>
      <c r="I78" s="431">
        <v>0</v>
      </c>
      <c r="J78" s="428">
        <v>198</v>
      </c>
      <c r="K78" s="429">
        <v>49.3</v>
      </c>
      <c r="L78" s="430">
        <v>203</v>
      </c>
      <c r="M78" s="429">
        <v>50.5</v>
      </c>
      <c r="N78" s="432">
        <v>1</v>
      </c>
      <c r="O78" s="431">
        <v>0.2</v>
      </c>
      <c r="P78" s="428">
        <v>195</v>
      </c>
      <c r="Q78" s="429">
        <v>49</v>
      </c>
      <c r="R78" s="430">
        <v>203</v>
      </c>
      <c r="S78" s="429">
        <v>51</v>
      </c>
      <c r="T78" s="432">
        <v>0</v>
      </c>
      <c r="U78" s="431">
        <v>0</v>
      </c>
      <c r="V78" s="428">
        <v>194</v>
      </c>
      <c r="W78" s="429">
        <v>48.9</v>
      </c>
      <c r="X78" s="430">
        <v>203</v>
      </c>
      <c r="Y78" s="429">
        <v>51.1</v>
      </c>
      <c r="Z78" s="432">
        <v>0</v>
      </c>
      <c r="AA78" s="431">
        <v>0</v>
      </c>
      <c r="AB78" s="428">
        <v>194</v>
      </c>
      <c r="AC78" s="429">
        <v>49</v>
      </c>
      <c r="AD78" s="430">
        <v>202</v>
      </c>
      <c r="AE78" s="429">
        <v>51</v>
      </c>
      <c r="AF78" s="432">
        <v>0</v>
      </c>
      <c r="AG78" s="431">
        <v>0</v>
      </c>
      <c r="AH78" s="428">
        <v>194</v>
      </c>
      <c r="AI78" s="429">
        <v>47.7</v>
      </c>
      <c r="AJ78" s="430">
        <v>213</v>
      </c>
      <c r="AK78" s="429">
        <v>52.3</v>
      </c>
      <c r="AL78" s="432">
        <v>0</v>
      </c>
      <c r="AM78" s="431">
        <v>0</v>
      </c>
      <c r="AN78" s="428">
        <v>190</v>
      </c>
      <c r="AO78" s="429">
        <v>46.8</v>
      </c>
      <c r="AP78" s="430">
        <v>216</v>
      </c>
      <c r="AQ78" s="429">
        <v>53.2</v>
      </c>
      <c r="AR78" s="432">
        <v>0</v>
      </c>
      <c r="AS78" s="431">
        <v>0</v>
      </c>
      <c r="AT78" s="428">
        <v>186</v>
      </c>
      <c r="AU78" s="429">
        <v>45.7</v>
      </c>
      <c r="AV78" s="430">
        <v>221</v>
      </c>
      <c r="AW78" s="429">
        <v>54.3</v>
      </c>
      <c r="AX78" s="432">
        <v>0</v>
      </c>
      <c r="AY78" s="431">
        <v>0</v>
      </c>
      <c r="AZ78" s="428">
        <v>183</v>
      </c>
      <c r="BA78" s="429">
        <v>45.185200000000002</v>
      </c>
      <c r="BB78" s="430">
        <v>222</v>
      </c>
      <c r="BC78" s="429">
        <v>54.814799999999998</v>
      </c>
      <c r="BD78" s="432">
        <v>0</v>
      </c>
      <c r="BE78" s="431">
        <v>0</v>
      </c>
      <c r="BF78" s="428">
        <v>169</v>
      </c>
      <c r="BG78" s="429">
        <v>43.002499999999998</v>
      </c>
      <c r="BH78" s="430">
        <v>224</v>
      </c>
      <c r="BI78" s="429">
        <v>56.997500000000002</v>
      </c>
      <c r="BJ78" s="761">
        <v>0</v>
      </c>
      <c r="BK78" s="429">
        <v>0</v>
      </c>
      <c r="BL78" s="432">
        <v>0</v>
      </c>
      <c r="BM78" s="757">
        <v>0</v>
      </c>
      <c r="BN78" s="428">
        <v>172</v>
      </c>
      <c r="BO78" s="429">
        <v>42.469099999999997</v>
      </c>
      <c r="BP78" s="430">
        <v>233</v>
      </c>
      <c r="BQ78" s="429">
        <v>57.530900000000003</v>
      </c>
      <c r="BR78" s="761">
        <v>0</v>
      </c>
      <c r="BS78" s="429">
        <v>0</v>
      </c>
      <c r="BT78" s="432">
        <v>0</v>
      </c>
      <c r="BU78" s="757">
        <v>0</v>
      </c>
    </row>
    <row r="79" spans="1:73" ht="20.100000000000001" customHeight="1" x14ac:dyDescent="0.25">
      <c r="A79" s="382" t="s">
        <v>101</v>
      </c>
      <c r="B79" s="383" t="s">
        <v>661</v>
      </c>
      <c r="C79" s="375" t="s">
        <v>61</v>
      </c>
      <c r="D79" s="765">
        <v>0</v>
      </c>
      <c r="E79" s="761">
        <v>0</v>
      </c>
      <c r="F79" s="761">
        <v>0</v>
      </c>
      <c r="G79" s="761">
        <v>0</v>
      </c>
      <c r="H79" s="767">
        <v>0</v>
      </c>
      <c r="I79" s="766">
        <v>0</v>
      </c>
      <c r="J79" s="765">
        <v>0</v>
      </c>
      <c r="K79" s="761">
        <v>0</v>
      </c>
      <c r="L79" s="761">
        <v>0</v>
      </c>
      <c r="M79" s="761">
        <v>0</v>
      </c>
      <c r="N79" s="761">
        <v>0</v>
      </c>
      <c r="O79" s="766">
        <v>0</v>
      </c>
      <c r="P79" s="765">
        <v>0</v>
      </c>
      <c r="Q79" s="761">
        <v>0</v>
      </c>
      <c r="R79" s="761">
        <v>0</v>
      </c>
      <c r="S79" s="761">
        <v>0</v>
      </c>
      <c r="T79" s="761">
        <v>0</v>
      </c>
      <c r="U79" s="766">
        <v>0</v>
      </c>
      <c r="V79" s="765">
        <v>0</v>
      </c>
      <c r="W79" s="761">
        <v>0</v>
      </c>
      <c r="X79" s="761">
        <v>0</v>
      </c>
      <c r="Y79" s="761">
        <v>0</v>
      </c>
      <c r="Z79" s="761">
        <v>0</v>
      </c>
      <c r="AA79" s="766">
        <v>0</v>
      </c>
      <c r="AB79" s="765">
        <v>0</v>
      </c>
      <c r="AC79" s="761">
        <v>0</v>
      </c>
      <c r="AD79" s="761">
        <v>0</v>
      </c>
      <c r="AE79" s="761">
        <v>0</v>
      </c>
      <c r="AF79" s="761">
        <v>0</v>
      </c>
      <c r="AG79" s="766">
        <v>0</v>
      </c>
      <c r="AH79" s="765">
        <v>0</v>
      </c>
      <c r="AI79" s="761">
        <v>0</v>
      </c>
      <c r="AJ79" s="761">
        <v>0</v>
      </c>
      <c r="AK79" s="761">
        <v>0</v>
      </c>
      <c r="AL79" s="761">
        <v>0</v>
      </c>
      <c r="AM79" s="766">
        <v>0</v>
      </c>
      <c r="AN79" s="765">
        <v>0</v>
      </c>
      <c r="AO79" s="761">
        <v>0</v>
      </c>
      <c r="AP79" s="761">
        <v>0</v>
      </c>
      <c r="AQ79" s="761">
        <v>0</v>
      </c>
      <c r="AR79" s="761">
        <v>0</v>
      </c>
      <c r="AS79" s="766">
        <v>0</v>
      </c>
      <c r="AT79" s="765">
        <v>0</v>
      </c>
      <c r="AU79" s="761">
        <v>0</v>
      </c>
      <c r="AV79" s="761">
        <v>0</v>
      </c>
      <c r="AW79" s="761">
        <v>0</v>
      </c>
      <c r="AX79" s="761">
        <v>0</v>
      </c>
      <c r="AY79" s="766">
        <v>0</v>
      </c>
      <c r="AZ79" s="765">
        <v>0</v>
      </c>
      <c r="BA79" s="761">
        <v>0</v>
      </c>
      <c r="BB79" s="761">
        <v>0</v>
      </c>
      <c r="BC79" s="761">
        <v>0</v>
      </c>
      <c r="BD79" s="761">
        <v>0</v>
      </c>
      <c r="BE79" s="766">
        <v>0</v>
      </c>
      <c r="BF79" s="428">
        <v>17</v>
      </c>
      <c r="BG79" s="429">
        <v>34</v>
      </c>
      <c r="BH79" s="430">
        <v>33</v>
      </c>
      <c r="BI79" s="429">
        <v>66</v>
      </c>
      <c r="BJ79" s="761">
        <v>0</v>
      </c>
      <c r="BK79" s="429">
        <v>0</v>
      </c>
      <c r="BL79" s="432">
        <v>0</v>
      </c>
      <c r="BM79" s="757">
        <v>0</v>
      </c>
      <c r="BN79" s="428">
        <v>30</v>
      </c>
      <c r="BO79" s="429">
        <v>30</v>
      </c>
      <c r="BP79" s="430">
        <v>70</v>
      </c>
      <c r="BQ79" s="429">
        <v>70</v>
      </c>
      <c r="BR79" s="761">
        <v>0</v>
      </c>
      <c r="BS79" s="429">
        <v>0</v>
      </c>
      <c r="BT79" s="432">
        <v>0</v>
      </c>
      <c r="BU79" s="757">
        <v>0</v>
      </c>
    </row>
    <row r="80" spans="1:73" ht="20.100000000000001" customHeight="1" x14ac:dyDescent="0.25">
      <c r="A80" s="382" t="s">
        <v>101</v>
      </c>
      <c r="B80" s="383" t="s">
        <v>662</v>
      </c>
      <c r="C80" s="375" t="s">
        <v>59</v>
      </c>
      <c r="D80" s="765">
        <v>0</v>
      </c>
      <c r="E80" s="761">
        <v>0</v>
      </c>
      <c r="F80" s="761">
        <v>0</v>
      </c>
      <c r="G80" s="761">
        <v>0</v>
      </c>
      <c r="H80" s="767">
        <v>0</v>
      </c>
      <c r="I80" s="766">
        <v>0</v>
      </c>
      <c r="J80" s="765">
        <v>0</v>
      </c>
      <c r="K80" s="761">
        <v>0</v>
      </c>
      <c r="L80" s="761">
        <v>0</v>
      </c>
      <c r="M80" s="761">
        <v>0</v>
      </c>
      <c r="N80" s="761">
        <v>0</v>
      </c>
      <c r="O80" s="766">
        <v>0</v>
      </c>
      <c r="P80" s="765">
        <v>0</v>
      </c>
      <c r="Q80" s="761">
        <v>0</v>
      </c>
      <c r="R80" s="761">
        <v>0</v>
      </c>
      <c r="S80" s="761">
        <v>0</v>
      </c>
      <c r="T80" s="761">
        <v>0</v>
      </c>
      <c r="U80" s="766">
        <v>0</v>
      </c>
      <c r="V80" s="765">
        <v>0</v>
      </c>
      <c r="W80" s="761">
        <v>0</v>
      </c>
      <c r="X80" s="761">
        <v>0</v>
      </c>
      <c r="Y80" s="761">
        <v>0</v>
      </c>
      <c r="Z80" s="761">
        <v>0</v>
      </c>
      <c r="AA80" s="766">
        <v>0</v>
      </c>
      <c r="AB80" s="765">
        <v>0</v>
      </c>
      <c r="AC80" s="761">
        <v>0</v>
      </c>
      <c r="AD80" s="761">
        <v>0</v>
      </c>
      <c r="AE80" s="761">
        <v>0</v>
      </c>
      <c r="AF80" s="761">
        <v>0</v>
      </c>
      <c r="AG80" s="766">
        <v>0</v>
      </c>
      <c r="AH80" s="765">
        <v>0</v>
      </c>
      <c r="AI80" s="761">
        <v>0</v>
      </c>
      <c r="AJ80" s="761">
        <v>0</v>
      </c>
      <c r="AK80" s="761">
        <v>0</v>
      </c>
      <c r="AL80" s="761">
        <v>0</v>
      </c>
      <c r="AM80" s="766">
        <v>0</v>
      </c>
      <c r="AN80" s="765">
        <v>0</v>
      </c>
      <c r="AO80" s="761">
        <v>0</v>
      </c>
      <c r="AP80" s="761">
        <v>0</v>
      </c>
      <c r="AQ80" s="761">
        <v>0</v>
      </c>
      <c r="AR80" s="761">
        <v>0</v>
      </c>
      <c r="AS80" s="766">
        <v>0</v>
      </c>
      <c r="AT80" s="765">
        <v>0</v>
      </c>
      <c r="AU80" s="761">
        <v>0</v>
      </c>
      <c r="AV80" s="761">
        <v>0</v>
      </c>
      <c r="AW80" s="761">
        <v>0</v>
      </c>
      <c r="AX80" s="761">
        <v>0</v>
      </c>
      <c r="AY80" s="766">
        <v>0</v>
      </c>
      <c r="AZ80" s="765">
        <v>0</v>
      </c>
      <c r="BA80" s="761">
        <v>0</v>
      </c>
      <c r="BB80" s="761">
        <v>0</v>
      </c>
      <c r="BC80" s="761">
        <v>0</v>
      </c>
      <c r="BD80" s="761">
        <v>0</v>
      </c>
      <c r="BE80" s="766">
        <v>0</v>
      </c>
      <c r="BF80" s="428">
        <v>16</v>
      </c>
      <c r="BG80" s="429">
        <v>35.555599999999998</v>
      </c>
      <c r="BH80" s="430">
        <v>29</v>
      </c>
      <c r="BI80" s="429">
        <v>64.444400000000002</v>
      </c>
      <c r="BJ80" s="761">
        <v>0</v>
      </c>
      <c r="BK80" s="429">
        <v>0</v>
      </c>
      <c r="BL80" s="432">
        <v>0</v>
      </c>
      <c r="BM80" s="757">
        <v>0</v>
      </c>
      <c r="BN80" s="428">
        <v>25</v>
      </c>
      <c r="BO80" s="429">
        <v>27.777799999999999</v>
      </c>
      <c r="BP80" s="430">
        <v>65</v>
      </c>
      <c r="BQ80" s="429">
        <v>72.222200000000001</v>
      </c>
      <c r="BR80" s="761">
        <v>0</v>
      </c>
      <c r="BS80" s="429">
        <v>0</v>
      </c>
      <c r="BT80" s="432">
        <v>0</v>
      </c>
      <c r="BU80" s="757">
        <v>0</v>
      </c>
    </row>
    <row r="81" spans="1:73" ht="20.100000000000001" customHeight="1" x14ac:dyDescent="0.25">
      <c r="A81" s="382" t="s">
        <v>101</v>
      </c>
      <c r="B81" s="383" t="s">
        <v>218</v>
      </c>
      <c r="C81" s="375" t="s">
        <v>57</v>
      </c>
      <c r="D81" s="428">
        <v>55</v>
      </c>
      <c r="E81" s="429">
        <v>29.4</v>
      </c>
      <c r="F81" s="430">
        <v>132</v>
      </c>
      <c r="G81" s="429">
        <v>70.599999999999994</v>
      </c>
      <c r="H81" s="384">
        <v>0</v>
      </c>
      <c r="I81" s="431">
        <v>0</v>
      </c>
      <c r="J81" s="428">
        <v>51</v>
      </c>
      <c r="K81" s="429">
        <v>27</v>
      </c>
      <c r="L81" s="430">
        <v>138</v>
      </c>
      <c r="M81" s="429">
        <v>73</v>
      </c>
      <c r="N81" s="432">
        <v>0</v>
      </c>
      <c r="O81" s="431">
        <v>0</v>
      </c>
      <c r="P81" s="428">
        <v>61</v>
      </c>
      <c r="Q81" s="429">
        <v>31.9</v>
      </c>
      <c r="R81" s="430">
        <v>130</v>
      </c>
      <c r="S81" s="429">
        <v>68.099999999999994</v>
      </c>
      <c r="T81" s="432">
        <v>0</v>
      </c>
      <c r="U81" s="431">
        <v>0</v>
      </c>
      <c r="V81" s="428">
        <v>67</v>
      </c>
      <c r="W81" s="429">
        <v>34.5</v>
      </c>
      <c r="X81" s="430">
        <v>127</v>
      </c>
      <c r="Y81" s="429">
        <v>65.5</v>
      </c>
      <c r="Z81" s="432">
        <v>0</v>
      </c>
      <c r="AA81" s="431">
        <v>0</v>
      </c>
      <c r="AB81" s="428">
        <v>66</v>
      </c>
      <c r="AC81" s="429">
        <v>33.299999999999997</v>
      </c>
      <c r="AD81" s="430">
        <v>132</v>
      </c>
      <c r="AE81" s="429">
        <v>66.7</v>
      </c>
      <c r="AF81" s="432">
        <v>0</v>
      </c>
      <c r="AG81" s="431">
        <v>0</v>
      </c>
      <c r="AH81" s="428">
        <v>66</v>
      </c>
      <c r="AI81" s="429">
        <v>32.4</v>
      </c>
      <c r="AJ81" s="430">
        <v>138</v>
      </c>
      <c r="AK81" s="429">
        <v>67.599999999999994</v>
      </c>
      <c r="AL81" s="432">
        <v>0</v>
      </c>
      <c r="AM81" s="431">
        <v>0</v>
      </c>
      <c r="AN81" s="428">
        <v>55</v>
      </c>
      <c r="AO81" s="429">
        <v>26.4</v>
      </c>
      <c r="AP81" s="430">
        <v>153</v>
      </c>
      <c r="AQ81" s="429">
        <v>73.599999999999994</v>
      </c>
      <c r="AR81" s="432">
        <v>0</v>
      </c>
      <c r="AS81" s="431">
        <v>0</v>
      </c>
      <c r="AT81" s="428">
        <v>53</v>
      </c>
      <c r="AU81" s="429">
        <v>25.5</v>
      </c>
      <c r="AV81" s="430">
        <v>154</v>
      </c>
      <c r="AW81" s="429">
        <v>74</v>
      </c>
      <c r="AX81" s="432">
        <v>1</v>
      </c>
      <c r="AY81" s="431">
        <v>0.5</v>
      </c>
      <c r="AZ81" s="428">
        <v>51</v>
      </c>
      <c r="BA81" s="429">
        <v>24.637699999999999</v>
      </c>
      <c r="BB81" s="430">
        <v>156</v>
      </c>
      <c r="BC81" s="429">
        <v>75.362300000000005</v>
      </c>
      <c r="BD81" s="432">
        <v>0</v>
      </c>
      <c r="BE81" s="431">
        <v>0</v>
      </c>
      <c r="BF81" s="428">
        <v>50</v>
      </c>
      <c r="BG81" s="429">
        <v>24.038499999999999</v>
      </c>
      <c r="BH81" s="430">
        <v>158</v>
      </c>
      <c r="BI81" s="429">
        <v>75.961500000000001</v>
      </c>
      <c r="BJ81" s="761">
        <v>0</v>
      </c>
      <c r="BK81" s="429">
        <v>0</v>
      </c>
      <c r="BL81" s="432">
        <v>0</v>
      </c>
      <c r="BM81" s="757">
        <v>0</v>
      </c>
      <c r="BN81" s="428">
        <v>56</v>
      </c>
      <c r="BO81" s="429">
        <v>28</v>
      </c>
      <c r="BP81" s="430">
        <v>144</v>
      </c>
      <c r="BQ81" s="429">
        <v>72</v>
      </c>
      <c r="BR81" s="761">
        <v>0</v>
      </c>
      <c r="BS81" s="429">
        <v>0</v>
      </c>
      <c r="BT81" s="432">
        <v>0</v>
      </c>
      <c r="BU81" s="757">
        <v>0</v>
      </c>
    </row>
    <row r="82" spans="1:73" s="117" customFormat="1" ht="21" customHeight="1" thickBot="1" x14ac:dyDescent="0.3">
      <c r="A82" s="44"/>
      <c r="B82" s="45" t="s">
        <v>230</v>
      </c>
      <c r="C82" s="472"/>
      <c r="D82" s="148">
        <v>12377</v>
      </c>
      <c r="E82" s="149">
        <v>51.3</v>
      </c>
      <c r="F82" s="150">
        <v>11711</v>
      </c>
      <c r="G82" s="149">
        <v>48.5</v>
      </c>
      <c r="H82" s="118">
        <v>29</v>
      </c>
      <c r="I82" s="151">
        <v>0.1</v>
      </c>
      <c r="J82" s="148">
        <v>12553</v>
      </c>
      <c r="K82" s="149">
        <v>50.9</v>
      </c>
      <c r="L82" s="150">
        <v>12098</v>
      </c>
      <c r="M82" s="149">
        <v>49</v>
      </c>
      <c r="N82" s="242">
        <v>26</v>
      </c>
      <c r="O82" s="151">
        <v>0.1</v>
      </c>
      <c r="P82" s="148">
        <v>12567</v>
      </c>
      <c r="Q82" s="149">
        <v>50.3</v>
      </c>
      <c r="R82" s="150">
        <v>12414</v>
      </c>
      <c r="S82" s="149">
        <v>49.6</v>
      </c>
      <c r="T82" s="242">
        <v>29</v>
      </c>
      <c r="U82" s="151">
        <v>0.1</v>
      </c>
      <c r="V82" s="148">
        <v>12499</v>
      </c>
      <c r="W82" s="149">
        <v>49.2</v>
      </c>
      <c r="X82" s="150">
        <v>12822</v>
      </c>
      <c r="Y82" s="149">
        <v>50.5</v>
      </c>
      <c r="Z82" s="242">
        <v>60</v>
      </c>
      <c r="AA82" s="151">
        <v>0.2</v>
      </c>
      <c r="AB82" s="148">
        <v>12449</v>
      </c>
      <c r="AC82" s="149">
        <v>48.2</v>
      </c>
      <c r="AD82" s="150">
        <v>13314</v>
      </c>
      <c r="AE82" s="149">
        <v>51.6</v>
      </c>
      <c r="AF82" s="242">
        <v>44</v>
      </c>
      <c r="AG82" s="151">
        <v>0.2</v>
      </c>
      <c r="AH82" s="148">
        <v>12267</v>
      </c>
      <c r="AI82" s="149">
        <v>47.2</v>
      </c>
      <c r="AJ82" s="150">
        <v>13680</v>
      </c>
      <c r="AK82" s="149">
        <v>52.6</v>
      </c>
      <c r="AL82" s="242">
        <v>48</v>
      </c>
      <c r="AM82" s="151">
        <v>0.2</v>
      </c>
      <c r="AN82" s="148">
        <v>11966</v>
      </c>
      <c r="AO82" s="149">
        <v>45.622998322403539</v>
      </c>
      <c r="AP82" s="150">
        <v>14211</v>
      </c>
      <c r="AQ82" s="149">
        <v>54.18255299679732</v>
      </c>
      <c r="AR82" s="242">
        <v>51</v>
      </c>
      <c r="AS82" s="151">
        <v>0.19444868079914596</v>
      </c>
      <c r="AT82" s="148">
        <v>11759</v>
      </c>
      <c r="AU82" s="149">
        <v>44.213415551210709</v>
      </c>
      <c r="AV82" s="150">
        <v>14769</v>
      </c>
      <c r="AW82" s="149">
        <v>55.530906903293733</v>
      </c>
      <c r="AX82" s="242">
        <v>68</v>
      </c>
      <c r="AY82" s="151">
        <v>0.25567754549556326</v>
      </c>
      <c r="AZ82" s="148">
        <v>11631</v>
      </c>
      <c r="BA82" s="149">
        <v>42.93067693675011</v>
      </c>
      <c r="BB82" s="150">
        <v>15364</v>
      </c>
      <c r="BC82" s="149">
        <v>56.747148570582141</v>
      </c>
      <c r="BD82" s="242">
        <v>87</v>
      </c>
      <c r="BE82" s="151">
        <v>0.32217449266775294</v>
      </c>
      <c r="BF82" s="148">
        <v>11735</v>
      </c>
      <c r="BG82" s="149">
        <v>42.030802292263608</v>
      </c>
      <c r="BH82" s="150">
        <v>16117</v>
      </c>
      <c r="BI82" s="149">
        <v>57.725644699140396</v>
      </c>
      <c r="BJ82" s="762">
        <v>3</v>
      </c>
      <c r="BK82" s="149" t="s">
        <v>231</v>
      </c>
      <c r="BL82" s="242">
        <v>65</v>
      </c>
      <c r="BM82" s="758">
        <v>0.23280802292263611</v>
      </c>
      <c r="BN82" s="148">
        <v>11579</v>
      </c>
      <c r="BO82" s="149">
        <v>40.031114952463263</v>
      </c>
      <c r="BP82" s="150">
        <v>16795</v>
      </c>
      <c r="BQ82" s="149">
        <v>58.06395851339672</v>
      </c>
      <c r="BR82" s="762">
        <v>2</v>
      </c>
      <c r="BS82" s="149" t="s">
        <v>231</v>
      </c>
      <c r="BT82" s="242">
        <v>549</v>
      </c>
      <c r="BU82" s="758">
        <v>1.8980121002592911</v>
      </c>
    </row>
    <row r="83" spans="1:73" s="117" customFormat="1" ht="18" customHeight="1" x14ac:dyDescent="0.25">
      <c r="A83" s="349"/>
      <c r="B83" s="350" t="s">
        <v>259</v>
      </c>
      <c r="C83" s="473"/>
      <c r="D83" s="349"/>
      <c r="E83" s="350"/>
      <c r="F83" s="349"/>
      <c r="G83" s="350"/>
      <c r="H83" s="349"/>
      <c r="I83" s="350"/>
      <c r="J83" s="349"/>
      <c r="K83" s="350"/>
      <c r="L83" s="349"/>
      <c r="M83" s="350"/>
      <c r="N83" s="349"/>
      <c r="O83" s="350"/>
      <c r="P83" s="349"/>
      <c r="Q83" s="350"/>
      <c r="R83" s="349"/>
      <c r="S83" s="350"/>
      <c r="T83" s="349"/>
      <c r="U83" s="350"/>
      <c r="V83" s="349"/>
      <c r="W83" s="350"/>
      <c r="X83" s="349"/>
      <c r="Y83" s="350"/>
      <c r="Z83" s="349"/>
      <c r="AA83" s="350"/>
      <c r="AB83" s="349"/>
      <c r="AC83" s="350"/>
      <c r="AD83" s="349"/>
      <c r="AE83" s="350"/>
      <c r="AF83" s="349"/>
      <c r="AG83" s="350"/>
      <c r="AH83" s="349"/>
      <c r="AI83" s="350"/>
      <c r="AJ83" s="349"/>
      <c r="AK83" s="350"/>
      <c r="AL83" s="349"/>
      <c r="AM83" s="350"/>
      <c r="AN83" s="349"/>
      <c r="AO83" s="350"/>
      <c r="AP83" s="349"/>
      <c r="AQ83" s="350"/>
      <c r="AR83" s="349"/>
      <c r="AS83" s="350"/>
      <c r="AT83" s="349"/>
      <c r="AU83" s="350"/>
      <c r="AV83" s="349"/>
      <c r="AW83" s="350"/>
      <c r="AX83" s="349"/>
      <c r="AY83" s="350"/>
      <c r="AZ83" s="349"/>
      <c r="BA83" s="350"/>
      <c r="BB83" s="349"/>
      <c r="BC83" s="350"/>
      <c r="BD83" s="349"/>
      <c r="BE83" s="350"/>
      <c r="BF83" s="349"/>
      <c r="BG83" s="350"/>
      <c r="BH83" s="349"/>
      <c r="BI83" s="349"/>
      <c r="BJ83" s="763"/>
      <c r="BK83" s="350"/>
      <c r="BL83" s="349"/>
      <c r="BM83" s="350"/>
      <c r="BN83" s="349"/>
      <c r="BO83" s="350"/>
      <c r="BP83" s="349"/>
      <c r="BQ83" s="349"/>
      <c r="BR83" s="763"/>
      <c r="BS83" s="350"/>
      <c r="BT83" s="349"/>
      <c r="BU83" s="350"/>
    </row>
    <row r="84" spans="1:73" s="117" customFormat="1" ht="20.100000000000001" customHeight="1" x14ac:dyDescent="0.25">
      <c r="A84" s="46" t="s">
        <v>103</v>
      </c>
      <c r="B84" s="47" t="s">
        <v>104</v>
      </c>
      <c r="C84" s="474" t="s">
        <v>57</v>
      </c>
      <c r="D84" s="351">
        <v>0</v>
      </c>
      <c r="E84" s="327">
        <v>0</v>
      </c>
      <c r="F84" s="327">
        <v>0</v>
      </c>
      <c r="G84" s="327">
        <v>0</v>
      </c>
      <c r="H84" s="327">
        <v>0</v>
      </c>
      <c r="I84" s="344">
        <v>0</v>
      </c>
      <c r="J84" s="351">
        <v>0</v>
      </c>
      <c r="K84" s="327">
        <v>0</v>
      </c>
      <c r="L84" s="327">
        <v>0</v>
      </c>
      <c r="M84" s="327">
        <v>0</v>
      </c>
      <c r="N84" s="327">
        <v>0</v>
      </c>
      <c r="O84" s="344">
        <v>0</v>
      </c>
      <c r="P84" s="351">
        <v>0</v>
      </c>
      <c r="Q84" s="327">
        <v>0</v>
      </c>
      <c r="R84" s="327">
        <v>0</v>
      </c>
      <c r="S84" s="327">
        <v>0</v>
      </c>
      <c r="T84" s="344">
        <v>0</v>
      </c>
      <c r="U84" s="352">
        <v>0</v>
      </c>
      <c r="V84" s="351">
        <v>0</v>
      </c>
      <c r="W84" s="327">
        <v>0</v>
      </c>
      <c r="X84" s="327">
        <v>0</v>
      </c>
      <c r="Y84" s="327">
        <v>0</v>
      </c>
      <c r="Z84" s="327">
        <v>0</v>
      </c>
      <c r="AA84" s="344">
        <v>0</v>
      </c>
      <c r="AB84" s="102">
        <v>540</v>
      </c>
      <c r="AC84" s="103">
        <v>51.5</v>
      </c>
      <c r="AD84" s="104">
        <v>509</v>
      </c>
      <c r="AE84" s="103">
        <v>48.5</v>
      </c>
      <c r="AF84" s="327">
        <v>0</v>
      </c>
      <c r="AG84" s="109">
        <v>0</v>
      </c>
      <c r="AH84" s="102">
        <v>307</v>
      </c>
      <c r="AI84" s="103">
        <v>48.1</v>
      </c>
      <c r="AJ84" s="104">
        <v>331</v>
      </c>
      <c r="AK84" s="103">
        <v>51.9</v>
      </c>
      <c r="AL84" s="327">
        <v>0</v>
      </c>
      <c r="AM84" s="109">
        <v>0</v>
      </c>
      <c r="AN84" s="102">
        <v>416</v>
      </c>
      <c r="AO84" s="103">
        <v>47.926267281105986</v>
      </c>
      <c r="AP84" s="104">
        <v>452</v>
      </c>
      <c r="AQ84" s="103">
        <v>52.073732718894007</v>
      </c>
      <c r="AR84" s="327">
        <v>0</v>
      </c>
      <c r="AS84" s="109">
        <v>0</v>
      </c>
      <c r="AT84" s="102">
        <v>376</v>
      </c>
      <c r="AU84" s="103">
        <v>47.058823529411761</v>
      </c>
      <c r="AV84" s="104">
        <v>423</v>
      </c>
      <c r="AW84" s="103">
        <v>52.941176470588239</v>
      </c>
      <c r="AX84" s="327">
        <v>0</v>
      </c>
      <c r="AY84" s="109">
        <v>0</v>
      </c>
      <c r="AZ84" s="102">
        <v>178</v>
      </c>
      <c r="BA84" s="103">
        <v>47.978400000000001</v>
      </c>
      <c r="BB84" s="104">
        <v>193</v>
      </c>
      <c r="BC84" s="103">
        <v>52.021599999999999</v>
      </c>
      <c r="BD84" s="327">
        <v>0</v>
      </c>
      <c r="BE84" s="109">
        <v>0</v>
      </c>
      <c r="BF84" s="102">
        <v>159</v>
      </c>
      <c r="BG84" s="103">
        <v>45.042499999999997</v>
      </c>
      <c r="BH84" s="104">
        <v>194</v>
      </c>
      <c r="BI84" s="103">
        <v>54.957500000000003</v>
      </c>
      <c r="BJ84" s="327">
        <v>0</v>
      </c>
      <c r="BK84" s="103">
        <v>0</v>
      </c>
      <c r="BL84" s="327">
        <v>0</v>
      </c>
      <c r="BM84" s="759">
        <v>0</v>
      </c>
      <c r="BN84" s="102">
        <v>133</v>
      </c>
      <c r="BO84" s="103">
        <v>44.186</v>
      </c>
      <c r="BP84" s="104">
        <v>168</v>
      </c>
      <c r="BQ84" s="103">
        <v>55.814</v>
      </c>
      <c r="BR84" s="327">
        <v>0</v>
      </c>
      <c r="BS84" s="103">
        <v>0</v>
      </c>
      <c r="BT84" s="327">
        <v>0</v>
      </c>
      <c r="BU84" s="759">
        <v>0</v>
      </c>
    </row>
    <row r="85" spans="1:73" s="117" customFormat="1" ht="18" customHeight="1" thickBot="1" x14ac:dyDescent="0.3">
      <c r="A85" s="738" t="s">
        <v>613</v>
      </c>
      <c r="B85" s="739" t="s">
        <v>622</v>
      </c>
      <c r="C85" s="682" t="s">
        <v>59</v>
      </c>
      <c r="D85" s="746">
        <v>0</v>
      </c>
      <c r="E85" s="747">
        <v>0</v>
      </c>
      <c r="F85" s="747">
        <v>0</v>
      </c>
      <c r="G85" s="747">
        <v>0</v>
      </c>
      <c r="H85" s="749">
        <v>0</v>
      </c>
      <c r="I85" s="748">
        <v>0</v>
      </c>
      <c r="J85" s="746">
        <v>0</v>
      </c>
      <c r="K85" s="747">
        <v>0</v>
      </c>
      <c r="L85" s="747">
        <v>0</v>
      </c>
      <c r="M85" s="747">
        <v>0</v>
      </c>
      <c r="N85" s="747">
        <v>0</v>
      </c>
      <c r="O85" s="748">
        <v>0</v>
      </c>
      <c r="P85" s="746">
        <v>0</v>
      </c>
      <c r="Q85" s="747">
        <v>0</v>
      </c>
      <c r="R85" s="747">
        <v>0</v>
      </c>
      <c r="S85" s="747">
        <v>0</v>
      </c>
      <c r="T85" s="747">
        <v>0</v>
      </c>
      <c r="U85" s="748">
        <v>0</v>
      </c>
      <c r="V85" s="746">
        <v>0</v>
      </c>
      <c r="W85" s="747">
        <v>0</v>
      </c>
      <c r="X85" s="747">
        <v>0</v>
      </c>
      <c r="Y85" s="747">
        <v>0</v>
      </c>
      <c r="Z85" s="747">
        <v>0</v>
      </c>
      <c r="AA85" s="748">
        <v>0</v>
      </c>
      <c r="AB85" s="746">
        <v>0</v>
      </c>
      <c r="AC85" s="747">
        <v>0</v>
      </c>
      <c r="AD85" s="747">
        <v>0</v>
      </c>
      <c r="AE85" s="747">
        <v>0</v>
      </c>
      <c r="AF85" s="747">
        <v>0</v>
      </c>
      <c r="AG85" s="748">
        <v>0</v>
      </c>
      <c r="AH85" s="746">
        <v>0</v>
      </c>
      <c r="AI85" s="747">
        <v>0</v>
      </c>
      <c r="AJ85" s="747">
        <v>0</v>
      </c>
      <c r="AK85" s="747">
        <v>0</v>
      </c>
      <c r="AL85" s="747">
        <v>0</v>
      </c>
      <c r="AM85" s="748">
        <v>0</v>
      </c>
      <c r="AN85" s="746">
        <v>0</v>
      </c>
      <c r="AO85" s="747">
        <v>0</v>
      </c>
      <c r="AP85" s="747">
        <v>0</v>
      </c>
      <c r="AQ85" s="747">
        <v>0</v>
      </c>
      <c r="AR85" s="747">
        <v>0</v>
      </c>
      <c r="AS85" s="748">
        <v>0</v>
      </c>
      <c r="AT85" s="746">
        <v>0</v>
      </c>
      <c r="AU85" s="747">
        <v>0</v>
      </c>
      <c r="AV85" s="747">
        <v>0</v>
      </c>
      <c r="AW85" s="747">
        <v>0</v>
      </c>
      <c r="AX85" s="747">
        <v>0</v>
      </c>
      <c r="AY85" s="748">
        <v>0</v>
      </c>
      <c r="AZ85" s="746">
        <v>0</v>
      </c>
      <c r="BA85" s="747">
        <v>0</v>
      </c>
      <c r="BB85" s="747">
        <v>0</v>
      </c>
      <c r="BC85" s="747">
        <v>0</v>
      </c>
      <c r="BD85" s="747">
        <v>0</v>
      </c>
      <c r="BE85" s="748">
        <v>0</v>
      </c>
      <c r="BF85" s="742">
        <v>129</v>
      </c>
      <c r="BG85" s="743">
        <v>32.575800000000001</v>
      </c>
      <c r="BH85" s="744">
        <v>267</v>
      </c>
      <c r="BI85" s="743">
        <v>67.424199999999999</v>
      </c>
      <c r="BJ85" s="764">
        <v>0</v>
      </c>
      <c r="BK85" s="743">
        <v>0</v>
      </c>
      <c r="BL85" s="745">
        <v>0</v>
      </c>
      <c r="BM85" s="760">
        <v>0</v>
      </c>
      <c r="BN85" s="742">
        <v>149</v>
      </c>
      <c r="BO85" s="743">
        <v>39.314</v>
      </c>
      <c r="BP85" s="744">
        <v>230</v>
      </c>
      <c r="BQ85" s="743">
        <v>60.686</v>
      </c>
      <c r="BR85" s="764">
        <v>0</v>
      </c>
      <c r="BS85" s="743">
        <v>0</v>
      </c>
      <c r="BT85" s="745">
        <v>0</v>
      </c>
      <c r="BU85" s="760">
        <v>0</v>
      </c>
    </row>
    <row r="86" spans="1:73" ht="23.25" customHeight="1" thickTop="1" x14ac:dyDescent="0.25">
      <c r="A86" s="358" t="s">
        <v>453</v>
      </c>
      <c r="B86" s="28"/>
      <c r="C86" s="28"/>
      <c r="V86" s="1063"/>
      <c r="W86" s="1063"/>
      <c r="X86" s="1063"/>
      <c r="Y86" s="1063"/>
      <c r="Z86" s="1063"/>
      <c r="AA86" s="1063"/>
      <c r="AJ86" s="39"/>
      <c r="AO86" s="39"/>
      <c r="AU86" s="39"/>
      <c r="BA86" s="39"/>
      <c r="BG86" s="39"/>
      <c r="BO86" s="39"/>
    </row>
    <row r="87" spans="1:73" ht="36.75" customHeight="1" x14ac:dyDescent="0.25">
      <c r="A87" s="1008" t="s">
        <v>997</v>
      </c>
      <c r="B87" s="1008"/>
      <c r="C87" s="1008"/>
      <c r="AR87" s="251"/>
    </row>
    <row r="88" spans="1:73" x14ac:dyDescent="0.25">
      <c r="A88" s="28"/>
      <c r="B88" s="28"/>
      <c r="C88" s="28"/>
    </row>
    <row r="89" spans="1:73" ht="25.5" customHeight="1" x14ac:dyDescent="0.25">
      <c r="A89" s="1010" t="s">
        <v>450</v>
      </c>
      <c r="B89" s="1010"/>
      <c r="C89" s="1010"/>
      <c r="AD89" s="39"/>
      <c r="AJ89" s="39"/>
      <c r="AP89" s="39"/>
      <c r="AV89" s="39"/>
      <c r="BB89" s="660"/>
      <c r="BH89" s="660"/>
      <c r="BI89" s="660"/>
      <c r="BP89" s="660"/>
      <c r="BQ89" s="660"/>
    </row>
    <row r="90" spans="1:73" x14ac:dyDescent="0.25">
      <c r="A90" s="224" t="s">
        <v>938</v>
      </c>
      <c r="B90" s="28"/>
      <c r="C90" s="28"/>
    </row>
  </sheetData>
  <autoFilter ref="A5:AY87" xr:uid="{00000000-0001-0000-1900-000000000000}"/>
  <mergeCells count="53">
    <mergeCell ref="BF3:BM3"/>
    <mergeCell ref="BF4:BG4"/>
    <mergeCell ref="BL4:BM4"/>
    <mergeCell ref="BH4:BI4"/>
    <mergeCell ref="BJ4:BK4"/>
    <mergeCell ref="AZ3:BE3"/>
    <mergeCell ref="AZ4:BA4"/>
    <mergeCell ref="BB4:BC4"/>
    <mergeCell ref="BD4:BE4"/>
    <mergeCell ref="AF4:AG4"/>
    <mergeCell ref="AJ4:AK4"/>
    <mergeCell ref="AL4:AM4"/>
    <mergeCell ref="AT3:AY3"/>
    <mergeCell ref="AT4:AU4"/>
    <mergeCell ref="AV4:AW4"/>
    <mergeCell ref="AX4:AY4"/>
    <mergeCell ref="AB3:AG3"/>
    <mergeCell ref="AD4:AE4"/>
    <mergeCell ref="AN3:AS3"/>
    <mergeCell ref="AN4:AO4"/>
    <mergeCell ref="AP4:AQ4"/>
    <mergeCell ref="V86:AA86"/>
    <mergeCell ref="J4:K4"/>
    <mergeCell ref="H4:I4"/>
    <mergeCell ref="A3:B3"/>
    <mergeCell ref="V3:AA3"/>
    <mergeCell ref="L4:M4"/>
    <mergeCell ref="D4:E4"/>
    <mergeCell ref="Z4:AA4"/>
    <mergeCell ref="F4:G4"/>
    <mergeCell ref="J3:O3"/>
    <mergeCell ref="P3:U3"/>
    <mergeCell ref="A87:C87"/>
    <mergeCell ref="N4:O4"/>
    <mergeCell ref="A89:C89"/>
    <mergeCell ref="A4:B4"/>
    <mergeCell ref="A1:C1"/>
    <mergeCell ref="AR4:AS4"/>
    <mergeCell ref="P4:Q4"/>
    <mergeCell ref="R4:S4"/>
    <mergeCell ref="T4:U4"/>
    <mergeCell ref="V4:W4"/>
    <mergeCell ref="X4:Y4"/>
    <mergeCell ref="AH3:AM3"/>
    <mergeCell ref="AH4:AI4"/>
    <mergeCell ref="AB4:AC4"/>
    <mergeCell ref="A2:B2"/>
    <mergeCell ref="D3:I3"/>
    <mergeCell ref="BN3:BU3"/>
    <mergeCell ref="BN4:BO4"/>
    <mergeCell ref="BP4:BQ4"/>
    <mergeCell ref="BR4:BS4"/>
    <mergeCell ref="BT4:BU4"/>
  </mergeCells>
  <conditionalFormatting sqref="A6:BU81">
    <cfRule type="expression" dxfId="38" priority="1">
      <formula>MOD(ROW(),2)=0</formula>
    </cfRule>
  </conditionalFormatting>
  <hyperlinks>
    <hyperlink ref="A2:B2" location="TOC!A1" display="Return to Table of Contents" xr:uid="{00000000-0004-0000-1900-000000000000}"/>
  </hyperlinks>
  <pageMargins left="0.25" right="0.25" top="0.75" bottom="0.75" header="0.3" footer="0.3"/>
  <pageSetup scale="54"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60" max="72" man="1"/>
  </rowBreaks>
  <colBreaks count="4" manualBreakCount="4">
    <brk id="15" max="89" man="1"/>
    <brk id="27" max="89" man="1"/>
    <brk id="39" max="89" man="1"/>
    <brk id="51" max="8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70C0"/>
    <pageSetUpPr fitToPage="1"/>
  </sheetPr>
  <dimension ref="A1:Z21"/>
  <sheetViews>
    <sheetView zoomScaleNormal="100" workbookViewId="0">
      <pane ySplit="4" topLeftCell="A5" activePane="bottomLeft" state="frozen"/>
      <selection activeCell="M10" sqref="M10"/>
      <selection pane="bottomLeft"/>
    </sheetView>
  </sheetViews>
  <sheetFormatPr defaultColWidth="9.109375" defaultRowHeight="13.2" x14ac:dyDescent="0.25"/>
  <cols>
    <col min="1" max="1" width="8.5546875" style="1" customWidth="1"/>
    <col min="2" max="2" width="13.6640625" style="1" customWidth="1"/>
    <col min="3" max="3" width="9.109375" style="1" customWidth="1"/>
    <col min="4" max="4" width="6.109375" style="1" customWidth="1"/>
    <col min="5" max="5" width="9.109375" style="1" customWidth="1"/>
    <col min="6" max="6" width="6.109375" style="1" customWidth="1"/>
    <col min="7" max="7" width="9.109375" style="1" customWidth="1"/>
    <col min="8" max="8" width="6.109375" style="1" customWidth="1"/>
    <col min="9" max="9" width="9.109375" style="1" customWidth="1"/>
    <col min="10" max="10" width="6.109375" style="1" customWidth="1"/>
    <col min="11" max="11" width="9.109375" style="1" customWidth="1"/>
    <col min="12" max="12" width="6.109375" style="1" customWidth="1"/>
    <col min="13" max="13" width="9.109375" style="1" customWidth="1"/>
    <col min="14" max="14" width="6.109375" style="1" customWidth="1"/>
    <col min="15" max="15" width="9.109375" style="1" customWidth="1"/>
    <col min="16" max="16" width="6.109375" style="1" customWidth="1"/>
    <col min="17" max="17" width="9.109375" style="1" customWidth="1"/>
    <col min="18" max="18" width="6.109375" style="1" customWidth="1"/>
    <col min="19" max="19" width="9.109375" style="1" customWidth="1"/>
    <col min="20" max="20" width="6.109375" style="1" customWidth="1"/>
    <col min="21" max="21" width="9.109375" style="1" customWidth="1"/>
    <col min="22" max="22" width="6.109375" style="1" customWidth="1"/>
    <col min="23" max="23" width="9.109375" style="1" customWidth="1"/>
    <col min="24" max="24" width="6.109375" style="1" customWidth="1"/>
    <col min="25" max="25" width="9.44140625" style="1" bestFit="1" customWidth="1"/>
    <col min="26" max="26" width="6.109375" style="1" customWidth="1"/>
    <col min="27" max="16384" width="9.109375" style="1"/>
  </cols>
  <sheetData>
    <row r="1" spans="1:26" ht="16.2" x14ac:dyDescent="0.25">
      <c r="A1" s="2" t="s">
        <v>957</v>
      </c>
    </row>
    <row r="2" spans="1:26" ht="22.5" customHeight="1" x14ac:dyDescent="0.25">
      <c r="A2" s="1009" t="s">
        <v>10</v>
      </c>
      <c r="B2" s="1009"/>
      <c r="C2" s="1009"/>
    </row>
    <row r="3" spans="1:26" ht="105.75" customHeight="1" x14ac:dyDescent="0.25">
      <c r="A3" s="1031"/>
      <c r="B3" s="1031"/>
      <c r="C3" s="1045" t="s">
        <v>145</v>
      </c>
      <c r="D3" s="1046"/>
      <c r="E3" s="1045" t="s">
        <v>144</v>
      </c>
      <c r="F3" s="1046"/>
      <c r="G3" s="1045" t="s">
        <v>691</v>
      </c>
      <c r="H3" s="1046"/>
      <c r="I3" s="1045" t="s">
        <v>343</v>
      </c>
      <c r="J3" s="1046"/>
      <c r="K3" s="1045" t="s">
        <v>344</v>
      </c>
      <c r="L3" s="1046"/>
      <c r="M3" s="1045" t="s">
        <v>345</v>
      </c>
      <c r="N3" s="1046"/>
      <c r="O3" s="1045" t="s">
        <v>346</v>
      </c>
      <c r="P3" s="1031"/>
      <c r="Q3" s="1045" t="s">
        <v>239</v>
      </c>
      <c r="R3" s="1046"/>
      <c r="S3" s="1045" t="s">
        <v>240</v>
      </c>
      <c r="T3" s="1046"/>
      <c r="U3" s="1045" t="s">
        <v>598</v>
      </c>
      <c r="V3" s="1046"/>
      <c r="W3" s="1031" t="s">
        <v>242</v>
      </c>
      <c r="X3" s="1031"/>
      <c r="Y3" s="1045" t="s">
        <v>643</v>
      </c>
      <c r="Z3" s="1046"/>
    </row>
    <row r="4" spans="1:26" ht="30" customHeight="1" x14ac:dyDescent="0.25">
      <c r="A4" s="18" t="s">
        <v>126</v>
      </c>
      <c r="B4" s="18" t="s">
        <v>6</v>
      </c>
      <c r="C4" s="52" t="s">
        <v>19</v>
      </c>
      <c r="D4" s="53" t="s">
        <v>224</v>
      </c>
      <c r="E4" s="52" t="s">
        <v>19</v>
      </c>
      <c r="F4" s="53" t="s">
        <v>224</v>
      </c>
      <c r="G4" s="52" t="s">
        <v>19</v>
      </c>
      <c r="H4" s="53" t="s">
        <v>224</v>
      </c>
      <c r="I4" s="52" t="s">
        <v>19</v>
      </c>
      <c r="J4" s="53" t="s">
        <v>224</v>
      </c>
      <c r="K4" s="52" t="s">
        <v>19</v>
      </c>
      <c r="L4" s="53" t="s">
        <v>224</v>
      </c>
      <c r="M4" s="52" t="s">
        <v>19</v>
      </c>
      <c r="N4" s="53" t="s">
        <v>224</v>
      </c>
      <c r="O4" s="52" t="s">
        <v>19</v>
      </c>
      <c r="P4" s="18" t="s">
        <v>224</v>
      </c>
      <c r="Q4" s="52" t="s">
        <v>19</v>
      </c>
      <c r="R4" s="53" t="s">
        <v>224</v>
      </c>
      <c r="S4" s="52" t="s">
        <v>19</v>
      </c>
      <c r="T4" s="53" t="s">
        <v>224</v>
      </c>
      <c r="U4" s="52" t="s">
        <v>19</v>
      </c>
      <c r="V4" s="53" t="s">
        <v>224</v>
      </c>
      <c r="W4" s="18" t="s">
        <v>19</v>
      </c>
      <c r="X4" s="18" t="s">
        <v>224</v>
      </c>
      <c r="Y4" s="754" t="s">
        <v>19</v>
      </c>
      <c r="Z4" s="755" t="s">
        <v>224</v>
      </c>
    </row>
    <row r="5" spans="1:26" s="24" customFormat="1" ht="20.100000000000001" customHeight="1" x14ac:dyDescent="0.25">
      <c r="A5" s="383" t="s">
        <v>136</v>
      </c>
      <c r="B5" s="265">
        <v>24117</v>
      </c>
      <c r="C5" s="410">
        <v>12377</v>
      </c>
      <c r="D5" s="411">
        <v>51.3</v>
      </c>
      <c r="E5" s="410">
        <v>11711</v>
      </c>
      <c r="F5" s="411">
        <v>48.6</v>
      </c>
      <c r="G5" s="437">
        <v>29</v>
      </c>
      <c r="H5" s="772">
        <v>0.1</v>
      </c>
      <c r="I5" s="410">
        <v>13067</v>
      </c>
      <c r="J5" s="411">
        <v>54.2</v>
      </c>
      <c r="K5" s="410">
        <v>1201</v>
      </c>
      <c r="L5" s="412">
        <v>5</v>
      </c>
      <c r="M5" s="410">
        <v>1875</v>
      </c>
      <c r="N5" s="411">
        <v>7.8</v>
      </c>
      <c r="O5" s="413">
        <v>86</v>
      </c>
      <c r="P5" s="266">
        <v>0.4</v>
      </c>
      <c r="Q5" s="410">
        <v>5564</v>
      </c>
      <c r="R5" s="411">
        <v>23.1</v>
      </c>
      <c r="S5" s="413">
        <v>56</v>
      </c>
      <c r="T5" s="411">
        <v>0.2</v>
      </c>
      <c r="U5" s="426">
        <v>527</v>
      </c>
      <c r="V5" s="412">
        <v>2.2000000000000002</v>
      </c>
      <c r="W5" s="266">
        <v>516</v>
      </c>
      <c r="X5" s="266">
        <v>2.1</v>
      </c>
      <c r="Y5" s="426">
        <v>1225</v>
      </c>
      <c r="Z5" s="411">
        <v>5.0999999999999996</v>
      </c>
    </row>
    <row r="6" spans="1:26" s="24" customFormat="1" ht="20.100000000000001" customHeight="1" x14ac:dyDescent="0.25">
      <c r="A6" s="383" t="s">
        <v>137</v>
      </c>
      <c r="B6" s="265">
        <v>24677</v>
      </c>
      <c r="C6" s="410">
        <v>12553</v>
      </c>
      <c r="D6" s="411">
        <v>50.9</v>
      </c>
      <c r="E6" s="410">
        <v>12098</v>
      </c>
      <c r="F6" s="412">
        <v>49</v>
      </c>
      <c r="G6" s="413">
        <v>26</v>
      </c>
      <c r="H6" s="411">
        <v>0.1</v>
      </c>
      <c r="I6" s="410">
        <v>13073</v>
      </c>
      <c r="J6" s="412">
        <v>53</v>
      </c>
      <c r="K6" s="410">
        <v>1239</v>
      </c>
      <c r="L6" s="412">
        <v>5</v>
      </c>
      <c r="M6" s="410">
        <v>2072</v>
      </c>
      <c r="N6" s="411">
        <v>8.4</v>
      </c>
      <c r="O6" s="413">
        <v>79</v>
      </c>
      <c r="P6" s="266">
        <v>0.3</v>
      </c>
      <c r="Q6" s="410">
        <v>5945</v>
      </c>
      <c r="R6" s="411">
        <v>24.1</v>
      </c>
      <c r="S6" s="413">
        <v>65</v>
      </c>
      <c r="T6" s="411">
        <v>0.3</v>
      </c>
      <c r="U6" s="426">
        <v>617</v>
      </c>
      <c r="V6" s="412">
        <v>2.5</v>
      </c>
      <c r="W6" s="266">
        <v>526</v>
      </c>
      <c r="X6" s="266">
        <v>2.1</v>
      </c>
      <c r="Y6" s="426">
        <v>1061</v>
      </c>
      <c r="Z6" s="411">
        <v>4.3</v>
      </c>
    </row>
    <row r="7" spans="1:26" s="24" customFormat="1" ht="20.100000000000001" customHeight="1" x14ac:dyDescent="0.25">
      <c r="A7" s="383" t="s">
        <v>138</v>
      </c>
      <c r="B7" s="265">
        <v>25010</v>
      </c>
      <c r="C7" s="410">
        <v>12567</v>
      </c>
      <c r="D7" s="411">
        <v>50.2</v>
      </c>
      <c r="E7" s="410">
        <v>12414</v>
      </c>
      <c r="F7" s="412">
        <v>49.6</v>
      </c>
      <c r="G7" s="413">
        <v>29</v>
      </c>
      <c r="H7" s="411">
        <v>0.1</v>
      </c>
      <c r="I7" s="410">
        <v>13027</v>
      </c>
      <c r="J7" s="412">
        <v>52.1</v>
      </c>
      <c r="K7" s="410">
        <v>1256</v>
      </c>
      <c r="L7" s="412">
        <v>5</v>
      </c>
      <c r="M7" s="410">
        <v>2200</v>
      </c>
      <c r="N7" s="411">
        <v>8.8000000000000007</v>
      </c>
      <c r="O7" s="413">
        <v>98</v>
      </c>
      <c r="P7" s="266">
        <v>0.4</v>
      </c>
      <c r="Q7" s="410">
        <v>6092</v>
      </c>
      <c r="R7" s="411">
        <v>24.4</v>
      </c>
      <c r="S7" s="413">
        <v>47</v>
      </c>
      <c r="T7" s="411">
        <v>0.2</v>
      </c>
      <c r="U7" s="426">
        <v>657</v>
      </c>
      <c r="V7" s="411">
        <v>2.6</v>
      </c>
      <c r="W7" s="266">
        <v>594</v>
      </c>
      <c r="X7" s="266">
        <v>2.4</v>
      </c>
      <c r="Y7" s="410">
        <v>1039</v>
      </c>
      <c r="Z7" s="411">
        <v>4.2</v>
      </c>
    </row>
    <row r="8" spans="1:26" s="24" customFormat="1" ht="20.100000000000001" customHeight="1" x14ac:dyDescent="0.25">
      <c r="A8" s="383" t="s">
        <v>139</v>
      </c>
      <c r="B8" s="265">
        <v>25381</v>
      </c>
      <c r="C8" s="410">
        <v>12499</v>
      </c>
      <c r="D8" s="411">
        <v>49.2</v>
      </c>
      <c r="E8" s="410">
        <v>12822</v>
      </c>
      <c r="F8" s="412">
        <v>50.5</v>
      </c>
      <c r="G8" s="413">
        <v>60</v>
      </c>
      <c r="H8" s="411">
        <v>0.2</v>
      </c>
      <c r="I8" s="410">
        <v>12977</v>
      </c>
      <c r="J8" s="412">
        <v>51.1</v>
      </c>
      <c r="K8" s="410">
        <v>1338</v>
      </c>
      <c r="L8" s="412">
        <v>5.3</v>
      </c>
      <c r="M8" s="410">
        <v>2293</v>
      </c>
      <c r="N8" s="412">
        <v>9</v>
      </c>
      <c r="O8" s="413">
        <v>91</v>
      </c>
      <c r="P8" s="266">
        <v>0.4</v>
      </c>
      <c r="Q8" s="410">
        <v>6099</v>
      </c>
      <c r="R8" s="412">
        <v>24</v>
      </c>
      <c r="S8" s="413">
        <v>54</v>
      </c>
      <c r="T8" s="411">
        <v>0.2</v>
      </c>
      <c r="U8" s="426">
        <v>766</v>
      </c>
      <c r="V8" s="412">
        <v>3</v>
      </c>
      <c r="W8" s="266">
        <v>627</v>
      </c>
      <c r="X8" s="266">
        <v>2.5</v>
      </c>
      <c r="Y8" s="410">
        <v>1136</v>
      </c>
      <c r="Z8" s="411">
        <v>4.5</v>
      </c>
    </row>
    <row r="9" spans="1:26" s="24" customFormat="1" ht="20.100000000000001" customHeight="1" x14ac:dyDescent="0.25">
      <c r="A9" s="383" t="s">
        <v>140</v>
      </c>
      <c r="B9" s="265">
        <v>25807</v>
      </c>
      <c r="C9" s="410">
        <v>12449</v>
      </c>
      <c r="D9" s="411">
        <v>48.2</v>
      </c>
      <c r="E9" s="410">
        <v>13314</v>
      </c>
      <c r="F9" s="411">
        <v>51.6</v>
      </c>
      <c r="G9" s="413">
        <v>44</v>
      </c>
      <c r="H9" s="411">
        <v>0.2</v>
      </c>
      <c r="I9" s="410">
        <v>12984</v>
      </c>
      <c r="J9" s="411">
        <v>50.3</v>
      </c>
      <c r="K9" s="410">
        <v>1407</v>
      </c>
      <c r="L9" s="412">
        <v>5.5</v>
      </c>
      <c r="M9" s="410">
        <v>2406</v>
      </c>
      <c r="N9" s="412">
        <v>9.3000000000000007</v>
      </c>
      <c r="O9" s="413">
        <v>102</v>
      </c>
      <c r="P9" s="266">
        <v>0.4</v>
      </c>
      <c r="Q9" s="410">
        <v>6189</v>
      </c>
      <c r="R9" s="412">
        <v>24</v>
      </c>
      <c r="S9" s="413">
        <v>50</v>
      </c>
      <c r="T9" s="411">
        <v>0.2</v>
      </c>
      <c r="U9" s="426">
        <v>794</v>
      </c>
      <c r="V9" s="412">
        <v>3.1</v>
      </c>
      <c r="W9" s="266">
        <v>613</v>
      </c>
      <c r="X9" s="266">
        <v>2.4</v>
      </c>
      <c r="Y9" s="410">
        <v>1262</v>
      </c>
      <c r="Z9" s="411">
        <v>4.9000000000000004</v>
      </c>
    </row>
    <row r="10" spans="1:26" s="24" customFormat="1" ht="20.100000000000001" customHeight="1" x14ac:dyDescent="0.25">
      <c r="A10" s="383" t="s">
        <v>141</v>
      </c>
      <c r="B10" s="265">
        <v>25995</v>
      </c>
      <c r="C10" s="410">
        <v>12267</v>
      </c>
      <c r="D10" s="411">
        <v>47.2</v>
      </c>
      <c r="E10" s="410">
        <v>13680</v>
      </c>
      <c r="F10" s="411">
        <v>52.6</v>
      </c>
      <c r="G10" s="413">
        <v>48</v>
      </c>
      <c r="H10" s="411">
        <v>0.2</v>
      </c>
      <c r="I10" s="410">
        <v>12861</v>
      </c>
      <c r="J10" s="411">
        <v>49.5</v>
      </c>
      <c r="K10" s="410">
        <v>1458</v>
      </c>
      <c r="L10" s="411">
        <v>5.6</v>
      </c>
      <c r="M10" s="410">
        <v>2568</v>
      </c>
      <c r="N10" s="412">
        <v>9.9</v>
      </c>
      <c r="O10" s="413">
        <v>93</v>
      </c>
      <c r="P10" s="266">
        <v>0.4</v>
      </c>
      <c r="Q10" s="410">
        <v>6219</v>
      </c>
      <c r="R10" s="412">
        <v>23.9</v>
      </c>
      <c r="S10" s="413">
        <v>52</v>
      </c>
      <c r="T10" s="411">
        <v>0.2</v>
      </c>
      <c r="U10" s="426">
        <v>812</v>
      </c>
      <c r="V10" s="412">
        <v>3.1</v>
      </c>
      <c r="W10" s="266">
        <v>675</v>
      </c>
      <c r="X10" s="266">
        <v>2.6</v>
      </c>
      <c r="Y10" s="410">
        <v>1257</v>
      </c>
      <c r="Z10" s="411">
        <v>4.8</v>
      </c>
    </row>
    <row r="11" spans="1:26" s="24" customFormat="1" ht="20.100000000000001" customHeight="1" x14ac:dyDescent="0.25">
      <c r="A11" s="383" t="s">
        <v>142</v>
      </c>
      <c r="B11" s="265">
        <v>26228</v>
      </c>
      <c r="C11" s="410">
        <v>11966</v>
      </c>
      <c r="D11" s="412">
        <v>45.622998322403539</v>
      </c>
      <c r="E11" s="410">
        <v>14211</v>
      </c>
      <c r="F11" s="412">
        <v>54.18255299679732</v>
      </c>
      <c r="G11" s="413">
        <v>51</v>
      </c>
      <c r="H11" s="412">
        <v>0.19444868079914596</v>
      </c>
      <c r="I11" s="410">
        <v>12796</v>
      </c>
      <c r="J11" s="411">
        <v>48.8</v>
      </c>
      <c r="K11" s="410">
        <v>1605</v>
      </c>
      <c r="L11" s="411">
        <v>6.1</v>
      </c>
      <c r="M11" s="410">
        <v>2707</v>
      </c>
      <c r="N11" s="411">
        <v>10.3</v>
      </c>
      <c r="O11" s="266">
        <v>74</v>
      </c>
      <c r="P11" s="266">
        <v>0.3</v>
      </c>
      <c r="Q11" s="410">
        <v>6208</v>
      </c>
      <c r="R11" s="412">
        <v>23.7</v>
      </c>
      <c r="S11" s="413">
        <v>58</v>
      </c>
      <c r="T11" s="411">
        <v>0.2</v>
      </c>
      <c r="U11" s="426">
        <v>802</v>
      </c>
      <c r="V11" s="411">
        <v>3.1</v>
      </c>
      <c r="W11" s="266">
        <v>720</v>
      </c>
      <c r="X11" s="266">
        <v>2.7</v>
      </c>
      <c r="Y11" s="410">
        <v>1258</v>
      </c>
      <c r="Z11" s="411">
        <v>4.8</v>
      </c>
    </row>
    <row r="12" spans="1:26" s="24" customFormat="1" ht="20.100000000000001" customHeight="1" x14ac:dyDescent="0.25">
      <c r="A12" s="383" t="s">
        <v>143</v>
      </c>
      <c r="B12" s="265">
        <v>26596</v>
      </c>
      <c r="C12" s="410">
        <v>11759</v>
      </c>
      <c r="D12" s="412">
        <v>44.213415551210709</v>
      </c>
      <c r="E12" s="410">
        <v>14769</v>
      </c>
      <c r="F12" s="412">
        <v>55.530906903293733</v>
      </c>
      <c r="G12" s="413">
        <v>68</v>
      </c>
      <c r="H12" s="412">
        <v>0.25567754549556326</v>
      </c>
      <c r="I12" s="410">
        <v>12821</v>
      </c>
      <c r="J12" s="411">
        <v>48.2</v>
      </c>
      <c r="K12" s="410">
        <v>1691</v>
      </c>
      <c r="L12" s="411">
        <v>6.4</v>
      </c>
      <c r="M12" s="410">
        <v>2758</v>
      </c>
      <c r="N12" s="411">
        <v>10.4</v>
      </c>
      <c r="O12" s="266">
        <v>161</v>
      </c>
      <c r="P12" s="266">
        <v>0.6</v>
      </c>
      <c r="Q12" s="410">
        <v>6341</v>
      </c>
      <c r="R12" s="412">
        <v>23.8</v>
      </c>
      <c r="S12" s="413">
        <v>67</v>
      </c>
      <c r="T12" s="411">
        <v>0.3</v>
      </c>
      <c r="U12" s="426">
        <v>878</v>
      </c>
      <c r="V12" s="411">
        <v>3.3</v>
      </c>
      <c r="W12" s="266">
        <v>660</v>
      </c>
      <c r="X12" s="266">
        <v>2.5</v>
      </c>
      <c r="Y12" s="410">
        <v>1219</v>
      </c>
      <c r="Z12" s="411">
        <v>4.5999999999999996</v>
      </c>
    </row>
    <row r="13" spans="1:26" s="24" customFormat="1" ht="20.100000000000001" customHeight="1" x14ac:dyDescent="0.25">
      <c r="A13" s="383" t="s">
        <v>590</v>
      </c>
      <c r="B13" s="265">
        <v>27082</v>
      </c>
      <c r="C13" s="410">
        <v>11631</v>
      </c>
      <c r="D13" s="412">
        <v>42.93067693675011</v>
      </c>
      <c r="E13" s="410">
        <v>15364</v>
      </c>
      <c r="F13" s="412">
        <v>56.747148570582141</v>
      </c>
      <c r="G13" s="413">
        <v>87</v>
      </c>
      <c r="H13" s="412">
        <v>0.32217449266775294</v>
      </c>
      <c r="I13" s="410">
        <v>12707</v>
      </c>
      <c r="J13" s="412">
        <v>46.920463776678233</v>
      </c>
      <c r="K13" s="410">
        <v>1743</v>
      </c>
      <c r="L13" s="412">
        <v>6.4360091573739009</v>
      </c>
      <c r="M13" s="410">
        <v>2923</v>
      </c>
      <c r="N13" s="412">
        <v>10.793146739531792</v>
      </c>
      <c r="O13" s="266">
        <v>87</v>
      </c>
      <c r="P13" s="269">
        <v>0.32124658444723436</v>
      </c>
      <c r="Q13" s="410">
        <v>6613</v>
      </c>
      <c r="R13" s="412">
        <v>24.418432907466215</v>
      </c>
      <c r="S13" s="413">
        <v>62</v>
      </c>
      <c r="T13" s="412">
        <v>0.22893434753710951</v>
      </c>
      <c r="U13" s="426">
        <v>895</v>
      </c>
      <c r="V13" s="412">
        <v>3.3047780813824681</v>
      </c>
      <c r="W13" s="266">
        <v>637</v>
      </c>
      <c r="X13" s="269">
        <v>2.3521157964699801</v>
      </c>
      <c r="Y13" s="410">
        <v>1415</v>
      </c>
      <c r="Z13" s="412">
        <v>5.2248726091130644</v>
      </c>
    </row>
    <row r="14" spans="1:26" s="24" customFormat="1" ht="20.100000000000001" customHeight="1" x14ac:dyDescent="0.25">
      <c r="A14" s="383" t="s">
        <v>618</v>
      </c>
      <c r="B14" s="265">
        <v>27920</v>
      </c>
      <c r="C14" s="410">
        <v>11735</v>
      </c>
      <c r="D14" s="412">
        <v>42.030802292263608</v>
      </c>
      <c r="E14" s="410">
        <v>16117</v>
      </c>
      <c r="F14" s="412">
        <v>57.725644699140396</v>
      </c>
      <c r="G14" s="413">
        <v>68</v>
      </c>
      <c r="H14" s="412">
        <v>0.24355300859598855</v>
      </c>
      <c r="I14" s="410">
        <v>12773</v>
      </c>
      <c r="J14" s="412">
        <v>45.74856733524355</v>
      </c>
      <c r="K14" s="410">
        <v>1757</v>
      </c>
      <c r="L14" s="412">
        <v>6.2929799426934094</v>
      </c>
      <c r="M14" s="410">
        <v>2985</v>
      </c>
      <c r="N14" s="412">
        <v>10.691260744985673</v>
      </c>
      <c r="O14" s="266">
        <v>76</v>
      </c>
      <c r="P14" s="269">
        <v>0.27220630372492838</v>
      </c>
      <c r="Q14" s="410">
        <v>6772</v>
      </c>
      <c r="R14" s="412">
        <v>24.255014326647565</v>
      </c>
      <c r="S14" s="413">
        <v>41</v>
      </c>
      <c r="T14" s="412">
        <v>0.14684813753581663</v>
      </c>
      <c r="U14" s="426">
        <v>1085</v>
      </c>
      <c r="V14" s="412">
        <v>3.8861031518624642</v>
      </c>
      <c r="W14" s="266">
        <v>759</v>
      </c>
      <c r="X14" s="269">
        <v>2.718481375358166</v>
      </c>
      <c r="Y14" s="410">
        <v>1672</v>
      </c>
      <c r="Z14" s="412">
        <v>5.9885386819484241</v>
      </c>
    </row>
    <row r="15" spans="1:26" s="24" customFormat="1" ht="20.100000000000001" customHeight="1" thickBot="1" x14ac:dyDescent="0.3">
      <c r="A15" s="438" t="s">
        <v>735</v>
      </c>
      <c r="B15" s="415">
        <v>28925</v>
      </c>
      <c r="C15" s="416">
        <v>11579</v>
      </c>
      <c r="D15" s="420">
        <v>40.031114952463263</v>
      </c>
      <c r="E15" s="416">
        <v>16795</v>
      </c>
      <c r="F15" s="420">
        <v>58.06395851339672</v>
      </c>
      <c r="G15" s="419">
        <v>551</v>
      </c>
      <c r="H15" s="420">
        <v>1.9</v>
      </c>
      <c r="I15" s="416">
        <v>12579</v>
      </c>
      <c r="J15" s="420">
        <v>43.488331892826274</v>
      </c>
      <c r="K15" s="416">
        <v>1677</v>
      </c>
      <c r="L15" s="420">
        <v>5.797752808988764</v>
      </c>
      <c r="M15" s="416">
        <v>3276</v>
      </c>
      <c r="N15" s="420">
        <v>11.325842696629215</v>
      </c>
      <c r="O15" s="418">
        <v>74</v>
      </c>
      <c r="P15" s="417">
        <v>0.25583405358686256</v>
      </c>
      <c r="Q15" s="416">
        <v>7139</v>
      </c>
      <c r="R15" s="420">
        <v>24.681071737251511</v>
      </c>
      <c r="S15" s="419">
        <v>36</v>
      </c>
      <c r="T15" s="420">
        <v>0.12445980985306827</v>
      </c>
      <c r="U15" s="416">
        <v>1112</v>
      </c>
      <c r="V15" s="420">
        <v>3.8444252376836645</v>
      </c>
      <c r="W15" s="448">
        <v>1337</v>
      </c>
      <c r="X15" s="417">
        <v>4.622299049265342</v>
      </c>
      <c r="Y15" s="416">
        <v>1695</v>
      </c>
      <c r="Z15" s="420">
        <v>5.859982713915298</v>
      </c>
    </row>
    <row r="16" spans="1:26" s="24" customFormat="1" ht="20.100000000000001" customHeight="1" thickTop="1" x14ac:dyDescent="0.25">
      <c r="A16" s="256" t="s">
        <v>1012</v>
      </c>
      <c r="B16" s="265"/>
      <c r="C16" s="265"/>
      <c r="D16" s="266"/>
      <c r="E16" s="265"/>
      <c r="F16" s="266"/>
      <c r="G16" s="266"/>
      <c r="H16" s="266"/>
      <c r="I16" s="265"/>
      <c r="J16" s="266"/>
      <c r="K16" s="265"/>
      <c r="L16" s="266"/>
      <c r="M16" s="265"/>
      <c r="N16" s="266"/>
      <c r="O16" s="266"/>
      <c r="P16" s="266"/>
      <c r="Q16" s="265"/>
      <c r="R16" s="269"/>
      <c r="S16" s="266"/>
      <c r="T16" s="266"/>
      <c r="U16" s="266"/>
      <c r="V16" s="266"/>
      <c r="W16" s="266"/>
      <c r="X16" s="266"/>
      <c r="Y16" s="265"/>
      <c r="Z16" s="266"/>
    </row>
    <row r="17" spans="1:20" ht="15" customHeight="1" x14ac:dyDescent="0.25">
      <c r="A17" s="29" t="s">
        <v>454</v>
      </c>
      <c r="B17" s="28"/>
      <c r="C17" s="28"/>
      <c r="D17" s="28"/>
      <c r="E17" s="28"/>
      <c r="F17" s="28"/>
      <c r="G17" s="28"/>
      <c r="H17" s="28"/>
      <c r="I17" s="28"/>
      <c r="J17" s="28"/>
      <c r="K17" s="28"/>
      <c r="L17" s="28"/>
      <c r="M17" s="28"/>
      <c r="N17" s="28"/>
      <c r="O17" s="28"/>
      <c r="P17" s="28"/>
      <c r="Q17" s="28"/>
      <c r="R17" s="28"/>
      <c r="S17" s="28"/>
      <c r="T17" s="28"/>
    </row>
    <row r="18" spans="1:20" ht="40.5" customHeight="1" x14ac:dyDescent="0.25">
      <c r="A18" s="1010" t="s">
        <v>998</v>
      </c>
      <c r="B18" s="1010"/>
      <c r="C18" s="1010"/>
      <c r="D18" s="1010"/>
      <c r="E18" s="1010"/>
      <c r="F18" s="1010"/>
      <c r="G18" s="1010"/>
      <c r="H18" s="1010"/>
      <c r="I18" s="1010"/>
      <c r="J18" s="1010"/>
      <c r="K18" s="1010"/>
      <c r="L18" s="1010"/>
      <c r="M18" s="1010"/>
      <c r="N18" s="1010"/>
      <c r="O18" s="1010"/>
      <c r="P18" s="1010"/>
      <c r="Q18" s="1010"/>
      <c r="R18" s="1010"/>
      <c r="S18" s="1010"/>
      <c r="T18" s="1010"/>
    </row>
    <row r="19" spans="1:20" ht="11.25" customHeight="1" x14ac:dyDescent="0.25">
      <c r="A19" s="28"/>
      <c r="B19" s="28"/>
      <c r="C19" s="28"/>
      <c r="D19" s="28"/>
      <c r="E19" s="28"/>
      <c r="F19" s="28"/>
      <c r="G19" s="28"/>
      <c r="H19" s="28"/>
      <c r="I19" s="28"/>
      <c r="J19" s="28"/>
      <c r="K19" s="28"/>
      <c r="L19" s="28"/>
      <c r="M19" s="28"/>
      <c r="N19" s="28"/>
      <c r="O19" s="28"/>
      <c r="P19" s="28"/>
      <c r="Q19" s="28"/>
      <c r="R19" s="28"/>
      <c r="S19" s="28"/>
      <c r="T19" s="28"/>
    </row>
    <row r="20" spans="1:20" x14ac:dyDescent="0.25">
      <c r="A20" s="29" t="s">
        <v>234</v>
      </c>
      <c r="B20" s="28"/>
      <c r="C20" s="28"/>
      <c r="D20" s="28"/>
      <c r="E20" s="28"/>
      <c r="F20" s="28"/>
      <c r="G20" s="28"/>
      <c r="H20" s="28"/>
      <c r="I20" s="28"/>
      <c r="J20" s="28"/>
      <c r="K20" s="28"/>
      <c r="L20" s="28"/>
      <c r="M20" s="28"/>
      <c r="N20" s="28"/>
      <c r="O20" s="28"/>
      <c r="P20" s="28"/>
      <c r="Q20" s="28"/>
      <c r="R20" s="28"/>
      <c r="S20" s="28"/>
      <c r="T20" s="28"/>
    </row>
    <row r="21" spans="1:20" x14ac:dyDescent="0.25">
      <c r="A21" s="29" t="s">
        <v>938</v>
      </c>
      <c r="B21" s="28"/>
      <c r="C21" s="28"/>
      <c r="D21" s="28"/>
      <c r="E21" s="28"/>
      <c r="F21" s="28"/>
      <c r="G21" s="28"/>
      <c r="H21" s="28"/>
      <c r="I21" s="28"/>
      <c r="J21" s="28"/>
      <c r="K21" s="28"/>
      <c r="L21" s="28"/>
      <c r="M21" s="28"/>
      <c r="N21" s="28"/>
      <c r="O21" s="28"/>
      <c r="P21" s="28"/>
      <c r="Q21" s="28"/>
      <c r="R21" s="28"/>
      <c r="S21" s="28"/>
      <c r="T21" s="28"/>
    </row>
  </sheetData>
  <mergeCells count="15">
    <mergeCell ref="Y3:Z3"/>
    <mergeCell ref="A2:C2"/>
    <mergeCell ref="A18:T18"/>
    <mergeCell ref="K3:L3"/>
    <mergeCell ref="A3:B3"/>
    <mergeCell ref="C3:D3"/>
    <mergeCell ref="E3:F3"/>
    <mergeCell ref="G3:H3"/>
    <mergeCell ref="I3:J3"/>
    <mergeCell ref="W3:X3"/>
    <mergeCell ref="M3:N3"/>
    <mergeCell ref="O3:P3"/>
    <mergeCell ref="Q3:R3"/>
    <mergeCell ref="S3:T3"/>
    <mergeCell ref="U3:V3"/>
  </mergeCells>
  <conditionalFormatting sqref="A5:Z15">
    <cfRule type="expression" dxfId="37" priority="1">
      <formula>MOD(ROW(),2)=0</formula>
    </cfRule>
  </conditionalFormatting>
  <hyperlinks>
    <hyperlink ref="A2:C2" location="TOC!A1" display="Return to Table of Contents" xr:uid="{00000000-0004-0000-1B00-000000000000}"/>
  </hyperlinks>
  <pageMargins left="0.25" right="0.25" top="0.75" bottom="0.75" header="0.3" footer="0.3"/>
  <pageSetup scale="50" fitToHeight="0" orientation="portrait" horizontalDpi="1200" verticalDpi="1200" r:id="rId1"/>
  <headerFooter>
    <oddHeader>&amp;L&amp;9 2025-26 &amp;"Arial,Italic"Survey of Dental Education&amp;"Arial,Regular"
Report 1 - Academic Programs, Enrollment, and Graduates</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FFA9F-0F93-42EC-B683-00B92EB5022B}">
  <sheetPr>
    <tabColor rgb="FF0070C0"/>
  </sheetPr>
  <dimension ref="A1:BB94"/>
  <sheetViews>
    <sheetView zoomScaleNormal="100" zoomScaleSheetLayoutView="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33203125" defaultRowHeight="14.4" x14ac:dyDescent="0.3"/>
  <cols>
    <col min="1" max="1" width="9.109375" style="116" customWidth="1"/>
    <col min="2" max="2" width="48.33203125" style="116" customWidth="1"/>
    <col min="3" max="3" width="24.33203125" style="116" customWidth="1"/>
    <col min="4" max="6" width="9.5546875" style="116" customWidth="1"/>
    <col min="7" max="7" width="11" style="116" customWidth="1"/>
    <col min="8" max="8" width="9.5546875" style="503" customWidth="1"/>
    <col min="9" max="11" width="9.5546875" style="116" customWidth="1"/>
    <col min="12" max="12" width="11.109375" style="116" customWidth="1"/>
    <col min="13" max="13" width="9.5546875" style="503" customWidth="1"/>
    <col min="14" max="16" width="9.5546875" style="116" customWidth="1"/>
    <col min="17" max="17" width="12.33203125" style="116" customWidth="1"/>
    <col min="18" max="18" width="9.5546875" style="503" customWidth="1"/>
    <col min="19" max="21" width="9.5546875" style="116" customWidth="1"/>
    <col min="22" max="22" width="11.44140625" style="116" customWidth="1"/>
    <col min="23" max="23" width="7.88671875" style="503" customWidth="1"/>
    <col min="24" max="26" width="9.5546875" style="116" customWidth="1"/>
    <col min="27" max="27" width="11.33203125" style="116" customWidth="1"/>
    <col min="28" max="28" width="9.5546875" style="503" customWidth="1"/>
    <col min="29" max="31" width="9.5546875" style="116" customWidth="1"/>
    <col min="32" max="32" width="11" style="116" customWidth="1"/>
    <col min="33" max="33" width="9.5546875" style="503" customWidth="1"/>
    <col min="34" max="35" width="9.5546875" style="116" customWidth="1"/>
    <col min="36" max="36" width="10.44140625" style="116" customWidth="1"/>
    <col min="37" max="37" width="10.6640625" style="116" customWidth="1"/>
    <col min="38" max="38" width="9.5546875" style="503" customWidth="1"/>
    <col min="39" max="40" width="9.5546875" style="116" customWidth="1"/>
    <col min="41" max="41" width="10.33203125" style="116" customWidth="1"/>
    <col min="42" max="42" width="10.6640625" style="116" customWidth="1"/>
    <col min="43" max="43" width="9.5546875" style="503" customWidth="1"/>
    <col min="44" max="46" width="9.5546875" style="116" customWidth="1"/>
    <col min="47" max="47" width="11.109375" style="116" customWidth="1"/>
    <col min="48" max="48" width="9.5546875" style="503" customWidth="1"/>
    <col min="49" max="51" width="9.5546875" style="116" customWidth="1"/>
    <col min="52" max="52" width="10.88671875" style="116" customWidth="1"/>
    <col min="53" max="53" width="9.5546875" style="503" customWidth="1"/>
    <col min="54" max="16384" width="9.33203125" style="116"/>
  </cols>
  <sheetData>
    <row r="1" spans="1:54" ht="34.5" customHeight="1" x14ac:dyDescent="0.3">
      <c r="A1" s="1011" t="s">
        <v>959</v>
      </c>
      <c r="B1" s="1011"/>
      <c r="C1" s="1011"/>
    </row>
    <row r="2" spans="1:54" ht="22.2" customHeight="1" x14ac:dyDescent="0.3">
      <c r="A2" s="1065" t="s">
        <v>10</v>
      </c>
      <c r="B2" s="1065"/>
    </row>
    <row r="3" spans="1:54" ht="45" customHeight="1" x14ac:dyDescent="0.25">
      <c r="A3" s="607"/>
      <c r="B3" s="310"/>
      <c r="C3" s="770"/>
      <c r="D3" s="1016" t="s">
        <v>343</v>
      </c>
      <c r="E3" s="1017"/>
      <c r="F3" s="1017"/>
      <c r="G3" s="1017"/>
      <c r="H3" s="1061"/>
      <c r="I3" s="1016" t="s">
        <v>344</v>
      </c>
      <c r="J3" s="1017"/>
      <c r="K3" s="1017"/>
      <c r="L3" s="1017"/>
      <c r="M3" s="1061"/>
      <c r="N3" s="1016" t="s">
        <v>345</v>
      </c>
      <c r="O3" s="1017"/>
      <c r="P3" s="1017"/>
      <c r="Q3" s="1017"/>
      <c r="R3" s="1061"/>
      <c r="S3" s="1016" t="s">
        <v>238</v>
      </c>
      <c r="T3" s="1017"/>
      <c r="U3" s="1017"/>
      <c r="V3" s="1017"/>
      <c r="W3" s="1061"/>
      <c r="X3" s="1016" t="s">
        <v>239</v>
      </c>
      <c r="Y3" s="1017"/>
      <c r="Z3" s="1017"/>
      <c r="AA3" s="1017"/>
      <c r="AB3" s="1061"/>
      <c r="AC3" s="1045" t="s">
        <v>240</v>
      </c>
      <c r="AD3" s="1031"/>
      <c r="AE3" s="1031"/>
      <c r="AF3" s="1031"/>
      <c r="AG3" s="1046"/>
      <c r="AH3" s="1016" t="s">
        <v>241</v>
      </c>
      <c r="AI3" s="1017"/>
      <c r="AJ3" s="1017"/>
      <c r="AK3" s="1017"/>
      <c r="AL3" s="1061"/>
      <c r="AM3" s="1016" t="s">
        <v>242</v>
      </c>
      <c r="AN3" s="1017"/>
      <c r="AO3" s="1017"/>
      <c r="AP3" s="1017"/>
      <c r="AQ3" s="1061"/>
      <c r="AR3" s="1016" t="s">
        <v>643</v>
      </c>
      <c r="AS3" s="1017"/>
      <c r="AT3" s="1017"/>
      <c r="AU3" s="1017"/>
      <c r="AV3" s="1061"/>
      <c r="AW3" s="1016" t="s">
        <v>243</v>
      </c>
      <c r="AX3" s="1017"/>
      <c r="AY3" s="1017"/>
      <c r="AZ3" s="1017"/>
      <c r="BA3" s="1017"/>
    </row>
    <row r="4" spans="1:54" ht="30" customHeight="1" x14ac:dyDescent="0.25">
      <c r="A4" s="736" t="s">
        <v>455</v>
      </c>
      <c r="B4" s="736" t="s">
        <v>244</v>
      </c>
      <c r="C4" s="737" t="s">
        <v>55</v>
      </c>
      <c r="D4" s="606" t="s">
        <v>145</v>
      </c>
      <c r="E4" s="605" t="s">
        <v>144</v>
      </c>
      <c r="F4" s="611" t="s">
        <v>623</v>
      </c>
      <c r="G4" s="735" t="s">
        <v>242</v>
      </c>
      <c r="H4" s="515" t="s">
        <v>146</v>
      </c>
      <c r="I4" s="606" t="s">
        <v>145</v>
      </c>
      <c r="J4" s="605" t="s">
        <v>144</v>
      </c>
      <c r="K4" s="611" t="s">
        <v>623</v>
      </c>
      <c r="L4" s="857" t="s">
        <v>242</v>
      </c>
      <c r="M4" s="515" t="s">
        <v>146</v>
      </c>
      <c r="N4" s="606" t="s">
        <v>145</v>
      </c>
      <c r="O4" s="605" t="s">
        <v>144</v>
      </c>
      <c r="P4" s="611" t="s">
        <v>623</v>
      </c>
      <c r="Q4" s="857" t="s">
        <v>242</v>
      </c>
      <c r="R4" s="515" t="s">
        <v>146</v>
      </c>
      <c r="S4" s="606" t="s">
        <v>145</v>
      </c>
      <c r="T4" s="605" t="s">
        <v>144</v>
      </c>
      <c r="U4" s="611" t="s">
        <v>623</v>
      </c>
      <c r="V4" s="857" t="s">
        <v>242</v>
      </c>
      <c r="W4" s="515" t="s">
        <v>146</v>
      </c>
      <c r="X4" s="606" t="s">
        <v>145</v>
      </c>
      <c r="Y4" s="605" t="s">
        <v>144</v>
      </c>
      <c r="Z4" s="611" t="s">
        <v>623</v>
      </c>
      <c r="AA4" s="857" t="s">
        <v>242</v>
      </c>
      <c r="AB4" s="515" t="s">
        <v>146</v>
      </c>
      <c r="AC4" s="606" t="s">
        <v>145</v>
      </c>
      <c r="AD4" s="605" t="s">
        <v>144</v>
      </c>
      <c r="AE4" s="611" t="s">
        <v>623</v>
      </c>
      <c r="AF4" s="857" t="s">
        <v>242</v>
      </c>
      <c r="AG4" s="515" t="s">
        <v>146</v>
      </c>
      <c r="AH4" s="606" t="s">
        <v>145</v>
      </c>
      <c r="AI4" s="605" t="s">
        <v>144</v>
      </c>
      <c r="AJ4" s="862" t="s">
        <v>623</v>
      </c>
      <c r="AK4" s="735" t="s">
        <v>242</v>
      </c>
      <c r="AL4" s="515" t="s">
        <v>146</v>
      </c>
      <c r="AM4" s="606" t="s">
        <v>145</v>
      </c>
      <c r="AN4" s="605" t="s">
        <v>144</v>
      </c>
      <c r="AO4" s="862" t="s">
        <v>623</v>
      </c>
      <c r="AP4" s="735" t="s">
        <v>242</v>
      </c>
      <c r="AQ4" s="515" t="s">
        <v>146</v>
      </c>
      <c r="AR4" s="606" t="s">
        <v>145</v>
      </c>
      <c r="AS4" s="605" t="s">
        <v>144</v>
      </c>
      <c r="AT4" s="611" t="s">
        <v>623</v>
      </c>
      <c r="AU4" s="857" t="s">
        <v>242</v>
      </c>
      <c r="AV4" s="515" t="s">
        <v>146</v>
      </c>
      <c r="AW4" s="606" t="s">
        <v>145</v>
      </c>
      <c r="AX4" s="605" t="s">
        <v>144</v>
      </c>
      <c r="AY4" s="611" t="s">
        <v>623</v>
      </c>
      <c r="AZ4" s="857" t="s">
        <v>242</v>
      </c>
      <c r="BA4" s="541" t="s">
        <v>146</v>
      </c>
    </row>
    <row r="5" spans="1:54" ht="20.100000000000001" customHeight="1" x14ac:dyDescent="0.25">
      <c r="A5" s="382" t="s">
        <v>56</v>
      </c>
      <c r="B5" s="383" t="s">
        <v>154</v>
      </c>
      <c r="C5" s="375" t="s">
        <v>57</v>
      </c>
      <c r="D5" s="393">
        <v>84</v>
      </c>
      <c r="E5" s="393">
        <v>129</v>
      </c>
      <c r="F5" s="393">
        <v>0</v>
      </c>
      <c r="G5" s="393">
        <v>1</v>
      </c>
      <c r="H5" s="504">
        <v>214</v>
      </c>
      <c r="I5" s="393">
        <v>7</v>
      </c>
      <c r="J5" s="393">
        <v>19</v>
      </c>
      <c r="K5" s="393">
        <v>0</v>
      </c>
      <c r="L5" s="393">
        <v>0</v>
      </c>
      <c r="M5" s="504">
        <v>26</v>
      </c>
      <c r="N5" s="393">
        <v>12</v>
      </c>
      <c r="O5" s="393">
        <v>27</v>
      </c>
      <c r="P5" s="393">
        <v>0</v>
      </c>
      <c r="Q5" s="393">
        <v>0</v>
      </c>
      <c r="R5" s="504">
        <v>39</v>
      </c>
      <c r="S5" s="393">
        <v>2</v>
      </c>
      <c r="T5" s="393">
        <v>3</v>
      </c>
      <c r="U5" s="393">
        <v>0</v>
      </c>
      <c r="V5" s="393">
        <v>0</v>
      </c>
      <c r="W5" s="504">
        <v>5</v>
      </c>
      <c r="X5" s="393">
        <v>28</v>
      </c>
      <c r="Y5" s="393">
        <v>40</v>
      </c>
      <c r="Z5" s="393">
        <v>0</v>
      </c>
      <c r="AA5" s="393">
        <v>0</v>
      </c>
      <c r="AB5" s="504">
        <v>68</v>
      </c>
      <c r="AC5" s="393">
        <v>0</v>
      </c>
      <c r="AD5" s="393">
        <v>0</v>
      </c>
      <c r="AE5" s="393">
        <v>0</v>
      </c>
      <c r="AF5" s="393">
        <v>0</v>
      </c>
      <c r="AG5" s="504">
        <v>0</v>
      </c>
      <c r="AH5" s="393">
        <v>3</v>
      </c>
      <c r="AI5" s="393">
        <v>0</v>
      </c>
      <c r="AJ5" s="393">
        <v>0</v>
      </c>
      <c r="AK5" s="393">
        <v>0</v>
      </c>
      <c r="AL5" s="504">
        <v>3</v>
      </c>
      <c r="AM5" s="393">
        <v>3</v>
      </c>
      <c r="AN5" s="393">
        <v>2</v>
      </c>
      <c r="AO5" s="393">
        <v>0</v>
      </c>
      <c r="AP5" s="393">
        <v>0</v>
      </c>
      <c r="AQ5" s="504">
        <v>5</v>
      </c>
      <c r="AR5" s="393">
        <v>6</v>
      </c>
      <c r="AS5" s="393">
        <v>13</v>
      </c>
      <c r="AT5" s="393">
        <v>0</v>
      </c>
      <c r="AU5" s="393">
        <v>0</v>
      </c>
      <c r="AV5" s="504">
        <v>19</v>
      </c>
      <c r="AW5" s="393">
        <v>145</v>
      </c>
      <c r="AX5" s="393">
        <v>233</v>
      </c>
      <c r="AY5" s="393">
        <v>0</v>
      </c>
      <c r="AZ5" s="721">
        <v>1</v>
      </c>
      <c r="BA5" s="505">
        <v>379</v>
      </c>
      <c r="BB5" s="506"/>
    </row>
    <row r="6" spans="1:54" ht="20.100000000000001" customHeight="1" x14ac:dyDescent="0.25">
      <c r="A6" s="382" t="s">
        <v>361</v>
      </c>
      <c r="B6" s="383" t="s">
        <v>744</v>
      </c>
      <c r="C6" s="375" t="s">
        <v>59</v>
      </c>
      <c r="D6" s="393">
        <v>27</v>
      </c>
      <c r="E6" s="393">
        <v>36</v>
      </c>
      <c r="F6" s="393">
        <v>0</v>
      </c>
      <c r="G6" s="393">
        <v>0</v>
      </c>
      <c r="H6" s="504">
        <v>63</v>
      </c>
      <c r="I6" s="393">
        <v>2</v>
      </c>
      <c r="J6" s="393">
        <v>0</v>
      </c>
      <c r="K6" s="393">
        <v>0</v>
      </c>
      <c r="L6" s="393">
        <v>0</v>
      </c>
      <c r="M6" s="504">
        <v>2</v>
      </c>
      <c r="N6" s="393">
        <v>2</v>
      </c>
      <c r="O6" s="393">
        <v>0</v>
      </c>
      <c r="P6" s="393">
        <v>0</v>
      </c>
      <c r="Q6" s="393">
        <v>0</v>
      </c>
      <c r="R6" s="504">
        <v>2</v>
      </c>
      <c r="S6" s="393">
        <v>0</v>
      </c>
      <c r="T6" s="393">
        <v>0</v>
      </c>
      <c r="U6" s="393">
        <v>0</v>
      </c>
      <c r="V6" s="393">
        <v>0</v>
      </c>
      <c r="W6" s="504">
        <v>0</v>
      </c>
      <c r="X6" s="393">
        <v>7</v>
      </c>
      <c r="Y6" s="393">
        <v>6</v>
      </c>
      <c r="Z6" s="393">
        <v>0</v>
      </c>
      <c r="AA6" s="393">
        <v>0</v>
      </c>
      <c r="AB6" s="504">
        <v>13</v>
      </c>
      <c r="AC6" s="393">
        <v>0</v>
      </c>
      <c r="AD6" s="393">
        <v>0</v>
      </c>
      <c r="AE6" s="393">
        <v>0</v>
      </c>
      <c r="AF6" s="393">
        <v>0</v>
      </c>
      <c r="AG6" s="504">
        <v>0</v>
      </c>
      <c r="AH6" s="393">
        <v>0</v>
      </c>
      <c r="AI6" s="393">
        <v>0</v>
      </c>
      <c r="AJ6" s="393">
        <v>0</v>
      </c>
      <c r="AK6" s="393">
        <v>0</v>
      </c>
      <c r="AL6" s="504">
        <v>0</v>
      </c>
      <c r="AM6" s="393">
        <v>0</v>
      </c>
      <c r="AN6" s="393">
        <v>0</v>
      </c>
      <c r="AO6" s="393">
        <v>0</v>
      </c>
      <c r="AP6" s="393">
        <v>0</v>
      </c>
      <c r="AQ6" s="504">
        <v>0</v>
      </c>
      <c r="AR6" s="393">
        <v>0</v>
      </c>
      <c r="AS6" s="393">
        <v>0</v>
      </c>
      <c r="AT6" s="393">
        <v>0</v>
      </c>
      <c r="AU6" s="393">
        <v>0</v>
      </c>
      <c r="AV6" s="504">
        <v>0</v>
      </c>
      <c r="AW6" s="393">
        <v>38</v>
      </c>
      <c r="AX6" s="393">
        <v>42</v>
      </c>
      <c r="AY6" s="393">
        <v>0</v>
      </c>
      <c r="AZ6" s="721">
        <v>0</v>
      </c>
      <c r="BA6" s="505">
        <v>80</v>
      </c>
      <c r="BB6" s="506"/>
    </row>
    <row r="7" spans="1:54" ht="20.100000000000001" customHeight="1" x14ac:dyDescent="0.25">
      <c r="A7" s="382" t="s">
        <v>58</v>
      </c>
      <c r="B7" s="383" t="s">
        <v>155</v>
      </c>
      <c r="C7" s="375" t="s">
        <v>59</v>
      </c>
      <c r="D7" s="393">
        <v>69</v>
      </c>
      <c r="E7" s="393">
        <v>69</v>
      </c>
      <c r="F7" s="393">
        <v>0</v>
      </c>
      <c r="G7" s="393">
        <v>0</v>
      </c>
      <c r="H7" s="504">
        <v>138</v>
      </c>
      <c r="I7" s="393">
        <v>5</v>
      </c>
      <c r="J7" s="393">
        <v>9</v>
      </c>
      <c r="K7" s="393">
        <v>0</v>
      </c>
      <c r="L7" s="393">
        <v>0</v>
      </c>
      <c r="M7" s="504">
        <v>14</v>
      </c>
      <c r="N7" s="393">
        <v>12</v>
      </c>
      <c r="O7" s="393">
        <v>27</v>
      </c>
      <c r="P7" s="393">
        <v>0</v>
      </c>
      <c r="Q7" s="393">
        <v>0</v>
      </c>
      <c r="R7" s="504">
        <v>39</v>
      </c>
      <c r="S7" s="393">
        <v>0</v>
      </c>
      <c r="T7" s="393">
        <v>0</v>
      </c>
      <c r="U7" s="393">
        <v>0</v>
      </c>
      <c r="V7" s="393">
        <v>0</v>
      </c>
      <c r="W7" s="504">
        <v>0</v>
      </c>
      <c r="X7" s="393">
        <v>31</v>
      </c>
      <c r="Y7" s="393">
        <v>50</v>
      </c>
      <c r="Z7" s="393">
        <v>0</v>
      </c>
      <c r="AA7" s="393">
        <v>0</v>
      </c>
      <c r="AB7" s="504">
        <v>81</v>
      </c>
      <c r="AC7" s="393">
        <v>1</v>
      </c>
      <c r="AD7" s="393">
        <v>1</v>
      </c>
      <c r="AE7" s="393">
        <v>0</v>
      </c>
      <c r="AF7" s="393">
        <v>0</v>
      </c>
      <c r="AG7" s="504">
        <v>2</v>
      </c>
      <c r="AH7" s="393">
        <v>9</v>
      </c>
      <c r="AI7" s="393">
        <v>17</v>
      </c>
      <c r="AJ7" s="393">
        <v>0</v>
      </c>
      <c r="AK7" s="393">
        <v>0</v>
      </c>
      <c r="AL7" s="504">
        <v>26</v>
      </c>
      <c r="AM7" s="393">
        <v>4</v>
      </c>
      <c r="AN7" s="393">
        <v>4</v>
      </c>
      <c r="AO7" s="393">
        <v>0</v>
      </c>
      <c r="AP7" s="393">
        <v>0</v>
      </c>
      <c r="AQ7" s="504">
        <v>8</v>
      </c>
      <c r="AR7" s="393">
        <v>0</v>
      </c>
      <c r="AS7" s="393">
        <v>1</v>
      </c>
      <c r="AT7" s="393">
        <v>0</v>
      </c>
      <c r="AU7" s="393">
        <v>0</v>
      </c>
      <c r="AV7" s="504">
        <v>1</v>
      </c>
      <c r="AW7" s="393">
        <v>131</v>
      </c>
      <c r="AX7" s="393">
        <v>178</v>
      </c>
      <c r="AY7" s="393">
        <v>0</v>
      </c>
      <c r="AZ7" s="721">
        <v>0</v>
      </c>
      <c r="BA7" s="505">
        <v>309</v>
      </c>
      <c r="BB7" s="506"/>
    </row>
    <row r="8" spans="1:54" ht="20.100000000000001" customHeight="1" x14ac:dyDescent="0.25">
      <c r="A8" s="382" t="s">
        <v>58</v>
      </c>
      <c r="B8" s="383" t="s">
        <v>156</v>
      </c>
      <c r="C8" s="375" t="s">
        <v>59</v>
      </c>
      <c r="D8" s="393">
        <v>174</v>
      </c>
      <c r="E8" s="393">
        <v>146</v>
      </c>
      <c r="F8" s="393">
        <v>0</v>
      </c>
      <c r="G8" s="393">
        <v>0</v>
      </c>
      <c r="H8" s="504">
        <v>320</v>
      </c>
      <c r="I8" s="393">
        <v>2</v>
      </c>
      <c r="J8" s="393">
        <v>7</v>
      </c>
      <c r="K8" s="393">
        <v>0</v>
      </c>
      <c r="L8" s="393">
        <v>0</v>
      </c>
      <c r="M8" s="504">
        <v>9</v>
      </c>
      <c r="N8" s="393">
        <v>15</v>
      </c>
      <c r="O8" s="393">
        <v>42</v>
      </c>
      <c r="P8" s="393">
        <v>0</v>
      </c>
      <c r="Q8" s="393">
        <v>0</v>
      </c>
      <c r="R8" s="504">
        <v>57</v>
      </c>
      <c r="S8" s="393">
        <v>1</v>
      </c>
      <c r="T8" s="393">
        <v>0</v>
      </c>
      <c r="U8" s="393">
        <v>0</v>
      </c>
      <c r="V8" s="393">
        <v>0</v>
      </c>
      <c r="W8" s="504">
        <v>1</v>
      </c>
      <c r="X8" s="393">
        <v>52</v>
      </c>
      <c r="Y8" s="393">
        <v>87</v>
      </c>
      <c r="Z8" s="393">
        <v>0</v>
      </c>
      <c r="AA8" s="393">
        <v>0</v>
      </c>
      <c r="AB8" s="504">
        <v>139</v>
      </c>
      <c r="AC8" s="393">
        <v>1</v>
      </c>
      <c r="AD8" s="393">
        <v>1</v>
      </c>
      <c r="AE8" s="393">
        <v>0</v>
      </c>
      <c r="AF8" s="393">
        <v>0</v>
      </c>
      <c r="AG8" s="504">
        <v>2</v>
      </c>
      <c r="AH8" s="393">
        <v>10</v>
      </c>
      <c r="AI8" s="393">
        <v>10</v>
      </c>
      <c r="AJ8" s="393">
        <v>0</v>
      </c>
      <c r="AK8" s="393">
        <v>0</v>
      </c>
      <c r="AL8" s="504">
        <v>20</v>
      </c>
      <c r="AM8" s="393">
        <v>10</v>
      </c>
      <c r="AN8" s="393">
        <v>5</v>
      </c>
      <c r="AO8" s="393">
        <v>0</v>
      </c>
      <c r="AP8" s="393">
        <v>0</v>
      </c>
      <c r="AQ8" s="504">
        <v>15</v>
      </c>
      <c r="AR8" s="393">
        <v>11</v>
      </c>
      <c r="AS8" s="393">
        <v>9</v>
      </c>
      <c r="AT8" s="393">
        <v>0</v>
      </c>
      <c r="AU8" s="393">
        <v>0</v>
      </c>
      <c r="AV8" s="504">
        <v>20</v>
      </c>
      <c r="AW8" s="393">
        <v>276</v>
      </c>
      <c r="AX8" s="393">
        <v>307</v>
      </c>
      <c r="AY8" s="393">
        <v>0</v>
      </c>
      <c r="AZ8" s="721">
        <v>0</v>
      </c>
      <c r="BA8" s="505">
        <v>583</v>
      </c>
      <c r="BB8" s="506"/>
    </row>
    <row r="9" spans="1:54" ht="20.100000000000001" customHeight="1" x14ac:dyDescent="0.25">
      <c r="A9" s="382" t="s">
        <v>60</v>
      </c>
      <c r="B9" s="386" t="s">
        <v>246</v>
      </c>
      <c r="C9" s="386" t="s">
        <v>61</v>
      </c>
      <c r="D9" s="393">
        <v>23</v>
      </c>
      <c r="E9" s="393">
        <v>21</v>
      </c>
      <c r="F9" s="393">
        <v>0</v>
      </c>
      <c r="G9" s="393">
        <v>0</v>
      </c>
      <c r="H9" s="504">
        <v>44</v>
      </c>
      <c r="I9" s="393">
        <v>1</v>
      </c>
      <c r="J9" s="393">
        <v>1</v>
      </c>
      <c r="K9" s="393">
        <v>0</v>
      </c>
      <c r="L9" s="393">
        <v>0</v>
      </c>
      <c r="M9" s="504">
        <v>2</v>
      </c>
      <c r="N9" s="393">
        <v>1</v>
      </c>
      <c r="O9" s="393">
        <v>5</v>
      </c>
      <c r="P9" s="393">
        <v>0</v>
      </c>
      <c r="Q9" s="393">
        <v>0</v>
      </c>
      <c r="R9" s="504">
        <v>6</v>
      </c>
      <c r="S9" s="393">
        <v>0</v>
      </c>
      <c r="T9" s="393">
        <v>0</v>
      </c>
      <c r="U9" s="393">
        <v>0</v>
      </c>
      <c r="V9" s="393">
        <v>0</v>
      </c>
      <c r="W9" s="504">
        <v>0</v>
      </c>
      <c r="X9" s="393">
        <v>38</v>
      </c>
      <c r="Y9" s="393">
        <v>45</v>
      </c>
      <c r="Z9" s="393">
        <v>0</v>
      </c>
      <c r="AA9" s="393">
        <v>0</v>
      </c>
      <c r="AB9" s="504">
        <v>83</v>
      </c>
      <c r="AC9" s="393">
        <v>0</v>
      </c>
      <c r="AD9" s="393">
        <v>0</v>
      </c>
      <c r="AE9" s="393">
        <v>0</v>
      </c>
      <c r="AF9" s="393">
        <v>0</v>
      </c>
      <c r="AG9" s="504">
        <v>0</v>
      </c>
      <c r="AH9" s="393">
        <v>5</v>
      </c>
      <c r="AI9" s="393">
        <v>11</v>
      </c>
      <c r="AJ9" s="393">
        <v>0</v>
      </c>
      <c r="AK9" s="393">
        <v>0</v>
      </c>
      <c r="AL9" s="504">
        <v>16</v>
      </c>
      <c r="AM9" s="393">
        <v>5</v>
      </c>
      <c r="AN9" s="393">
        <v>2</v>
      </c>
      <c r="AO9" s="393">
        <v>0</v>
      </c>
      <c r="AP9" s="393">
        <v>0</v>
      </c>
      <c r="AQ9" s="504">
        <v>7</v>
      </c>
      <c r="AR9" s="393">
        <v>0</v>
      </c>
      <c r="AS9" s="393">
        <v>0</v>
      </c>
      <c r="AT9" s="393">
        <v>0</v>
      </c>
      <c r="AU9" s="393">
        <v>0</v>
      </c>
      <c r="AV9" s="504">
        <v>0</v>
      </c>
      <c r="AW9" s="393">
        <v>73</v>
      </c>
      <c r="AX9" s="393">
        <v>85</v>
      </c>
      <c r="AY9" s="393">
        <v>0</v>
      </c>
      <c r="AZ9" s="721">
        <v>0</v>
      </c>
      <c r="BA9" s="505">
        <v>158</v>
      </c>
      <c r="BB9" s="506"/>
    </row>
    <row r="10" spans="1:54" ht="20.100000000000001" customHeight="1" x14ac:dyDescent="0.25">
      <c r="A10" s="382" t="s">
        <v>60</v>
      </c>
      <c r="B10" s="383" t="s">
        <v>161</v>
      </c>
      <c r="C10" s="375" t="s">
        <v>59</v>
      </c>
      <c r="D10" s="393">
        <v>95</v>
      </c>
      <c r="E10" s="393">
        <v>119</v>
      </c>
      <c r="F10" s="393">
        <v>0</v>
      </c>
      <c r="G10" s="393">
        <v>0</v>
      </c>
      <c r="H10" s="504">
        <v>214</v>
      </c>
      <c r="I10" s="393">
        <v>11</v>
      </c>
      <c r="J10" s="393">
        <v>20</v>
      </c>
      <c r="K10" s="393">
        <v>0</v>
      </c>
      <c r="L10" s="393">
        <v>0</v>
      </c>
      <c r="M10" s="504">
        <v>31</v>
      </c>
      <c r="N10" s="393">
        <v>22</v>
      </c>
      <c r="O10" s="393">
        <v>44</v>
      </c>
      <c r="P10" s="393">
        <v>0</v>
      </c>
      <c r="Q10" s="393">
        <v>0</v>
      </c>
      <c r="R10" s="504">
        <v>66</v>
      </c>
      <c r="S10" s="393">
        <v>0</v>
      </c>
      <c r="T10" s="393">
        <v>0</v>
      </c>
      <c r="U10" s="393">
        <v>0</v>
      </c>
      <c r="V10" s="393">
        <v>0</v>
      </c>
      <c r="W10" s="504">
        <v>0</v>
      </c>
      <c r="X10" s="393">
        <v>97</v>
      </c>
      <c r="Y10" s="393">
        <v>113</v>
      </c>
      <c r="Z10" s="393">
        <v>0</v>
      </c>
      <c r="AA10" s="393">
        <v>0</v>
      </c>
      <c r="AB10" s="504">
        <v>210</v>
      </c>
      <c r="AC10" s="393">
        <v>0</v>
      </c>
      <c r="AD10" s="393">
        <v>0</v>
      </c>
      <c r="AE10" s="393">
        <v>0</v>
      </c>
      <c r="AF10" s="393">
        <v>0</v>
      </c>
      <c r="AG10" s="504">
        <v>0</v>
      </c>
      <c r="AH10" s="393">
        <v>17</v>
      </c>
      <c r="AI10" s="393">
        <v>14</v>
      </c>
      <c r="AJ10" s="393">
        <v>0</v>
      </c>
      <c r="AK10" s="393">
        <v>0</v>
      </c>
      <c r="AL10" s="504">
        <v>31</v>
      </c>
      <c r="AM10" s="393">
        <v>11</v>
      </c>
      <c r="AN10" s="393">
        <v>17</v>
      </c>
      <c r="AO10" s="393">
        <v>0</v>
      </c>
      <c r="AP10" s="393">
        <v>0</v>
      </c>
      <c r="AQ10" s="504">
        <v>28</v>
      </c>
      <c r="AR10" s="393">
        <v>16</v>
      </c>
      <c r="AS10" s="393">
        <v>46</v>
      </c>
      <c r="AT10" s="393">
        <v>0</v>
      </c>
      <c r="AU10" s="393">
        <v>0</v>
      </c>
      <c r="AV10" s="504">
        <v>62</v>
      </c>
      <c r="AW10" s="393">
        <v>269</v>
      </c>
      <c r="AX10" s="393">
        <v>373</v>
      </c>
      <c r="AY10" s="393">
        <v>0</v>
      </c>
      <c r="AZ10" s="721">
        <v>0</v>
      </c>
      <c r="BA10" s="505">
        <v>642</v>
      </c>
      <c r="BB10" s="506"/>
    </row>
    <row r="11" spans="1:54" ht="20.100000000000001" customHeight="1" x14ac:dyDescent="0.25">
      <c r="A11" s="382" t="s">
        <v>60</v>
      </c>
      <c r="B11" s="383" t="s">
        <v>162</v>
      </c>
      <c r="C11" s="375" t="s">
        <v>59</v>
      </c>
      <c r="D11" s="393">
        <v>78</v>
      </c>
      <c r="E11" s="393">
        <v>52</v>
      </c>
      <c r="F11" s="393">
        <v>0</v>
      </c>
      <c r="G11" s="393">
        <v>0</v>
      </c>
      <c r="H11" s="504">
        <v>130</v>
      </c>
      <c r="I11" s="393">
        <v>8</v>
      </c>
      <c r="J11" s="393">
        <v>10</v>
      </c>
      <c r="K11" s="393">
        <v>0</v>
      </c>
      <c r="L11" s="393">
        <v>0</v>
      </c>
      <c r="M11" s="504">
        <v>18</v>
      </c>
      <c r="N11" s="393">
        <v>31</v>
      </c>
      <c r="O11" s="393">
        <v>34</v>
      </c>
      <c r="P11" s="393">
        <v>0</v>
      </c>
      <c r="Q11" s="393">
        <v>0</v>
      </c>
      <c r="R11" s="504">
        <v>65</v>
      </c>
      <c r="S11" s="393">
        <v>0</v>
      </c>
      <c r="T11" s="393">
        <v>0</v>
      </c>
      <c r="U11" s="393">
        <v>0</v>
      </c>
      <c r="V11" s="393">
        <v>0</v>
      </c>
      <c r="W11" s="504">
        <v>0</v>
      </c>
      <c r="X11" s="393">
        <v>116</v>
      </c>
      <c r="Y11" s="393">
        <v>102</v>
      </c>
      <c r="Z11" s="393">
        <v>0</v>
      </c>
      <c r="AA11" s="393">
        <v>0</v>
      </c>
      <c r="AB11" s="504">
        <v>218</v>
      </c>
      <c r="AC11" s="393">
        <v>0</v>
      </c>
      <c r="AD11" s="393">
        <v>2</v>
      </c>
      <c r="AE11" s="393">
        <v>0</v>
      </c>
      <c r="AF11" s="393">
        <v>0</v>
      </c>
      <c r="AG11" s="504">
        <v>2</v>
      </c>
      <c r="AH11" s="393">
        <v>9</v>
      </c>
      <c r="AI11" s="393">
        <v>5</v>
      </c>
      <c r="AJ11" s="393">
        <v>0</v>
      </c>
      <c r="AK11" s="393">
        <v>0</v>
      </c>
      <c r="AL11" s="504">
        <v>14</v>
      </c>
      <c r="AM11" s="393">
        <v>7</v>
      </c>
      <c r="AN11" s="393">
        <v>8</v>
      </c>
      <c r="AO11" s="393">
        <v>0</v>
      </c>
      <c r="AP11" s="393">
        <v>2</v>
      </c>
      <c r="AQ11" s="504">
        <v>17</v>
      </c>
      <c r="AR11" s="393">
        <v>0</v>
      </c>
      <c r="AS11" s="393">
        <v>0</v>
      </c>
      <c r="AT11" s="393">
        <v>0</v>
      </c>
      <c r="AU11" s="393">
        <v>0</v>
      </c>
      <c r="AV11" s="504">
        <v>0</v>
      </c>
      <c r="AW11" s="393">
        <v>249</v>
      </c>
      <c r="AX11" s="393">
        <v>213</v>
      </c>
      <c r="AY11" s="393">
        <v>0</v>
      </c>
      <c r="AZ11" s="721">
        <v>2</v>
      </c>
      <c r="BA11" s="505">
        <v>464</v>
      </c>
      <c r="BB11" s="506"/>
    </row>
    <row r="12" spans="1:54" ht="20.100000000000001" customHeight="1" x14ac:dyDescent="0.25">
      <c r="A12" s="382" t="s">
        <v>60</v>
      </c>
      <c r="B12" s="383" t="s">
        <v>160</v>
      </c>
      <c r="C12" s="375" t="s">
        <v>57</v>
      </c>
      <c r="D12" s="393">
        <v>35</v>
      </c>
      <c r="E12" s="393">
        <v>77</v>
      </c>
      <c r="F12" s="393">
        <v>0</v>
      </c>
      <c r="G12" s="393">
        <v>0</v>
      </c>
      <c r="H12" s="504">
        <v>112</v>
      </c>
      <c r="I12" s="393">
        <v>1</v>
      </c>
      <c r="J12" s="393">
        <v>7</v>
      </c>
      <c r="K12" s="393">
        <v>0</v>
      </c>
      <c r="L12" s="393">
        <v>0</v>
      </c>
      <c r="M12" s="504">
        <v>8</v>
      </c>
      <c r="N12" s="393">
        <v>18</v>
      </c>
      <c r="O12" s="393">
        <v>30</v>
      </c>
      <c r="P12" s="393">
        <v>0</v>
      </c>
      <c r="Q12" s="393">
        <v>0</v>
      </c>
      <c r="R12" s="504">
        <v>48</v>
      </c>
      <c r="S12" s="393">
        <v>0</v>
      </c>
      <c r="T12" s="393">
        <v>0</v>
      </c>
      <c r="U12" s="393">
        <v>0</v>
      </c>
      <c r="V12" s="393">
        <v>0</v>
      </c>
      <c r="W12" s="504">
        <v>0</v>
      </c>
      <c r="X12" s="393">
        <v>67</v>
      </c>
      <c r="Y12" s="393">
        <v>123</v>
      </c>
      <c r="Z12" s="393">
        <v>0</v>
      </c>
      <c r="AA12" s="393">
        <v>0</v>
      </c>
      <c r="AB12" s="504">
        <v>190</v>
      </c>
      <c r="AC12" s="393">
        <v>0</v>
      </c>
      <c r="AD12" s="393">
        <v>0</v>
      </c>
      <c r="AE12" s="393">
        <v>0</v>
      </c>
      <c r="AF12" s="393">
        <v>0</v>
      </c>
      <c r="AG12" s="504">
        <v>0</v>
      </c>
      <c r="AH12" s="393">
        <v>5</v>
      </c>
      <c r="AI12" s="393">
        <v>11</v>
      </c>
      <c r="AJ12" s="393">
        <v>0</v>
      </c>
      <c r="AK12" s="393">
        <v>0</v>
      </c>
      <c r="AL12" s="504">
        <v>16</v>
      </c>
      <c r="AM12" s="393">
        <v>0</v>
      </c>
      <c r="AN12" s="393">
        <v>1</v>
      </c>
      <c r="AO12" s="393">
        <v>0</v>
      </c>
      <c r="AP12" s="393">
        <v>1</v>
      </c>
      <c r="AQ12" s="504">
        <v>2</v>
      </c>
      <c r="AR12" s="393">
        <v>13</v>
      </c>
      <c r="AS12" s="393">
        <v>22</v>
      </c>
      <c r="AT12" s="393">
        <v>0</v>
      </c>
      <c r="AU12" s="393">
        <v>0</v>
      </c>
      <c r="AV12" s="504">
        <v>35</v>
      </c>
      <c r="AW12" s="393">
        <v>139</v>
      </c>
      <c r="AX12" s="393">
        <v>271</v>
      </c>
      <c r="AY12" s="393">
        <v>0</v>
      </c>
      <c r="AZ12" s="721">
        <v>1</v>
      </c>
      <c r="BA12" s="505">
        <v>411</v>
      </c>
      <c r="BB12" s="506"/>
    </row>
    <row r="13" spans="1:54" ht="20.100000000000001" customHeight="1" x14ac:dyDescent="0.25">
      <c r="A13" s="382" t="s">
        <v>60</v>
      </c>
      <c r="B13" s="383" t="s">
        <v>159</v>
      </c>
      <c r="C13" s="375" t="s">
        <v>57</v>
      </c>
      <c r="D13" s="393">
        <v>22</v>
      </c>
      <c r="E13" s="393">
        <v>22</v>
      </c>
      <c r="F13" s="393">
        <v>1</v>
      </c>
      <c r="G13" s="393">
        <v>0</v>
      </c>
      <c r="H13" s="504">
        <v>45</v>
      </c>
      <c r="I13" s="393">
        <v>6</v>
      </c>
      <c r="J13" s="393">
        <v>18</v>
      </c>
      <c r="K13" s="393">
        <v>0</v>
      </c>
      <c r="L13" s="393">
        <v>0</v>
      </c>
      <c r="M13" s="504">
        <v>24</v>
      </c>
      <c r="N13" s="393">
        <v>16</v>
      </c>
      <c r="O13" s="393">
        <v>31</v>
      </c>
      <c r="P13" s="393">
        <v>0</v>
      </c>
      <c r="Q13" s="393">
        <v>0</v>
      </c>
      <c r="R13" s="504">
        <v>47</v>
      </c>
      <c r="S13" s="393">
        <v>0</v>
      </c>
      <c r="T13" s="393">
        <v>0</v>
      </c>
      <c r="U13" s="393">
        <v>0</v>
      </c>
      <c r="V13" s="393">
        <v>0</v>
      </c>
      <c r="W13" s="504">
        <v>0</v>
      </c>
      <c r="X13" s="393">
        <v>37</v>
      </c>
      <c r="Y13" s="393">
        <v>98</v>
      </c>
      <c r="Z13" s="393">
        <v>0</v>
      </c>
      <c r="AA13" s="393">
        <v>1</v>
      </c>
      <c r="AB13" s="504">
        <v>136</v>
      </c>
      <c r="AC13" s="393">
        <v>1</v>
      </c>
      <c r="AD13" s="393">
        <v>0</v>
      </c>
      <c r="AE13" s="393">
        <v>0</v>
      </c>
      <c r="AF13" s="393">
        <v>0</v>
      </c>
      <c r="AG13" s="504">
        <v>1</v>
      </c>
      <c r="AH13" s="393">
        <v>7</v>
      </c>
      <c r="AI13" s="393">
        <v>8</v>
      </c>
      <c r="AJ13" s="393">
        <v>0</v>
      </c>
      <c r="AK13" s="393">
        <v>0</v>
      </c>
      <c r="AL13" s="504">
        <v>15</v>
      </c>
      <c r="AM13" s="393">
        <v>3</v>
      </c>
      <c r="AN13" s="393">
        <v>4</v>
      </c>
      <c r="AO13" s="393">
        <v>0</v>
      </c>
      <c r="AP13" s="393">
        <v>0</v>
      </c>
      <c r="AQ13" s="504">
        <v>7</v>
      </c>
      <c r="AR13" s="393">
        <v>10</v>
      </c>
      <c r="AS13" s="393">
        <v>31</v>
      </c>
      <c r="AT13" s="393">
        <v>0</v>
      </c>
      <c r="AU13" s="393">
        <v>0</v>
      </c>
      <c r="AV13" s="504">
        <v>41</v>
      </c>
      <c r="AW13" s="393">
        <v>102</v>
      </c>
      <c r="AX13" s="393">
        <v>212</v>
      </c>
      <c r="AY13" s="393">
        <v>1</v>
      </c>
      <c r="AZ13" s="721">
        <v>1</v>
      </c>
      <c r="BA13" s="505">
        <v>316</v>
      </c>
      <c r="BB13" s="506"/>
    </row>
    <row r="14" spans="1:54" ht="20.100000000000001" customHeight="1" x14ac:dyDescent="0.25">
      <c r="A14" s="382" t="s">
        <v>60</v>
      </c>
      <c r="B14" s="383" t="s">
        <v>158</v>
      </c>
      <c r="C14" s="375" t="s">
        <v>59</v>
      </c>
      <c r="D14" s="393">
        <v>66</v>
      </c>
      <c r="E14" s="393">
        <v>50</v>
      </c>
      <c r="F14" s="393">
        <v>0</v>
      </c>
      <c r="G14" s="393">
        <v>0</v>
      </c>
      <c r="H14" s="504">
        <v>116</v>
      </c>
      <c r="I14" s="393">
        <v>4</v>
      </c>
      <c r="J14" s="393">
        <v>3</v>
      </c>
      <c r="K14" s="393">
        <v>0</v>
      </c>
      <c r="L14" s="393">
        <v>0</v>
      </c>
      <c r="M14" s="504">
        <v>7</v>
      </c>
      <c r="N14" s="393">
        <v>30</v>
      </c>
      <c r="O14" s="393">
        <v>25</v>
      </c>
      <c r="P14" s="393">
        <v>0</v>
      </c>
      <c r="Q14" s="393">
        <v>0</v>
      </c>
      <c r="R14" s="504">
        <v>55</v>
      </c>
      <c r="S14" s="393">
        <v>0</v>
      </c>
      <c r="T14" s="393">
        <v>0</v>
      </c>
      <c r="U14" s="393">
        <v>0</v>
      </c>
      <c r="V14" s="393">
        <v>0</v>
      </c>
      <c r="W14" s="504">
        <v>0</v>
      </c>
      <c r="X14" s="393">
        <v>99</v>
      </c>
      <c r="Y14" s="393">
        <v>136</v>
      </c>
      <c r="Z14" s="393">
        <v>0</v>
      </c>
      <c r="AA14" s="393">
        <v>0</v>
      </c>
      <c r="AB14" s="504">
        <v>235</v>
      </c>
      <c r="AC14" s="393">
        <v>0</v>
      </c>
      <c r="AD14" s="393">
        <v>1</v>
      </c>
      <c r="AE14" s="393">
        <v>0</v>
      </c>
      <c r="AF14" s="393">
        <v>0</v>
      </c>
      <c r="AG14" s="504">
        <v>1</v>
      </c>
      <c r="AH14" s="393">
        <v>17</v>
      </c>
      <c r="AI14" s="393">
        <v>10</v>
      </c>
      <c r="AJ14" s="393">
        <v>0</v>
      </c>
      <c r="AK14" s="393">
        <v>0</v>
      </c>
      <c r="AL14" s="504">
        <v>27</v>
      </c>
      <c r="AM14" s="393">
        <v>11</v>
      </c>
      <c r="AN14" s="393">
        <v>9</v>
      </c>
      <c r="AO14" s="393">
        <v>0</v>
      </c>
      <c r="AP14" s="393">
        <v>0</v>
      </c>
      <c r="AQ14" s="504">
        <v>20</v>
      </c>
      <c r="AR14" s="393">
        <v>34</v>
      </c>
      <c r="AS14" s="393">
        <v>54</v>
      </c>
      <c r="AT14" s="393">
        <v>0</v>
      </c>
      <c r="AU14" s="393">
        <v>0</v>
      </c>
      <c r="AV14" s="504">
        <v>88</v>
      </c>
      <c r="AW14" s="393">
        <v>261</v>
      </c>
      <c r="AX14" s="393">
        <v>288</v>
      </c>
      <c r="AY14" s="393">
        <v>0</v>
      </c>
      <c r="AZ14" s="721">
        <v>0</v>
      </c>
      <c r="BA14" s="505">
        <v>549</v>
      </c>
      <c r="BB14" s="506"/>
    </row>
    <row r="15" spans="1:54" ht="20.100000000000001" customHeight="1" x14ac:dyDescent="0.25">
      <c r="A15" s="382" t="s">
        <v>60</v>
      </c>
      <c r="B15" s="383" t="s">
        <v>163</v>
      </c>
      <c r="C15" s="375" t="s">
        <v>59</v>
      </c>
      <c r="D15" s="393">
        <v>36</v>
      </c>
      <c r="E15" s="393">
        <v>43</v>
      </c>
      <c r="F15" s="393">
        <v>0</v>
      </c>
      <c r="G15" s="393">
        <v>0</v>
      </c>
      <c r="H15" s="504">
        <v>79</v>
      </c>
      <c r="I15" s="393">
        <v>4</v>
      </c>
      <c r="J15" s="393">
        <v>9</v>
      </c>
      <c r="K15" s="393">
        <v>0</v>
      </c>
      <c r="L15" s="393">
        <v>0</v>
      </c>
      <c r="M15" s="504">
        <v>13</v>
      </c>
      <c r="N15" s="393">
        <v>16</v>
      </c>
      <c r="O15" s="393">
        <v>31</v>
      </c>
      <c r="P15" s="393">
        <v>0</v>
      </c>
      <c r="Q15" s="393">
        <v>0</v>
      </c>
      <c r="R15" s="504">
        <v>47</v>
      </c>
      <c r="S15" s="393">
        <v>0</v>
      </c>
      <c r="T15" s="393">
        <v>0</v>
      </c>
      <c r="U15" s="393">
        <v>0</v>
      </c>
      <c r="V15" s="393">
        <v>0</v>
      </c>
      <c r="W15" s="504">
        <v>0</v>
      </c>
      <c r="X15" s="393">
        <v>78</v>
      </c>
      <c r="Y15" s="393">
        <v>77</v>
      </c>
      <c r="Z15" s="393">
        <v>0</v>
      </c>
      <c r="AA15" s="393">
        <v>0</v>
      </c>
      <c r="AB15" s="504">
        <v>155</v>
      </c>
      <c r="AC15" s="393">
        <v>2</v>
      </c>
      <c r="AD15" s="393">
        <v>3</v>
      </c>
      <c r="AE15" s="393">
        <v>0</v>
      </c>
      <c r="AF15" s="393">
        <v>0</v>
      </c>
      <c r="AG15" s="504">
        <v>5</v>
      </c>
      <c r="AH15" s="393">
        <v>8</v>
      </c>
      <c r="AI15" s="393">
        <v>7</v>
      </c>
      <c r="AJ15" s="393">
        <v>0</v>
      </c>
      <c r="AK15" s="393">
        <v>0</v>
      </c>
      <c r="AL15" s="504">
        <v>15</v>
      </c>
      <c r="AM15" s="393">
        <v>1</v>
      </c>
      <c r="AN15" s="393">
        <v>3</v>
      </c>
      <c r="AO15" s="393">
        <v>0</v>
      </c>
      <c r="AP15" s="393">
        <v>0</v>
      </c>
      <c r="AQ15" s="504">
        <v>4</v>
      </c>
      <c r="AR15" s="393">
        <v>1</v>
      </c>
      <c r="AS15" s="393">
        <v>1</v>
      </c>
      <c r="AT15" s="393">
        <v>0</v>
      </c>
      <c r="AU15" s="393">
        <v>0</v>
      </c>
      <c r="AV15" s="504">
        <v>2</v>
      </c>
      <c r="AW15" s="393">
        <v>146</v>
      </c>
      <c r="AX15" s="393">
        <v>174</v>
      </c>
      <c r="AY15" s="393">
        <v>0</v>
      </c>
      <c r="AZ15" s="721">
        <v>0</v>
      </c>
      <c r="BA15" s="505">
        <v>320</v>
      </c>
      <c r="BB15" s="506"/>
    </row>
    <row r="16" spans="1:54" ht="20.100000000000001" customHeight="1" x14ac:dyDescent="0.25">
      <c r="A16" s="382" t="s">
        <v>63</v>
      </c>
      <c r="B16" s="383" t="s">
        <v>164</v>
      </c>
      <c r="C16" s="375" t="s">
        <v>57</v>
      </c>
      <c r="D16" s="393">
        <v>66</v>
      </c>
      <c r="E16" s="393">
        <v>117</v>
      </c>
      <c r="F16" s="393">
        <v>0</v>
      </c>
      <c r="G16" s="393">
        <v>6</v>
      </c>
      <c r="H16" s="504">
        <v>189</v>
      </c>
      <c r="I16" s="393">
        <v>5</v>
      </c>
      <c r="J16" s="393">
        <v>8</v>
      </c>
      <c r="K16" s="393">
        <v>0</v>
      </c>
      <c r="L16" s="393">
        <v>1</v>
      </c>
      <c r="M16" s="504">
        <v>14</v>
      </c>
      <c r="N16" s="393">
        <v>13</v>
      </c>
      <c r="O16" s="393">
        <v>27</v>
      </c>
      <c r="P16" s="393">
        <v>0</v>
      </c>
      <c r="Q16" s="393">
        <v>6</v>
      </c>
      <c r="R16" s="504">
        <v>46</v>
      </c>
      <c r="S16" s="393">
        <v>1</v>
      </c>
      <c r="T16" s="393">
        <v>0</v>
      </c>
      <c r="U16" s="393">
        <v>0</v>
      </c>
      <c r="V16" s="393">
        <v>0</v>
      </c>
      <c r="W16" s="504">
        <v>1</v>
      </c>
      <c r="X16" s="393">
        <v>10</v>
      </c>
      <c r="Y16" s="393">
        <v>35</v>
      </c>
      <c r="Z16" s="393">
        <v>0</v>
      </c>
      <c r="AA16" s="393">
        <v>5</v>
      </c>
      <c r="AB16" s="504">
        <v>50</v>
      </c>
      <c r="AC16" s="393">
        <v>0</v>
      </c>
      <c r="AD16" s="393">
        <v>0</v>
      </c>
      <c r="AE16" s="393">
        <v>0</v>
      </c>
      <c r="AF16" s="393">
        <v>0</v>
      </c>
      <c r="AG16" s="504">
        <v>0</v>
      </c>
      <c r="AH16" s="393">
        <v>9</v>
      </c>
      <c r="AI16" s="393">
        <v>13</v>
      </c>
      <c r="AJ16" s="393">
        <v>0</v>
      </c>
      <c r="AK16" s="393">
        <v>3</v>
      </c>
      <c r="AL16" s="504">
        <v>25</v>
      </c>
      <c r="AM16" s="393">
        <v>2</v>
      </c>
      <c r="AN16" s="393">
        <v>2</v>
      </c>
      <c r="AO16" s="393">
        <v>0</v>
      </c>
      <c r="AP16" s="393">
        <v>2</v>
      </c>
      <c r="AQ16" s="504">
        <v>6</v>
      </c>
      <c r="AR16" s="393">
        <v>17</v>
      </c>
      <c r="AS16" s="393">
        <v>49</v>
      </c>
      <c r="AT16" s="393">
        <v>0</v>
      </c>
      <c r="AU16" s="393">
        <v>1</v>
      </c>
      <c r="AV16" s="504">
        <v>67</v>
      </c>
      <c r="AW16" s="393">
        <v>123</v>
      </c>
      <c r="AX16" s="393">
        <v>251</v>
      </c>
      <c r="AY16" s="393">
        <v>0</v>
      </c>
      <c r="AZ16" s="721">
        <v>24</v>
      </c>
      <c r="BA16" s="505">
        <v>398</v>
      </c>
      <c r="BB16" s="506"/>
    </row>
    <row r="17" spans="1:54" ht="20.100000000000001" customHeight="1" x14ac:dyDescent="0.25">
      <c r="A17" s="382" t="s">
        <v>64</v>
      </c>
      <c r="B17" s="383" t="s">
        <v>165</v>
      </c>
      <c r="C17" s="375" t="s">
        <v>57</v>
      </c>
      <c r="D17" s="393">
        <v>49</v>
      </c>
      <c r="E17" s="393">
        <v>57</v>
      </c>
      <c r="F17" s="393">
        <v>0</v>
      </c>
      <c r="G17" s="393">
        <v>0</v>
      </c>
      <c r="H17" s="504">
        <v>106</v>
      </c>
      <c r="I17" s="393">
        <v>11</v>
      </c>
      <c r="J17" s="393">
        <v>15</v>
      </c>
      <c r="K17" s="393">
        <v>0</v>
      </c>
      <c r="L17" s="393">
        <v>0</v>
      </c>
      <c r="M17" s="504">
        <v>26</v>
      </c>
      <c r="N17" s="393">
        <v>8</v>
      </c>
      <c r="O17" s="393">
        <v>13</v>
      </c>
      <c r="P17" s="393">
        <v>0</v>
      </c>
      <c r="Q17" s="393">
        <v>0</v>
      </c>
      <c r="R17" s="504">
        <v>21</v>
      </c>
      <c r="S17" s="393">
        <v>0</v>
      </c>
      <c r="T17" s="393">
        <v>0</v>
      </c>
      <c r="U17" s="393">
        <v>0</v>
      </c>
      <c r="V17" s="393">
        <v>0</v>
      </c>
      <c r="W17" s="504">
        <v>0</v>
      </c>
      <c r="X17" s="393">
        <v>6</v>
      </c>
      <c r="Y17" s="393">
        <v>26</v>
      </c>
      <c r="Z17" s="393">
        <v>0</v>
      </c>
      <c r="AA17" s="393">
        <v>0</v>
      </c>
      <c r="AB17" s="504">
        <v>32</v>
      </c>
      <c r="AC17" s="393">
        <v>0</v>
      </c>
      <c r="AD17" s="393">
        <v>0</v>
      </c>
      <c r="AE17" s="393">
        <v>0</v>
      </c>
      <c r="AF17" s="393">
        <v>0</v>
      </c>
      <c r="AG17" s="504">
        <v>0</v>
      </c>
      <c r="AH17" s="393">
        <v>7</v>
      </c>
      <c r="AI17" s="393">
        <v>10</v>
      </c>
      <c r="AJ17" s="393">
        <v>0</v>
      </c>
      <c r="AK17" s="393">
        <v>0</v>
      </c>
      <c r="AL17" s="504">
        <v>17</v>
      </c>
      <c r="AM17" s="393">
        <v>0</v>
      </c>
      <c r="AN17" s="393">
        <v>3</v>
      </c>
      <c r="AO17" s="393">
        <v>0</v>
      </c>
      <c r="AP17" s="393">
        <v>0</v>
      </c>
      <c r="AQ17" s="504">
        <v>3</v>
      </c>
      <c r="AR17" s="393">
        <v>0</v>
      </c>
      <c r="AS17" s="393">
        <v>0</v>
      </c>
      <c r="AT17" s="393">
        <v>0</v>
      </c>
      <c r="AU17" s="393">
        <v>0</v>
      </c>
      <c r="AV17" s="504">
        <v>0</v>
      </c>
      <c r="AW17" s="393">
        <v>81</v>
      </c>
      <c r="AX17" s="393">
        <v>124</v>
      </c>
      <c r="AY17" s="393">
        <v>0</v>
      </c>
      <c r="AZ17" s="721">
        <v>0</v>
      </c>
      <c r="BA17" s="505">
        <v>205</v>
      </c>
      <c r="BB17" s="506"/>
    </row>
    <row r="18" spans="1:54" ht="20.100000000000001" customHeight="1" x14ac:dyDescent="0.25">
      <c r="A18" s="382" t="s">
        <v>66</v>
      </c>
      <c r="B18" s="383" t="s">
        <v>166</v>
      </c>
      <c r="C18" s="375" t="s">
        <v>59</v>
      </c>
      <c r="D18" s="393">
        <v>5</v>
      </c>
      <c r="E18" s="393">
        <v>7</v>
      </c>
      <c r="F18" s="393">
        <v>0</v>
      </c>
      <c r="G18" s="393">
        <v>0</v>
      </c>
      <c r="H18" s="504">
        <v>12</v>
      </c>
      <c r="I18" s="393">
        <v>69</v>
      </c>
      <c r="J18" s="393">
        <v>120</v>
      </c>
      <c r="K18" s="393">
        <v>0</v>
      </c>
      <c r="L18" s="393">
        <v>0</v>
      </c>
      <c r="M18" s="504">
        <v>189</v>
      </c>
      <c r="N18" s="393">
        <v>11</v>
      </c>
      <c r="O18" s="393">
        <v>9</v>
      </c>
      <c r="P18" s="393">
        <v>0</v>
      </c>
      <c r="Q18" s="393">
        <v>0</v>
      </c>
      <c r="R18" s="504">
        <v>20</v>
      </c>
      <c r="S18" s="393">
        <v>0</v>
      </c>
      <c r="T18" s="393">
        <v>0</v>
      </c>
      <c r="U18" s="393">
        <v>0</v>
      </c>
      <c r="V18" s="393">
        <v>0</v>
      </c>
      <c r="W18" s="504">
        <v>0</v>
      </c>
      <c r="X18" s="393">
        <v>15</v>
      </c>
      <c r="Y18" s="393">
        <v>12</v>
      </c>
      <c r="Z18" s="393">
        <v>0</v>
      </c>
      <c r="AA18" s="393">
        <v>0</v>
      </c>
      <c r="AB18" s="504">
        <v>27</v>
      </c>
      <c r="AC18" s="393">
        <v>0</v>
      </c>
      <c r="AD18" s="393">
        <v>0</v>
      </c>
      <c r="AE18" s="393">
        <v>0</v>
      </c>
      <c r="AF18" s="393">
        <v>0</v>
      </c>
      <c r="AG18" s="504">
        <v>0</v>
      </c>
      <c r="AH18" s="393">
        <v>4</v>
      </c>
      <c r="AI18" s="393">
        <v>12</v>
      </c>
      <c r="AJ18" s="393">
        <v>0</v>
      </c>
      <c r="AK18" s="393">
        <v>0</v>
      </c>
      <c r="AL18" s="504">
        <v>16</v>
      </c>
      <c r="AM18" s="393">
        <v>0</v>
      </c>
      <c r="AN18" s="393">
        <v>0</v>
      </c>
      <c r="AO18" s="393">
        <v>0</v>
      </c>
      <c r="AP18" s="393">
        <v>0</v>
      </c>
      <c r="AQ18" s="504">
        <v>0</v>
      </c>
      <c r="AR18" s="393">
        <v>5</v>
      </c>
      <c r="AS18" s="393">
        <v>19</v>
      </c>
      <c r="AT18" s="393">
        <v>0</v>
      </c>
      <c r="AU18" s="393">
        <v>0</v>
      </c>
      <c r="AV18" s="504">
        <v>24</v>
      </c>
      <c r="AW18" s="393">
        <v>109</v>
      </c>
      <c r="AX18" s="393">
        <v>179</v>
      </c>
      <c r="AY18" s="393">
        <v>0</v>
      </c>
      <c r="AZ18" s="721">
        <v>0</v>
      </c>
      <c r="BA18" s="505">
        <v>288</v>
      </c>
      <c r="BB18" s="506"/>
    </row>
    <row r="19" spans="1:54" ht="20.100000000000001" customHeight="1" x14ac:dyDescent="0.25">
      <c r="A19" s="382" t="s">
        <v>68</v>
      </c>
      <c r="B19" s="383" t="s">
        <v>169</v>
      </c>
      <c r="C19" s="375" t="s">
        <v>59</v>
      </c>
      <c r="D19" s="393">
        <v>138</v>
      </c>
      <c r="E19" s="393">
        <v>119</v>
      </c>
      <c r="F19" s="393">
        <v>0</v>
      </c>
      <c r="G19" s="393">
        <v>0</v>
      </c>
      <c r="H19" s="504">
        <v>257</v>
      </c>
      <c r="I19" s="393">
        <v>2</v>
      </c>
      <c r="J19" s="393">
        <v>2</v>
      </c>
      <c r="K19" s="393">
        <v>0</v>
      </c>
      <c r="L19" s="393">
        <v>0</v>
      </c>
      <c r="M19" s="504">
        <v>4</v>
      </c>
      <c r="N19" s="393">
        <v>15</v>
      </c>
      <c r="O19" s="393">
        <v>20</v>
      </c>
      <c r="P19" s="393">
        <v>0</v>
      </c>
      <c r="Q19" s="393">
        <v>0</v>
      </c>
      <c r="R19" s="504">
        <v>35</v>
      </c>
      <c r="S19" s="393">
        <v>0</v>
      </c>
      <c r="T19" s="393">
        <v>0</v>
      </c>
      <c r="U19" s="393">
        <v>0</v>
      </c>
      <c r="V19" s="393">
        <v>0</v>
      </c>
      <c r="W19" s="504">
        <v>0</v>
      </c>
      <c r="X19" s="393">
        <v>58</v>
      </c>
      <c r="Y19" s="393">
        <v>74</v>
      </c>
      <c r="Z19" s="393">
        <v>0</v>
      </c>
      <c r="AA19" s="393">
        <v>0</v>
      </c>
      <c r="AB19" s="504">
        <v>132</v>
      </c>
      <c r="AC19" s="393">
        <v>0</v>
      </c>
      <c r="AD19" s="393">
        <v>1</v>
      </c>
      <c r="AE19" s="393">
        <v>0</v>
      </c>
      <c r="AF19" s="393">
        <v>0</v>
      </c>
      <c r="AG19" s="504">
        <v>1</v>
      </c>
      <c r="AH19" s="393">
        <v>21</v>
      </c>
      <c r="AI19" s="393">
        <v>22</v>
      </c>
      <c r="AJ19" s="393">
        <v>0</v>
      </c>
      <c r="AK19" s="393">
        <v>0</v>
      </c>
      <c r="AL19" s="504">
        <v>43</v>
      </c>
      <c r="AM19" s="393">
        <v>1</v>
      </c>
      <c r="AN19" s="393">
        <v>3</v>
      </c>
      <c r="AO19" s="393">
        <v>0</v>
      </c>
      <c r="AP19" s="393">
        <v>3</v>
      </c>
      <c r="AQ19" s="504">
        <v>7</v>
      </c>
      <c r="AR19" s="393">
        <v>0</v>
      </c>
      <c r="AS19" s="393">
        <v>1</v>
      </c>
      <c r="AT19" s="393">
        <v>0</v>
      </c>
      <c r="AU19" s="393">
        <v>0</v>
      </c>
      <c r="AV19" s="504">
        <v>1</v>
      </c>
      <c r="AW19" s="393">
        <v>235</v>
      </c>
      <c r="AX19" s="393">
        <v>242</v>
      </c>
      <c r="AY19" s="393">
        <v>0</v>
      </c>
      <c r="AZ19" s="721">
        <v>3</v>
      </c>
      <c r="BA19" s="505">
        <v>480</v>
      </c>
      <c r="BB19" s="506"/>
    </row>
    <row r="20" spans="1:54" ht="20.100000000000001" customHeight="1" x14ac:dyDescent="0.25">
      <c r="A20" s="382" t="s">
        <v>68</v>
      </c>
      <c r="B20" s="383" t="s">
        <v>168</v>
      </c>
      <c r="C20" s="375" t="s">
        <v>59</v>
      </c>
      <c r="D20" s="393">
        <v>108</v>
      </c>
      <c r="E20" s="393">
        <v>164</v>
      </c>
      <c r="F20" s="393">
        <v>0</v>
      </c>
      <c r="G20" s="393">
        <v>0</v>
      </c>
      <c r="H20" s="504">
        <v>272</v>
      </c>
      <c r="I20" s="393">
        <v>10</v>
      </c>
      <c r="J20" s="393">
        <v>12</v>
      </c>
      <c r="K20" s="393">
        <v>0</v>
      </c>
      <c r="L20" s="393">
        <v>0</v>
      </c>
      <c r="M20" s="504">
        <v>22</v>
      </c>
      <c r="N20" s="393">
        <v>21</v>
      </c>
      <c r="O20" s="393">
        <v>68</v>
      </c>
      <c r="P20" s="393">
        <v>0</v>
      </c>
      <c r="Q20" s="393">
        <v>0</v>
      </c>
      <c r="R20" s="504">
        <v>89</v>
      </c>
      <c r="S20" s="393">
        <v>2</v>
      </c>
      <c r="T20" s="393">
        <v>0</v>
      </c>
      <c r="U20" s="393">
        <v>0</v>
      </c>
      <c r="V20" s="393">
        <v>0</v>
      </c>
      <c r="W20" s="504">
        <v>2</v>
      </c>
      <c r="X20" s="393">
        <v>33</v>
      </c>
      <c r="Y20" s="393">
        <v>71</v>
      </c>
      <c r="Z20" s="393">
        <v>0</v>
      </c>
      <c r="AA20" s="393">
        <v>0</v>
      </c>
      <c r="AB20" s="504">
        <v>104</v>
      </c>
      <c r="AC20" s="393">
        <v>0</v>
      </c>
      <c r="AD20" s="393">
        <v>0</v>
      </c>
      <c r="AE20" s="393">
        <v>0</v>
      </c>
      <c r="AF20" s="393">
        <v>0</v>
      </c>
      <c r="AG20" s="504">
        <v>0</v>
      </c>
      <c r="AH20" s="393">
        <v>6</v>
      </c>
      <c r="AI20" s="393">
        <v>14</v>
      </c>
      <c r="AJ20" s="393">
        <v>0</v>
      </c>
      <c r="AK20" s="393">
        <v>0</v>
      </c>
      <c r="AL20" s="504">
        <v>20</v>
      </c>
      <c r="AM20" s="393">
        <v>15</v>
      </c>
      <c r="AN20" s="393">
        <v>21</v>
      </c>
      <c r="AO20" s="393">
        <v>0</v>
      </c>
      <c r="AP20" s="393">
        <v>0</v>
      </c>
      <c r="AQ20" s="504">
        <v>36</v>
      </c>
      <c r="AR20" s="393">
        <v>21</v>
      </c>
      <c r="AS20" s="393">
        <v>49</v>
      </c>
      <c r="AT20" s="393">
        <v>0</v>
      </c>
      <c r="AU20" s="393">
        <v>0</v>
      </c>
      <c r="AV20" s="504">
        <v>70</v>
      </c>
      <c r="AW20" s="393">
        <v>216</v>
      </c>
      <c r="AX20" s="393">
        <v>399</v>
      </c>
      <c r="AY20" s="393">
        <v>0</v>
      </c>
      <c r="AZ20" s="721">
        <v>0</v>
      </c>
      <c r="BA20" s="505">
        <v>615</v>
      </c>
      <c r="BB20" s="506"/>
    </row>
    <row r="21" spans="1:54" ht="20.100000000000001" customHeight="1" x14ac:dyDescent="0.25">
      <c r="A21" s="382" t="s">
        <v>68</v>
      </c>
      <c r="B21" s="383" t="s">
        <v>167</v>
      </c>
      <c r="C21" s="375" t="s">
        <v>57</v>
      </c>
      <c r="D21" s="393">
        <v>51</v>
      </c>
      <c r="E21" s="393">
        <v>98</v>
      </c>
      <c r="F21" s="393">
        <v>0</v>
      </c>
      <c r="G21" s="393">
        <v>0</v>
      </c>
      <c r="H21" s="504">
        <v>149</v>
      </c>
      <c r="I21" s="393">
        <v>5</v>
      </c>
      <c r="J21" s="393">
        <v>15</v>
      </c>
      <c r="K21" s="393">
        <v>0</v>
      </c>
      <c r="L21" s="393">
        <v>0</v>
      </c>
      <c r="M21" s="504">
        <v>20</v>
      </c>
      <c r="N21" s="393">
        <v>21</v>
      </c>
      <c r="O21" s="393">
        <v>76</v>
      </c>
      <c r="P21" s="393">
        <v>0</v>
      </c>
      <c r="Q21" s="393">
        <v>0</v>
      </c>
      <c r="R21" s="504">
        <v>97</v>
      </c>
      <c r="S21" s="393">
        <v>0</v>
      </c>
      <c r="T21" s="393">
        <v>0</v>
      </c>
      <c r="U21" s="393">
        <v>0</v>
      </c>
      <c r="V21" s="393">
        <v>0</v>
      </c>
      <c r="W21" s="504">
        <v>0</v>
      </c>
      <c r="X21" s="393">
        <v>18</v>
      </c>
      <c r="Y21" s="393">
        <v>53</v>
      </c>
      <c r="Z21" s="393">
        <v>0</v>
      </c>
      <c r="AA21" s="393">
        <v>0</v>
      </c>
      <c r="AB21" s="504">
        <v>71</v>
      </c>
      <c r="AC21" s="393">
        <v>0</v>
      </c>
      <c r="AD21" s="393">
        <v>0</v>
      </c>
      <c r="AE21" s="393">
        <v>0</v>
      </c>
      <c r="AF21" s="393">
        <v>0</v>
      </c>
      <c r="AG21" s="504">
        <v>0</v>
      </c>
      <c r="AH21" s="393">
        <v>10</v>
      </c>
      <c r="AI21" s="393">
        <v>10</v>
      </c>
      <c r="AJ21" s="393">
        <v>0</v>
      </c>
      <c r="AK21" s="393">
        <v>0</v>
      </c>
      <c r="AL21" s="504">
        <v>20</v>
      </c>
      <c r="AM21" s="393">
        <v>3</v>
      </c>
      <c r="AN21" s="393">
        <v>10</v>
      </c>
      <c r="AO21" s="393">
        <v>0</v>
      </c>
      <c r="AP21" s="393">
        <v>0</v>
      </c>
      <c r="AQ21" s="504">
        <v>13</v>
      </c>
      <c r="AR21" s="393">
        <v>0</v>
      </c>
      <c r="AS21" s="393">
        <v>0</v>
      </c>
      <c r="AT21" s="393">
        <v>0</v>
      </c>
      <c r="AU21" s="393">
        <v>0</v>
      </c>
      <c r="AV21" s="504">
        <v>0</v>
      </c>
      <c r="AW21" s="393">
        <v>108</v>
      </c>
      <c r="AX21" s="393">
        <v>262</v>
      </c>
      <c r="AY21" s="393">
        <v>0</v>
      </c>
      <c r="AZ21" s="721">
        <v>0</v>
      </c>
      <c r="BA21" s="505">
        <v>370</v>
      </c>
      <c r="BB21" s="506"/>
    </row>
    <row r="22" spans="1:54" ht="20.100000000000001" customHeight="1" x14ac:dyDescent="0.25">
      <c r="A22" s="382" t="s">
        <v>69</v>
      </c>
      <c r="B22" s="383" t="s">
        <v>170</v>
      </c>
      <c r="C22" s="375" t="s">
        <v>57</v>
      </c>
      <c r="D22" s="393">
        <v>99</v>
      </c>
      <c r="E22" s="393">
        <v>139</v>
      </c>
      <c r="F22" s="393">
        <v>0</v>
      </c>
      <c r="G22" s="393">
        <v>0</v>
      </c>
      <c r="H22" s="504">
        <v>238</v>
      </c>
      <c r="I22" s="393">
        <v>15</v>
      </c>
      <c r="J22" s="393">
        <v>28</v>
      </c>
      <c r="K22" s="393">
        <v>0</v>
      </c>
      <c r="L22" s="393">
        <v>0</v>
      </c>
      <c r="M22" s="504">
        <v>43</v>
      </c>
      <c r="N22" s="393">
        <v>11</v>
      </c>
      <c r="O22" s="393">
        <v>11</v>
      </c>
      <c r="P22" s="393">
        <v>0</v>
      </c>
      <c r="Q22" s="393">
        <v>0</v>
      </c>
      <c r="R22" s="504">
        <v>22</v>
      </c>
      <c r="S22" s="393">
        <v>2</v>
      </c>
      <c r="T22" s="393">
        <v>1</v>
      </c>
      <c r="U22" s="393">
        <v>0</v>
      </c>
      <c r="V22" s="393">
        <v>0</v>
      </c>
      <c r="W22" s="504">
        <v>3</v>
      </c>
      <c r="X22" s="393">
        <v>33</v>
      </c>
      <c r="Y22" s="393">
        <v>34</v>
      </c>
      <c r="Z22" s="393">
        <v>0</v>
      </c>
      <c r="AA22" s="393">
        <v>0</v>
      </c>
      <c r="AB22" s="504">
        <v>67</v>
      </c>
      <c r="AC22" s="393">
        <v>0</v>
      </c>
      <c r="AD22" s="393">
        <v>0</v>
      </c>
      <c r="AE22" s="393">
        <v>0</v>
      </c>
      <c r="AF22" s="393">
        <v>0</v>
      </c>
      <c r="AG22" s="504">
        <v>0</v>
      </c>
      <c r="AH22" s="393">
        <v>3</v>
      </c>
      <c r="AI22" s="393">
        <v>8</v>
      </c>
      <c r="AJ22" s="393">
        <v>0</v>
      </c>
      <c r="AK22" s="393">
        <v>0</v>
      </c>
      <c r="AL22" s="504">
        <v>11</v>
      </c>
      <c r="AM22" s="393">
        <v>1</v>
      </c>
      <c r="AN22" s="393">
        <v>2</v>
      </c>
      <c r="AO22" s="393">
        <v>0</v>
      </c>
      <c r="AP22" s="393">
        <v>0</v>
      </c>
      <c r="AQ22" s="504">
        <v>3</v>
      </c>
      <c r="AR22" s="393">
        <v>1</v>
      </c>
      <c r="AS22" s="393">
        <v>0</v>
      </c>
      <c r="AT22" s="393">
        <v>0</v>
      </c>
      <c r="AU22" s="393">
        <v>0</v>
      </c>
      <c r="AV22" s="504">
        <v>1</v>
      </c>
      <c r="AW22" s="393">
        <v>165</v>
      </c>
      <c r="AX22" s="393">
        <v>223</v>
      </c>
      <c r="AY22" s="393">
        <v>0</v>
      </c>
      <c r="AZ22" s="721">
        <v>0</v>
      </c>
      <c r="BA22" s="505">
        <v>388</v>
      </c>
      <c r="BB22" s="506"/>
    </row>
    <row r="23" spans="1:54" ht="20.100000000000001" customHeight="1" x14ac:dyDescent="0.25">
      <c r="A23" s="382" t="s">
        <v>70</v>
      </c>
      <c r="B23" s="383" t="s">
        <v>172</v>
      </c>
      <c r="C23" s="375" t="s">
        <v>59</v>
      </c>
      <c r="D23" s="393">
        <v>111</v>
      </c>
      <c r="E23" s="393">
        <v>162</v>
      </c>
      <c r="F23" s="393">
        <v>0</v>
      </c>
      <c r="G23" s="393">
        <v>0</v>
      </c>
      <c r="H23" s="504">
        <v>273</v>
      </c>
      <c r="I23" s="393">
        <v>7</v>
      </c>
      <c r="J23" s="393">
        <v>17</v>
      </c>
      <c r="K23" s="393">
        <v>0</v>
      </c>
      <c r="L23" s="393">
        <v>0</v>
      </c>
      <c r="M23" s="504">
        <v>24</v>
      </c>
      <c r="N23" s="393">
        <v>21</v>
      </c>
      <c r="O23" s="393">
        <v>60</v>
      </c>
      <c r="P23" s="393">
        <v>0</v>
      </c>
      <c r="Q23" s="393">
        <v>0</v>
      </c>
      <c r="R23" s="504">
        <v>81</v>
      </c>
      <c r="S23" s="393">
        <v>0</v>
      </c>
      <c r="T23" s="393">
        <v>2</v>
      </c>
      <c r="U23" s="393">
        <v>0</v>
      </c>
      <c r="V23" s="393">
        <v>0</v>
      </c>
      <c r="W23" s="504">
        <v>2</v>
      </c>
      <c r="X23" s="393">
        <v>45</v>
      </c>
      <c r="Y23" s="393">
        <v>104</v>
      </c>
      <c r="Z23" s="393">
        <v>0</v>
      </c>
      <c r="AA23" s="393">
        <v>0</v>
      </c>
      <c r="AB23" s="504">
        <v>149</v>
      </c>
      <c r="AC23" s="393">
        <v>0</v>
      </c>
      <c r="AD23" s="393">
        <v>0</v>
      </c>
      <c r="AE23" s="393">
        <v>0</v>
      </c>
      <c r="AF23" s="393">
        <v>0</v>
      </c>
      <c r="AG23" s="504">
        <v>0</v>
      </c>
      <c r="AH23" s="393">
        <v>11</v>
      </c>
      <c r="AI23" s="393">
        <v>19</v>
      </c>
      <c r="AJ23" s="393">
        <v>0</v>
      </c>
      <c r="AK23" s="393">
        <v>0</v>
      </c>
      <c r="AL23" s="504">
        <v>30</v>
      </c>
      <c r="AM23" s="393">
        <v>1</v>
      </c>
      <c r="AN23" s="393">
        <v>2</v>
      </c>
      <c r="AO23" s="393">
        <v>0</v>
      </c>
      <c r="AP23" s="393">
        <v>0</v>
      </c>
      <c r="AQ23" s="504">
        <v>3</v>
      </c>
      <c r="AR23" s="393">
        <v>2</v>
      </c>
      <c r="AS23" s="393">
        <v>8</v>
      </c>
      <c r="AT23" s="393">
        <v>0</v>
      </c>
      <c r="AU23" s="393">
        <v>0</v>
      </c>
      <c r="AV23" s="504">
        <v>10</v>
      </c>
      <c r="AW23" s="393">
        <v>198</v>
      </c>
      <c r="AX23" s="393">
        <v>374</v>
      </c>
      <c r="AY23" s="393">
        <v>0</v>
      </c>
      <c r="AZ23" s="721">
        <v>0</v>
      </c>
      <c r="BA23" s="505">
        <v>572</v>
      </c>
      <c r="BB23" s="506"/>
    </row>
    <row r="24" spans="1:54" ht="20.100000000000001" customHeight="1" x14ac:dyDescent="0.25">
      <c r="A24" s="382" t="s">
        <v>70</v>
      </c>
      <c r="B24" s="383" t="s">
        <v>171</v>
      </c>
      <c r="C24" s="375" t="s">
        <v>57</v>
      </c>
      <c r="D24" s="393">
        <v>68</v>
      </c>
      <c r="E24" s="393">
        <v>79</v>
      </c>
      <c r="F24" s="393">
        <v>0</v>
      </c>
      <c r="G24" s="393">
        <v>0</v>
      </c>
      <c r="H24" s="504">
        <v>147</v>
      </c>
      <c r="I24" s="393">
        <v>3</v>
      </c>
      <c r="J24" s="393">
        <v>4</v>
      </c>
      <c r="K24" s="393">
        <v>0</v>
      </c>
      <c r="L24" s="393">
        <v>0</v>
      </c>
      <c r="M24" s="504">
        <v>7</v>
      </c>
      <c r="N24" s="393">
        <v>4</v>
      </c>
      <c r="O24" s="393">
        <v>3</v>
      </c>
      <c r="P24" s="393">
        <v>0</v>
      </c>
      <c r="Q24" s="393">
        <v>0</v>
      </c>
      <c r="R24" s="504">
        <v>7</v>
      </c>
      <c r="S24" s="393">
        <v>1</v>
      </c>
      <c r="T24" s="393">
        <v>0</v>
      </c>
      <c r="U24" s="393">
        <v>0</v>
      </c>
      <c r="V24" s="393">
        <v>0</v>
      </c>
      <c r="W24" s="504">
        <v>1</v>
      </c>
      <c r="X24" s="393">
        <v>13</v>
      </c>
      <c r="Y24" s="393">
        <v>15</v>
      </c>
      <c r="Z24" s="393">
        <v>0</v>
      </c>
      <c r="AA24" s="393">
        <v>0</v>
      </c>
      <c r="AB24" s="504">
        <v>28</v>
      </c>
      <c r="AC24" s="393">
        <v>0</v>
      </c>
      <c r="AD24" s="393">
        <v>0</v>
      </c>
      <c r="AE24" s="393">
        <v>0</v>
      </c>
      <c r="AF24" s="393">
        <v>0</v>
      </c>
      <c r="AG24" s="504">
        <v>0</v>
      </c>
      <c r="AH24" s="393">
        <v>1</v>
      </c>
      <c r="AI24" s="393">
        <v>4</v>
      </c>
      <c r="AJ24" s="393">
        <v>0</v>
      </c>
      <c r="AK24" s="393">
        <v>0</v>
      </c>
      <c r="AL24" s="504">
        <v>5</v>
      </c>
      <c r="AM24" s="393">
        <v>1</v>
      </c>
      <c r="AN24" s="393">
        <v>5</v>
      </c>
      <c r="AO24" s="393">
        <v>0</v>
      </c>
      <c r="AP24" s="393">
        <v>1</v>
      </c>
      <c r="AQ24" s="504">
        <v>7</v>
      </c>
      <c r="AR24" s="393">
        <v>4</v>
      </c>
      <c r="AS24" s="393">
        <v>7</v>
      </c>
      <c r="AT24" s="393">
        <v>0</v>
      </c>
      <c r="AU24" s="393">
        <v>0</v>
      </c>
      <c r="AV24" s="504">
        <v>11</v>
      </c>
      <c r="AW24" s="393">
        <v>95</v>
      </c>
      <c r="AX24" s="393">
        <v>117</v>
      </c>
      <c r="AY24" s="393">
        <v>0</v>
      </c>
      <c r="AZ24" s="721">
        <v>1</v>
      </c>
      <c r="BA24" s="505">
        <v>213</v>
      </c>
      <c r="BB24" s="506"/>
    </row>
    <row r="25" spans="1:54" ht="20.100000000000001" customHeight="1" x14ac:dyDescent="0.25">
      <c r="A25" s="382" t="s">
        <v>70</v>
      </c>
      <c r="B25" s="383" t="s">
        <v>991</v>
      </c>
      <c r="C25" s="375" t="s">
        <v>57</v>
      </c>
      <c r="D25" s="393">
        <v>47</v>
      </c>
      <c r="E25" s="393">
        <v>73</v>
      </c>
      <c r="F25" s="393">
        <v>0</v>
      </c>
      <c r="G25" s="393">
        <v>0</v>
      </c>
      <c r="H25" s="504">
        <v>120</v>
      </c>
      <c r="I25" s="393">
        <v>8</v>
      </c>
      <c r="J25" s="393">
        <v>21</v>
      </c>
      <c r="K25" s="393">
        <v>0</v>
      </c>
      <c r="L25" s="393">
        <v>0</v>
      </c>
      <c r="M25" s="504">
        <v>29</v>
      </c>
      <c r="N25" s="393">
        <v>18</v>
      </c>
      <c r="O25" s="393">
        <v>41</v>
      </c>
      <c r="P25" s="393">
        <v>0</v>
      </c>
      <c r="Q25" s="393">
        <v>0</v>
      </c>
      <c r="R25" s="504">
        <v>59</v>
      </c>
      <c r="S25" s="393">
        <v>0</v>
      </c>
      <c r="T25" s="393">
        <v>0</v>
      </c>
      <c r="U25" s="393">
        <v>0</v>
      </c>
      <c r="V25" s="393">
        <v>0</v>
      </c>
      <c r="W25" s="504">
        <v>0</v>
      </c>
      <c r="X25" s="393">
        <v>38</v>
      </c>
      <c r="Y25" s="393">
        <v>106</v>
      </c>
      <c r="Z25" s="393">
        <v>0</v>
      </c>
      <c r="AA25" s="393">
        <v>1</v>
      </c>
      <c r="AB25" s="504">
        <v>145</v>
      </c>
      <c r="AC25" s="393">
        <v>0</v>
      </c>
      <c r="AD25" s="393">
        <v>0</v>
      </c>
      <c r="AE25" s="393">
        <v>0</v>
      </c>
      <c r="AF25" s="393">
        <v>0</v>
      </c>
      <c r="AG25" s="504">
        <v>0</v>
      </c>
      <c r="AH25" s="393">
        <v>5</v>
      </c>
      <c r="AI25" s="393">
        <v>4</v>
      </c>
      <c r="AJ25" s="393">
        <v>0</v>
      </c>
      <c r="AK25" s="393">
        <v>0</v>
      </c>
      <c r="AL25" s="504">
        <v>9</v>
      </c>
      <c r="AM25" s="393">
        <v>1</v>
      </c>
      <c r="AN25" s="393">
        <v>2</v>
      </c>
      <c r="AO25" s="393">
        <v>0</v>
      </c>
      <c r="AP25" s="393">
        <v>0</v>
      </c>
      <c r="AQ25" s="504">
        <v>3</v>
      </c>
      <c r="AR25" s="393">
        <v>1</v>
      </c>
      <c r="AS25" s="393">
        <v>6</v>
      </c>
      <c r="AT25" s="393">
        <v>0</v>
      </c>
      <c r="AU25" s="393">
        <v>0</v>
      </c>
      <c r="AV25" s="504">
        <v>7</v>
      </c>
      <c r="AW25" s="393">
        <v>118</v>
      </c>
      <c r="AX25" s="393">
        <v>253</v>
      </c>
      <c r="AY25" s="393">
        <v>0</v>
      </c>
      <c r="AZ25" s="721">
        <v>1</v>
      </c>
      <c r="BA25" s="505">
        <v>372</v>
      </c>
      <c r="BB25" s="506"/>
    </row>
    <row r="26" spans="1:54" ht="20.100000000000001" customHeight="1" x14ac:dyDescent="0.25">
      <c r="A26" s="382" t="s">
        <v>71</v>
      </c>
      <c r="B26" s="383" t="s">
        <v>173</v>
      </c>
      <c r="C26" s="375" t="s">
        <v>57</v>
      </c>
      <c r="D26" s="393">
        <v>124</v>
      </c>
      <c r="E26" s="393">
        <v>151</v>
      </c>
      <c r="F26" s="393">
        <v>0</v>
      </c>
      <c r="G26" s="393">
        <v>0</v>
      </c>
      <c r="H26" s="504">
        <v>275</v>
      </c>
      <c r="I26" s="393">
        <v>12</v>
      </c>
      <c r="J26" s="393">
        <v>9</v>
      </c>
      <c r="K26" s="393">
        <v>0</v>
      </c>
      <c r="L26" s="393">
        <v>0</v>
      </c>
      <c r="M26" s="504">
        <v>21</v>
      </c>
      <c r="N26" s="393">
        <v>14</v>
      </c>
      <c r="O26" s="393">
        <v>18</v>
      </c>
      <c r="P26" s="393">
        <v>0</v>
      </c>
      <c r="Q26" s="393">
        <v>0</v>
      </c>
      <c r="R26" s="504">
        <v>32</v>
      </c>
      <c r="S26" s="393">
        <v>1</v>
      </c>
      <c r="T26" s="393">
        <v>4</v>
      </c>
      <c r="U26" s="393">
        <v>0</v>
      </c>
      <c r="V26" s="393">
        <v>0</v>
      </c>
      <c r="W26" s="504">
        <v>5</v>
      </c>
      <c r="X26" s="393">
        <v>32</v>
      </c>
      <c r="Y26" s="393">
        <v>49</v>
      </c>
      <c r="Z26" s="393">
        <v>0</v>
      </c>
      <c r="AA26" s="393">
        <v>0</v>
      </c>
      <c r="AB26" s="504">
        <v>81</v>
      </c>
      <c r="AC26" s="393">
        <v>1</v>
      </c>
      <c r="AD26" s="393">
        <v>1</v>
      </c>
      <c r="AE26" s="393">
        <v>0</v>
      </c>
      <c r="AF26" s="393">
        <v>0</v>
      </c>
      <c r="AG26" s="504">
        <v>2</v>
      </c>
      <c r="AH26" s="393">
        <v>0</v>
      </c>
      <c r="AI26" s="393">
        <v>0</v>
      </c>
      <c r="AJ26" s="393">
        <v>0</v>
      </c>
      <c r="AK26" s="393">
        <v>0</v>
      </c>
      <c r="AL26" s="504">
        <v>0</v>
      </c>
      <c r="AM26" s="393">
        <v>3</v>
      </c>
      <c r="AN26" s="393">
        <v>3</v>
      </c>
      <c r="AO26" s="393">
        <v>0</v>
      </c>
      <c r="AP26" s="393">
        <v>0</v>
      </c>
      <c r="AQ26" s="504">
        <v>6</v>
      </c>
      <c r="AR26" s="393">
        <v>10</v>
      </c>
      <c r="AS26" s="393">
        <v>17</v>
      </c>
      <c r="AT26" s="393">
        <v>0</v>
      </c>
      <c r="AU26" s="393">
        <v>0</v>
      </c>
      <c r="AV26" s="504">
        <v>27</v>
      </c>
      <c r="AW26" s="393">
        <v>197</v>
      </c>
      <c r="AX26" s="393">
        <v>252</v>
      </c>
      <c r="AY26" s="393">
        <v>0</v>
      </c>
      <c r="AZ26" s="721">
        <v>0</v>
      </c>
      <c r="BA26" s="505">
        <v>449</v>
      </c>
      <c r="BB26" s="506"/>
    </row>
    <row r="27" spans="1:54" ht="20.100000000000001" customHeight="1" x14ac:dyDescent="0.25">
      <c r="A27" s="382" t="s">
        <v>72</v>
      </c>
      <c r="B27" s="383" t="s">
        <v>174</v>
      </c>
      <c r="C27" s="375" t="s">
        <v>57</v>
      </c>
      <c r="D27" s="393">
        <v>50</v>
      </c>
      <c r="E27" s="393">
        <v>108</v>
      </c>
      <c r="F27" s="393">
        <v>0</v>
      </c>
      <c r="G27" s="393">
        <v>2</v>
      </c>
      <c r="H27" s="504">
        <v>160</v>
      </c>
      <c r="I27" s="393">
        <v>0</v>
      </c>
      <c r="J27" s="393">
        <v>3</v>
      </c>
      <c r="K27" s="393">
        <v>0</v>
      </c>
      <c r="L27" s="393">
        <v>0</v>
      </c>
      <c r="M27" s="504">
        <v>3</v>
      </c>
      <c r="N27" s="393">
        <v>7</v>
      </c>
      <c r="O27" s="393">
        <v>15</v>
      </c>
      <c r="P27" s="393">
        <v>0</v>
      </c>
      <c r="Q27" s="393">
        <v>1</v>
      </c>
      <c r="R27" s="504">
        <v>23</v>
      </c>
      <c r="S27" s="393">
        <v>0</v>
      </c>
      <c r="T27" s="393">
        <v>0</v>
      </c>
      <c r="U27" s="393">
        <v>0</v>
      </c>
      <c r="V27" s="393">
        <v>0</v>
      </c>
      <c r="W27" s="504">
        <v>0</v>
      </c>
      <c r="X27" s="393">
        <v>8</v>
      </c>
      <c r="Y27" s="393">
        <v>19</v>
      </c>
      <c r="Z27" s="393">
        <v>0</v>
      </c>
      <c r="AA27" s="393">
        <v>0</v>
      </c>
      <c r="AB27" s="504">
        <v>27</v>
      </c>
      <c r="AC27" s="393">
        <v>1</v>
      </c>
      <c r="AD27" s="393">
        <v>0</v>
      </c>
      <c r="AE27" s="393">
        <v>0</v>
      </c>
      <c r="AF27" s="393">
        <v>0</v>
      </c>
      <c r="AG27" s="504">
        <v>1</v>
      </c>
      <c r="AH27" s="393">
        <v>5</v>
      </c>
      <c r="AI27" s="393">
        <v>4</v>
      </c>
      <c r="AJ27" s="393">
        <v>0</v>
      </c>
      <c r="AK27" s="393">
        <v>0</v>
      </c>
      <c r="AL27" s="504">
        <v>9</v>
      </c>
      <c r="AM27" s="393">
        <v>50</v>
      </c>
      <c r="AN27" s="393">
        <v>54</v>
      </c>
      <c r="AO27" s="393">
        <v>0</v>
      </c>
      <c r="AP27" s="393">
        <v>0</v>
      </c>
      <c r="AQ27" s="504">
        <v>104</v>
      </c>
      <c r="AR27" s="393">
        <v>0</v>
      </c>
      <c r="AS27" s="393">
        <v>0</v>
      </c>
      <c r="AT27" s="393">
        <v>0</v>
      </c>
      <c r="AU27" s="393">
        <v>0</v>
      </c>
      <c r="AV27" s="504">
        <v>0</v>
      </c>
      <c r="AW27" s="393">
        <v>121</v>
      </c>
      <c r="AX27" s="393">
        <v>203</v>
      </c>
      <c r="AY27" s="393">
        <v>0</v>
      </c>
      <c r="AZ27" s="721">
        <v>3</v>
      </c>
      <c r="BA27" s="505">
        <v>327</v>
      </c>
      <c r="BB27" s="506"/>
    </row>
    <row r="28" spans="1:54" ht="20.100000000000001" customHeight="1" x14ac:dyDescent="0.25">
      <c r="A28" s="382" t="s">
        <v>73</v>
      </c>
      <c r="B28" s="383" t="s">
        <v>175</v>
      </c>
      <c r="C28" s="375" t="s">
        <v>57</v>
      </c>
      <c r="D28" s="393">
        <v>85</v>
      </c>
      <c r="E28" s="393">
        <v>118</v>
      </c>
      <c r="F28" s="393">
        <v>0</v>
      </c>
      <c r="G28" s="393">
        <v>0</v>
      </c>
      <c r="H28" s="504">
        <v>203</v>
      </c>
      <c r="I28" s="393">
        <v>2</v>
      </c>
      <c r="J28" s="393">
        <v>1</v>
      </c>
      <c r="K28" s="393">
        <v>0</v>
      </c>
      <c r="L28" s="393">
        <v>0</v>
      </c>
      <c r="M28" s="504">
        <v>3</v>
      </c>
      <c r="N28" s="393">
        <v>10</v>
      </c>
      <c r="O28" s="393">
        <v>9</v>
      </c>
      <c r="P28" s="393">
        <v>0</v>
      </c>
      <c r="Q28" s="393">
        <v>0</v>
      </c>
      <c r="R28" s="504">
        <v>19</v>
      </c>
      <c r="S28" s="393">
        <v>0</v>
      </c>
      <c r="T28" s="393">
        <v>0</v>
      </c>
      <c r="U28" s="393">
        <v>0</v>
      </c>
      <c r="V28" s="393">
        <v>0</v>
      </c>
      <c r="W28" s="504">
        <v>0</v>
      </c>
      <c r="X28" s="393">
        <v>8</v>
      </c>
      <c r="Y28" s="393">
        <v>6</v>
      </c>
      <c r="Z28" s="393">
        <v>0</v>
      </c>
      <c r="AA28" s="393">
        <v>0</v>
      </c>
      <c r="AB28" s="504">
        <v>14</v>
      </c>
      <c r="AC28" s="393">
        <v>0</v>
      </c>
      <c r="AD28" s="393">
        <v>0</v>
      </c>
      <c r="AE28" s="393">
        <v>0</v>
      </c>
      <c r="AF28" s="393">
        <v>0</v>
      </c>
      <c r="AG28" s="504">
        <v>0</v>
      </c>
      <c r="AH28" s="393">
        <v>7</v>
      </c>
      <c r="AI28" s="393">
        <v>10</v>
      </c>
      <c r="AJ28" s="393">
        <v>0</v>
      </c>
      <c r="AK28" s="393">
        <v>0</v>
      </c>
      <c r="AL28" s="504">
        <v>17</v>
      </c>
      <c r="AM28" s="393">
        <v>2</v>
      </c>
      <c r="AN28" s="393">
        <v>2</v>
      </c>
      <c r="AO28" s="393">
        <v>0</v>
      </c>
      <c r="AP28" s="393">
        <v>0</v>
      </c>
      <c r="AQ28" s="504">
        <v>4</v>
      </c>
      <c r="AR28" s="393">
        <v>0</v>
      </c>
      <c r="AS28" s="393">
        <v>0</v>
      </c>
      <c r="AT28" s="393">
        <v>0</v>
      </c>
      <c r="AU28" s="393">
        <v>0</v>
      </c>
      <c r="AV28" s="504">
        <v>0</v>
      </c>
      <c r="AW28" s="393">
        <v>114</v>
      </c>
      <c r="AX28" s="393">
        <v>146</v>
      </c>
      <c r="AY28" s="393">
        <v>0</v>
      </c>
      <c r="AZ28" s="721">
        <v>0</v>
      </c>
      <c r="BA28" s="505">
        <v>260</v>
      </c>
      <c r="BB28" s="506"/>
    </row>
    <row r="29" spans="1:54" ht="20.100000000000001" customHeight="1" x14ac:dyDescent="0.25">
      <c r="A29" s="382" t="s">
        <v>73</v>
      </c>
      <c r="B29" s="383" t="s">
        <v>176</v>
      </c>
      <c r="C29" s="375" t="s">
        <v>57</v>
      </c>
      <c r="D29" s="393">
        <v>115</v>
      </c>
      <c r="E29" s="393">
        <v>192</v>
      </c>
      <c r="F29" s="393">
        <v>0</v>
      </c>
      <c r="G29" s="393">
        <v>1</v>
      </c>
      <c r="H29" s="504">
        <v>308</v>
      </c>
      <c r="I29" s="393">
        <v>9</v>
      </c>
      <c r="J29" s="393">
        <v>9</v>
      </c>
      <c r="K29" s="393">
        <v>0</v>
      </c>
      <c r="L29" s="393">
        <v>0</v>
      </c>
      <c r="M29" s="504">
        <v>18</v>
      </c>
      <c r="N29" s="393">
        <v>18</v>
      </c>
      <c r="O29" s="393">
        <v>22</v>
      </c>
      <c r="P29" s="393">
        <v>0</v>
      </c>
      <c r="Q29" s="393">
        <v>0</v>
      </c>
      <c r="R29" s="504">
        <v>40</v>
      </c>
      <c r="S29" s="393">
        <v>0</v>
      </c>
      <c r="T29" s="393">
        <v>0</v>
      </c>
      <c r="U29" s="393">
        <v>0</v>
      </c>
      <c r="V29" s="393">
        <v>0</v>
      </c>
      <c r="W29" s="504">
        <v>0</v>
      </c>
      <c r="X29" s="393">
        <v>35</v>
      </c>
      <c r="Y29" s="393">
        <v>40</v>
      </c>
      <c r="Z29" s="393">
        <v>0</v>
      </c>
      <c r="AA29" s="393">
        <v>0</v>
      </c>
      <c r="AB29" s="504">
        <v>75</v>
      </c>
      <c r="AC29" s="393">
        <v>1</v>
      </c>
      <c r="AD29" s="393">
        <v>1</v>
      </c>
      <c r="AE29" s="393">
        <v>0</v>
      </c>
      <c r="AF29" s="393">
        <v>0</v>
      </c>
      <c r="AG29" s="504">
        <v>2</v>
      </c>
      <c r="AH29" s="393">
        <v>4</v>
      </c>
      <c r="AI29" s="393">
        <v>15</v>
      </c>
      <c r="AJ29" s="393">
        <v>0</v>
      </c>
      <c r="AK29" s="393">
        <v>0</v>
      </c>
      <c r="AL29" s="504">
        <v>19</v>
      </c>
      <c r="AM29" s="393">
        <v>3</v>
      </c>
      <c r="AN29" s="393">
        <v>2</v>
      </c>
      <c r="AO29" s="393">
        <v>0</v>
      </c>
      <c r="AP29" s="393">
        <v>0</v>
      </c>
      <c r="AQ29" s="504">
        <v>5</v>
      </c>
      <c r="AR29" s="393">
        <v>4</v>
      </c>
      <c r="AS29" s="393">
        <v>5</v>
      </c>
      <c r="AT29" s="393">
        <v>0</v>
      </c>
      <c r="AU29" s="393">
        <v>0</v>
      </c>
      <c r="AV29" s="504">
        <v>9</v>
      </c>
      <c r="AW29" s="393">
        <v>189</v>
      </c>
      <c r="AX29" s="393">
        <v>286</v>
      </c>
      <c r="AY29" s="393">
        <v>0</v>
      </c>
      <c r="AZ29" s="721">
        <v>1</v>
      </c>
      <c r="BA29" s="505">
        <v>476</v>
      </c>
      <c r="BB29" s="506"/>
    </row>
    <row r="30" spans="1:54" ht="20.100000000000001" customHeight="1" x14ac:dyDescent="0.25">
      <c r="A30" s="382" t="s">
        <v>74</v>
      </c>
      <c r="B30" s="383" t="s">
        <v>177</v>
      </c>
      <c r="C30" s="375" t="s">
        <v>57</v>
      </c>
      <c r="D30" s="393">
        <v>90</v>
      </c>
      <c r="E30" s="393">
        <v>141</v>
      </c>
      <c r="F30" s="393">
        <v>0</v>
      </c>
      <c r="G30" s="393">
        <v>0</v>
      </c>
      <c r="H30" s="504">
        <v>231</v>
      </c>
      <c r="I30" s="393">
        <v>4</v>
      </c>
      <c r="J30" s="393">
        <v>5</v>
      </c>
      <c r="K30" s="393">
        <v>0</v>
      </c>
      <c r="L30" s="393">
        <v>0</v>
      </c>
      <c r="M30" s="504">
        <v>9</v>
      </c>
      <c r="N30" s="393">
        <v>4</v>
      </c>
      <c r="O30" s="393">
        <v>8</v>
      </c>
      <c r="P30" s="393">
        <v>0</v>
      </c>
      <c r="Q30" s="393">
        <v>0</v>
      </c>
      <c r="R30" s="504">
        <v>12</v>
      </c>
      <c r="S30" s="393">
        <v>1</v>
      </c>
      <c r="T30" s="393">
        <v>0</v>
      </c>
      <c r="U30" s="393">
        <v>0</v>
      </c>
      <c r="V30" s="393">
        <v>0</v>
      </c>
      <c r="W30" s="504">
        <v>1</v>
      </c>
      <c r="X30" s="393">
        <v>25</v>
      </c>
      <c r="Y30" s="393">
        <v>31</v>
      </c>
      <c r="Z30" s="393">
        <v>0</v>
      </c>
      <c r="AA30" s="393">
        <v>0</v>
      </c>
      <c r="AB30" s="504">
        <v>56</v>
      </c>
      <c r="AC30" s="393">
        <v>1</v>
      </c>
      <c r="AD30" s="393">
        <v>0</v>
      </c>
      <c r="AE30" s="393">
        <v>0</v>
      </c>
      <c r="AF30" s="393">
        <v>0</v>
      </c>
      <c r="AG30" s="504">
        <v>1</v>
      </c>
      <c r="AH30" s="393">
        <v>0</v>
      </c>
      <c r="AI30" s="393">
        <v>0</v>
      </c>
      <c r="AJ30" s="393">
        <v>0</v>
      </c>
      <c r="AK30" s="393">
        <v>0</v>
      </c>
      <c r="AL30" s="504">
        <v>0</v>
      </c>
      <c r="AM30" s="393">
        <v>0</v>
      </c>
      <c r="AN30" s="393">
        <v>0</v>
      </c>
      <c r="AO30" s="393">
        <v>0</v>
      </c>
      <c r="AP30" s="393">
        <v>0</v>
      </c>
      <c r="AQ30" s="504">
        <v>0</v>
      </c>
      <c r="AR30" s="393">
        <v>0</v>
      </c>
      <c r="AS30" s="393">
        <v>0</v>
      </c>
      <c r="AT30" s="393">
        <v>0</v>
      </c>
      <c r="AU30" s="393">
        <v>0</v>
      </c>
      <c r="AV30" s="504">
        <v>0</v>
      </c>
      <c r="AW30" s="393">
        <v>125</v>
      </c>
      <c r="AX30" s="393">
        <v>185</v>
      </c>
      <c r="AY30" s="393">
        <v>0</v>
      </c>
      <c r="AZ30" s="721">
        <v>0</v>
      </c>
      <c r="BA30" s="505">
        <v>310</v>
      </c>
      <c r="BB30" s="506"/>
    </row>
    <row r="31" spans="1:54" ht="20.100000000000001" customHeight="1" x14ac:dyDescent="0.25">
      <c r="A31" s="382" t="s">
        <v>75</v>
      </c>
      <c r="B31" s="383" t="s">
        <v>247</v>
      </c>
      <c r="C31" s="375" t="s">
        <v>59</v>
      </c>
      <c r="D31" s="393">
        <v>68</v>
      </c>
      <c r="E31" s="393">
        <v>109</v>
      </c>
      <c r="F31" s="393">
        <v>0</v>
      </c>
      <c r="G31" s="393">
        <v>0</v>
      </c>
      <c r="H31" s="504">
        <v>177</v>
      </c>
      <c r="I31" s="393">
        <v>1</v>
      </c>
      <c r="J31" s="393">
        <v>2</v>
      </c>
      <c r="K31" s="393">
        <v>0</v>
      </c>
      <c r="L31" s="393">
        <v>0</v>
      </c>
      <c r="M31" s="504">
        <v>3</v>
      </c>
      <c r="N31" s="393">
        <v>4</v>
      </c>
      <c r="O31" s="393">
        <v>12</v>
      </c>
      <c r="P31" s="393">
        <v>0</v>
      </c>
      <c r="Q31" s="393">
        <v>0</v>
      </c>
      <c r="R31" s="504">
        <v>16</v>
      </c>
      <c r="S31" s="393">
        <v>0</v>
      </c>
      <c r="T31" s="393">
        <v>0</v>
      </c>
      <c r="U31" s="393">
        <v>0</v>
      </c>
      <c r="V31" s="393">
        <v>0</v>
      </c>
      <c r="W31" s="504">
        <v>0</v>
      </c>
      <c r="X31" s="393">
        <v>15</v>
      </c>
      <c r="Y31" s="393">
        <v>32</v>
      </c>
      <c r="Z31" s="393">
        <v>0</v>
      </c>
      <c r="AA31" s="393">
        <v>0</v>
      </c>
      <c r="AB31" s="504">
        <v>47</v>
      </c>
      <c r="AC31" s="393">
        <v>0</v>
      </c>
      <c r="AD31" s="393">
        <v>0</v>
      </c>
      <c r="AE31" s="393">
        <v>0</v>
      </c>
      <c r="AF31" s="393">
        <v>0</v>
      </c>
      <c r="AG31" s="504">
        <v>0</v>
      </c>
      <c r="AH31" s="393">
        <v>2</v>
      </c>
      <c r="AI31" s="393">
        <v>9</v>
      </c>
      <c r="AJ31" s="393">
        <v>0</v>
      </c>
      <c r="AK31" s="393">
        <v>0</v>
      </c>
      <c r="AL31" s="504">
        <v>11</v>
      </c>
      <c r="AM31" s="393">
        <v>0</v>
      </c>
      <c r="AN31" s="393">
        <v>5</v>
      </c>
      <c r="AO31" s="393">
        <v>0</v>
      </c>
      <c r="AP31" s="393">
        <v>0</v>
      </c>
      <c r="AQ31" s="504">
        <v>5</v>
      </c>
      <c r="AR31" s="393">
        <v>7</v>
      </c>
      <c r="AS31" s="393">
        <v>10</v>
      </c>
      <c r="AT31" s="393">
        <v>0</v>
      </c>
      <c r="AU31" s="393">
        <v>0</v>
      </c>
      <c r="AV31" s="504">
        <v>17</v>
      </c>
      <c r="AW31" s="393">
        <v>97</v>
      </c>
      <c r="AX31" s="393">
        <v>179</v>
      </c>
      <c r="AY31" s="393">
        <v>0</v>
      </c>
      <c r="AZ31" s="721">
        <v>0</v>
      </c>
      <c r="BA31" s="505">
        <v>276</v>
      </c>
      <c r="BB31" s="506"/>
    </row>
    <row r="32" spans="1:54" ht="20.100000000000001" customHeight="1" x14ac:dyDescent="0.25">
      <c r="A32" s="382" t="s">
        <v>76</v>
      </c>
      <c r="B32" s="383" t="s">
        <v>179</v>
      </c>
      <c r="C32" s="375" t="s">
        <v>57</v>
      </c>
      <c r="D32" s="393">
        <v>76</v>
      </c>
      <c r="E32" s="393">
        <v>104</v>
      </c>
      <c r="F32" s="393">
        <v>0</v>
      </c>
      <c r="G32" s="393">
        <v>4</v>
      </c>
      <c r="H32" s="504">
        <v>184</v>
      </c>
      <c r="I32" s="393">
        <v>19</v>
      </c>
      <c r="J32" s="393">
        <v>38</v>
      </c>
      <c r="K32" s="393">
        <v>0</v>
      </c>
      <c r="L32" s="393">
        <v>1</v>
      </c>
      <c r="M32" s="504">
        <v>58</v>
      </c>
      <c r="N32" s="393">
        <v>22</v>
      </c>
      <c r="O32" s="393">
        <v>41</v>
      </c>
      <c r="P32" s="393">
        <v>0</v>
      </c>
      <c r="Q32" s="393">
        <v>2</v>
      </c>
      <c r="R32" s="504">
        <v>65</v>
      </c>
      <c r="S32" s="393">
        <v>0</v>
      </c>
      <c r="T32" s="393">
        <v>0</v>
      </c>
      <c r="U32" s="393">
        <v>0</v>
      </c>
      <c r="V32" s="393">
        <v>0</v>
      </c>
      <c r="W32" s="504">
        <v>0</v>
      </c>
      <c r="X32" s="393">
        <v>65</v>
      </c>
      <c r="Y32" s="393">
        <v>99</v>
      </c>
      <c r="Z32" s="393">
        <v>0</v>
      </c>
      <c r="AA32" s="393">
        <v>0</v>
      </c>
      <c r="AB32" s="504">
        <v>164</v>
      </c>
      <c r="AC32" s="393">
        <v>0</v>
      </c>
      <c r="AD32" s="393">
        <v>0</v>
      </c>
      <c r="AE32" s="393">
        <v>0</v>
      </c>
      <c r="AF32" s="393">
        <v>0</v>
      </c>
      <c r="AG32" s="504">
        <v>0</v>
      </c>
      <c r="AH32" s="393">
        <v>9</v>
      </c>
      <c r="AI32" s="393">
        <v>14</v>
      </c>
      <c r="AJ32" s="393">
        <v>0</v>
      </c>
      <c r="AK32" s="393">
        <v>1</v>
      </c>
      <c r="AL32" s="504">
        <v>24</v>
      </c>
      <c r="AM32" s="393">
        <v>5</v>
      </c>
      <c r="AN32" s="393">
        <v>9</v>
      </c>
      <c r="AO32" s="393">
        <v>0</v>
      </c>
      <c r="AP32" s="393">
        <v>1</v>
      </c>
      <c r="AQ32" s="504">
        <v>15</v>
      </c>
      <c r="AR32" s="393">
        <v>6</v>
      </c>
      <c r="AS32" s="393">
        <v>9</v>
      </c>
      <c r="AT32" s="393">
        <v>0</v>
      </c>
      <c r="AU32" s="393">
        <v>0</v>
      </c>
      <c r="AV32" s="504">
        <v>15</v>
      </c>
      <c r="AW32" s="393">
        <v>202</v>
      </c>
      <c r="AX32" s="393">
        <v>314</v>
      </c>
      <c r="AY32" s="393">
        <v>0</v>
      </c>
      <c r="AZ32" s="721">
        <v>9</v>
      </c>
      <c r="BA32" s="505">
        <v>525</v>
      </c>
      <c r="BB32" s="506"/>
    </row>
    <row r="33" spans="1:54" ht="20.100000000000001" customHeight="1" x14ac:dyDescent="0.25">
      <c r="A33" s="382" t="s">
        <v>77</v>
      </c>
      <c r="B33" s="383" t="s">
        <v>181</v>
      </c>
      <c r="C33" s="375" t="s">
        <v>59</v>
      </c>
      <c r="D33" s="393">
        <v>92</v>
      </c>
      <c r="E33" s="393">
        <v>143</v>
      </c>
      <c r="F33" s="393">
        <v>0</v>
      </c>
      <c r="G33" s="393">
        <v>1</v>
      </c>
      <c r="H33" s="504">
        <v>236</v>
      </c>
      <c r="I33" s="393">
        <v>7</v>
      </c>
      <c r="J33" s="393">
        <v>17</v>
      </c>
      <c r="K33" s="393">
        <v>0</v>
      </c>
      <c r="L33" s="393">
        <v>1</v>
      </c>
      <c r="M33" s="504">
        <v>25</v>
      </c>
      <c r="N33" s="393">
        <v>40</v>
      </c>
      <c r="O33" s="393">
        <v>69</v>
      </c>
      <c r="P33" s="393">
        <v>0</v>
      </c>
      <c r="Q33" s="393">
        <v>0</v>
      </c>
      <c r="R33" s="504">
        <v>109</v>
      </c>
      <c r="S33" s="393">
        <v>0</v>
      </c>
      <c r="T33" s="393">
        <v>0</v>
      </c>
      <c r="U33" s="393">
        <v>0</v>
      </c>
      <c r="V33" s="393">
        <v>0</v>
      </c>
      <c r="W33" s="504">
        <v>0</v>
      </c>
      <c r="X33" s="393">
        <v>49</v>
      </c>
      <c r="Y33" s="393">
        <v>108</v>
      </c>
      <c r="Z33" s="393">
        <v>0</v>
      </c>
      <c r="AA33" s="393">
        <v>0</v>
      </c>
      <c r="AB33" s="504">
        <v>157</v>
      </c>
      <c r="AC33" s="393">
        <v>0</v>
      </c>
      <c r="AD33" s="393">
        <v>1</v>
      </c>
      <c r="AE33" s="393">
        <v>0</v>
      </c>
      <c r="AF33" s="393">
        <v>0</v>
      </c>
      <c r="AG33" s="504">
        <v>1</v>
      </c>
      <c r="AH33" s="393">
        <v>6</v>
      </c>
      <c r="AI33" s="393">
        <v>14</v>
      </c>
      <c r="AJ33" s="393">
        <v>0</v>
      </c>
      <c r="AK33" s="393">
        <v>0</v>
      </c>
      <c r="AL33" s="504">
        <v>20</v>
      </c>
      <c r="AM33" s="393">
        <v>7</v>
      </c>
      <c r="AN33" s="393">
        <v>11</v>
      </c>
      <c r="AO33" s="393">
        <v>0</v>
      </c>
      <c r="AP33" s="393">
        <v>1</v>
      </c>
      <c r="AQ33" s="504">
        <v>19</v>
      </c>
      <c r="AR33" s="393">
        <v>27</v>
      </c>
      <c r="AS33" s="393">
        <v>57</v>
      </c>
      <c r="AT33" s="393">
        <v>0</v>
      </c>
      <c r="AU33" s="393">
        <v>2</v>
      </c>
      <c r="AV33" s="504">
        <v>86</v>
      </c>
      <c r="AW33" s="393">
        <v>228</v>
      </c>
      <c r="AX33" s="393">
        <v>420</v>
      </c>
      <c r="AY33" s="393">
        <v>0</v>
      </c>
      <c r="AZ33" s="721">
        <v>5</v>
      </c>
      <c r="BA33" s="505">
        <v>653</v>
      </c>
      <c r="BB33" s="506"/>
    </row>
    <row r="34" spans="1:54" ht="20.100000000000001" customHeight="1" x14ac:dyDescent="0.25">
      <c r="A34" s="382" t="s">
        <v>77</v>
      </c>
      <c r="B34" s="383" t="s">
        <v>180</v>
      </c>
      <c r="C34" s="375" t="s">
        <v>59</v>
      </c>
      <c r="D34" s="393">
        <v>18</v>
      </c>
      <c r="E34" s="393">
        <v>25</v>
      </c>
      <c r="F34" s="393">
        <v>0</v>
      </c>
      <c r="G34" s="393">
        <v>0</v>
      </c>
      <c r="H34" s="504">
        <v>43</v>
      </c>
      <c r="I34" s="393">
        <v>3</v>
      </c>
      <c r="J34" s="393">
        <v>6</v>
      </c>
      <c r="K34" s="393">
        <v>0</v>
      </c>
      <c r="L34" s="393">
        <v>0</v>
      </c>
      <c r="M34" s="504">
        <v>9</v>
      </c>
      <c r="N34" s="393">
        <v>7</v>
      </c>
      <c r="O34" s="393">
        <v>8</v>
      </c>
      <c r="P34" s="393">
        <v>0</v>
      </c>
      <c r="Q34" s="393">
        <v>0</v>
      </c>
      <c r="R34" s="504">
        <v>15</v>
      </c>
      <c r="S34" s="393">
        <v>0</v>
      </c>
      <c r="T34" s="393">
        <v>1</v>
      </c>
      <c r="U34" s="393">
        <v>0</v>
      </c>
      <c r="V34" s="393">
        <v>0</v>
      </c>
      <c r="W34" s="504">
        <v>1</v>
      </c>
      <c r="X34" s="393">
        <v>21</v>
      </c>
      <c r="Y34" s="393">
        <v>40</v>
      </c>
      <c r="Z34" s="393">
        <v>0</v>
      </c>
      <c r="AA34" s="393">
        <v>0</v>
      </c>
      <c r="AB34" s="504">
        <v>61</v>
      </c>
      <c r="AC34" s="393">
        <v>0</v>
      </c>
      <c r="AD34" s="393">
        <v>0</v>
      </c>
      <c r="AE34" s="393">
        <v>0</v>
      </c>
      <c r="AF34" s="393">
        <v>0</v>
      </c>
      <c r="AG34" s="504">
        <v>0</v>
      </c>
      <c r="AH34" s="393">
        <v>3</v>
      </c>
      <c r="AI34" s="393">
        <v>5</v>
      </c>
      <c r="AJ34" s="393">
        <v>0</v>
      </c>
      <c r="AK34" s="393">
        <v>0</v>
      </c>
      <c r="AL34" s="504">
        <v>8</v>
      </c>
      <c r="AM34" s="393">
        <v>0</v>
      </c>
      <c r="AN34" s="393">
        <v>0</v>
      </c>
      <c r="AO34" s="393">
        <v>0</v>
      </c>
      <c r="AP34" s="393">
        <v>0</v>
      </c>
      <c r="AQ34" s="504">
        <v>0</v>
      </c>
      <c r="AR34" s="393">
        <v>1</v>
      </c>
      <c r="AS34" s="393">
        <v>4</v>
      </c>
      <c r="AT34" s="393">
        <v>0</v>
      </c>
      <c r="AU34" s="393">
        <v>0</v>
      </c>
      <c r="AV34" s="504">
        <v>5</v>
      </c>
      <c r="AW34" s="393">
        <v>53</v>
      </c>
      <c r="AX34" s="393">
        <v>89</v>
      </c>
      <c r="AY34" s="393">
        <v>0</v>
      </c>
      <c r="AZ34" s="721">
        <v>0</v>
      </c>
      <c r="BA34" s="505">
        <v>142</v>
      </c>
      <c r="BB34" s="506"/>
    </row>
    <row r="35" spans="1:54" ht="20.100000000000001" customHeight="1" x14ac:dyDescent="0.25">
      <c r="A35" s="382" t="s">
        <v>77</v>
      </c>
      <c r="B35" s="383" t="s">
        <v>182</v>
      </c>
      <c r="C35" s="375" t="s">
        <v>59</v>
      </c>
      <c r="D35" s="393">
        <v>114</v>
      </c>
      <c r="E35" s="393">
        <v>139</v>
      </c>
      <c r="F35" s="393">
        <v>0</v>
      </c>
      <c r="G35" s="393">
        <v>1</v>
      </c>
      <c r="H35" s="504">
        <v>254</v>
      </c>
      <c r="I35" s="393">
        <v>44</v>
      </c>
      <c r="J35" s="393">
        <v>104</v>
      </c>
      <c r="K35" s="393">
        <v>0</v>
      </c>
      <c r="L35" s="393">
        <v>0</v>
      </c>
      <c r="M35" s="504">
        <v>148</v>
      </c>
      <c r="N35" s="393">
        <v>42</v>
      </c>
      <c r="O35" s="393">
        <v>94</v>
      </c>
      <c r="P35" s="393">
        <v>0</v>
      </c>
      <c r="Q35" s="393">
        <v>1</v>
      </c>
      <c r="R35" s="504">
        <v>137</v>
      </c>
      <c r="S35" s="393">
        <v>1</v>
      </c>
      <c r="T35" s="393">
        <v>1</v>
      </c>
      <c r="U35" s="393">
        <v>0</v>
      </c>
      <c r="V35" s="393">
        <v>0</v>
      </c>
      <c r="W35" s="504">
        <v>2</v>
      </c>
      <c r="X35" s="393">
        <v>94</v>
      </c>
      <c r="Y35" s="393">
        <v>131</v>
      </c>
      <c r="Z35" s="393">
        <v>0</v>
      </c>
      <c r="AA35" s="393">
        <v>0</v>
      </c>
      <c r="AB35" s="504">
        <v>225</v>
      </c>
      <c r="AC35" s="393">
        <v>0</v>
      </c>
      <c r="AD35" s="393">
        <v>0</v>
      </c>
      <c r="AE35" s="393">
        <v>0</v>
      </c>
      <c r="AF35" s="393">
        <v>0</v>
      </c>
      <c r="AG35" s="504">
        <v>0</v>
      </c>
      <c r="AH35" s="393">
        <v>18</v>
      </c>
      <c r="AI35" s="393">
        <v>27</v>
      </c>
      <c r="AJ35" s="393">
        <v>0</v>
      </c>
      <c r="AK35" s="393">
        <v>0</v>
      </c>
      <c r="AL35" s="504">
        <v>45</v>
      </c>
      <c r="AM35" s="393">
        <v>10</v>
      </c>
      <c r="AN35" s="393">
        <v>11</v>
      </c>
      <c r="AO35" s="393">
        <v>0</v>
      </c>
      <c r="AP35" s="393">
        <v>2</v>
      </c>
      <c r="AQ35" s="504">
        <v>23</v>
      </c>
      <c r="AR35" s="393">
        <v>15</v>
      </c>
      <c r="AS35" s="393">
        <v>31</v>
      </c>
      <c r="AT35" s="393">
        <v>0</v>
      </c>
      <c r="AU35" s="393">
        <v>1</v>
      </c>
      <c r="AV35" s="504">
        <v>47</v>
      </c>
      <c r="AW35" s="393">
        <v>338</v>
      </c>
      <c r="AX35" s="393">
        <v>538</v>
      </c>
      <c r="AY35" s="393">
        <v>0</v>
      </c>
      <c r="AZ35" s="721">
        <v>5</v>
      </c>
      <c r="BA35" s="505">
        <v>881</v>
      </c>
      <c r="BB35" s="506"/>
    </row>
    <row r="36" spans="1:54" ht="20.100000000000001" customHeight="1" x14ac:dyDescent="0.25">
      <c r="A36" s="382" t="s">
        <v>78</v>
      </c>
      <c r="B36" s="383" t="s">
        <v>183</v>
      </c>
      <c r="C36" s="375" t="s">
        <v>59</v>
      </c>
      <c r="D36" s="393">
        <v>116</v>
      </c>
      <c r="E36" s="393">
        <v>172</v>
      </c>
      <c r="F36" s="393">
        <v>0</v>
      </c>
      <c r="G36" s="393">
        <v>0</v>
      </c>
      <c r="H36" s="504">
        <v>288</v>
      </c>
      <c r="I36" s="393">
        <v>1</v>
      </c>
      <c r="J36" s="393">
        <v>10</v>
      </c>
      <c r="K36" s="393">
        <v>0</v>
      </c>
      <c r="L36" s="393">
        <v>0</v>
      </c>
      <c r="M36" s="504">
        <v>11</v>
      </c>
      <c r="N36" s="393">
        <v>11</v>
      </c>
      <c r="O36" s="393">
        <v>30</v>
      </c>
      <c r="P36" s="393">
        <v>0</v>
      </c>
      <c r="Q36" s="393">
        <v>0</v>
      </c>
      <c r="R36" s="504">
        <v>41</v>
      </c>
      <c r="S36" s="393">
        <v>0</v>
      </c>
      <c r="T36" s="393">
        <v>0</v>
      </c>
      <c r="U36" s="393">
        <v>0</v>
      </c>
      <c r="V36" s="393">
        <v>0</v>
      </c>
      <c r="W36" s="504">
        <v>0</v>
      </c>
      <c r="X36" s="393">
        <v>45</v>
      </c>
      <c r="Y36" s="393">
        <v>56</v>
      </c>
      <c r="Z36" s="393">
        <v>0</v>
      </c>
      <c r="AA36" s="393">
        <v>0</v>
      </c>
      <c r="AB36" s="504">
        <v>101</v>
      </c>
      <c r="AC36" s="393">
        <v>0</v>
      </c>
      <c r="AD36" s="393">
        <v>1</v>
      </c>
      <c r="AE36" s="393">
        <v>0</v>
      </c>
      <c r="AF36" s="393">
        <v>0</v>
      </c>
      <c r="AG36" s="504">
        <v>1</v>
      </c>
      <c r="AH36" s="393">
        <v>11</v>
      </c>
      <c r="AI36" s="393">
        <v>12</v>
      </c>
      <c r="AJ36" s="393">
        <v>0</v>
      </c>
      <c r="AK36" s="393">
        <v>0</v>
      </c>
      <c r="AL36" s="504">
        <v>23</v>
      </c>
      <c r="AM36" s="393">
        <v>12</v>
      </c>
      <c r="AN36" s="393">
        <v>8</v>
      </c>
      <c r="AO36" s="393">
        <v>0</v>
      </c>
      <c r="AP36" s="393">
        <v>0</v>
      </c>
      <c r="AQ36" s="504">
        <v>20</v>
      </c>
      <c r="AR36" s="393">
        <v>39</v>
      </c>
      <c r="AS36" s="393">
        <v>85</v>
      </c>
      <c r="AT36" s="393">
        <v>0</v>
      </c>
      <c r="AU36" s="393">
        <v>0</v>
      </c>
      <c r="AV36" s="504">
        <v>124</v>
      </c>
      <c r="AW36" s="393">
        <v>235</v>
      </c>
      <c r="AX36" s="393">
        <v>374</v>
      </c>
      <c r="AY36" s="393">
        <v>0</v>
      </c>
      <c r="AZ36" s="721">
        <v>0</v>
      </c>
      <c r="BA36" s="505">
        <v>609</v>
      </c>
      <c r="BB36" s="506"/>
    </row>
    <row r="37" spans="1:54" ht="20.100000000000001" customHeight="1" x14ac:dyDescent="0.25">
      <c r="A37" s="382" t="s">
        <v>78</v>
      </c>
      <c r="B37" s="383" t="s">
        <v>184</v>
      </c>
      <c r="C37" s="375" t="s">
        <v>57</v>
      </c>
      <c r="D37" s="393">
        <v>101</v>
      </c>
      <c r="E37" s="393">
        <v>132</v>
      </c>
      <c r="F37" s="393">
        <v>0</v>
      </c>
      <c r="G37" s="393">
        <v>0</v>
      </c>
      <c r="H37" s="504">
        <v>233</v>
      </c>
      <c r="I37" s="393">
        <v>11</v>
      </c>
      <c r="J37" s="393">
        <v>9</v>
      </c>
      <c r="K37" s="393">
        <v>0</v>
      </c>
      <c r="L37" s="393">
        <v>0</v>
      </c>
      <c r="M37" s="504">
        <v>20</v>
      </c>
      <c r="N37" s="393">
        <v>11</v>
      </c>
      <c r="O37" s="393">
        <v>18</v>
      </c>
      <c r="P37" s="393">
        <v>0</v>
      </c>
      <c r="Q37" s="393">
        <v>0</v>
      </c>
      <c r="R37" s="504">
        <v>29</v>
      </c>
      <c r="S37" s="393">
        <v>0</v>
      </c>
      <c r="T37" s="393">
        <v>0</v>
      </c>
      <c r="U37" s="393">
        <v>0</v>
      </c>
      <c r="V37" s="393">
        <v>0</v>
      </c>
      <c r="W37" s="504">
        <v>0</v>
      </c>
      <c r="X37" s="393">
        <v>37</v>
      </c>
      <c r="Y37" s="393">
        <v>82</v>
      </c>
      <c r="Z37" s="393">
        <v>0</v>
      </c>
      <c r="AA37" s="393">
        <v>0</v>
      </c>
      <c r="AB37" s="504">
        <v>119</v>
      </c>
      <c r="AC37" s="393">
        <v>0</v>
      </c>
      <c r="AD37" s="393">
        <v>0</v>
      </c>
      <c r="AE37" s="393">
        <v>0</v>
      </c>
      <c r="AF37" s="393">
        <v>0</v>
      </c>
      <c r="AG37" s="504">
        <v>0</v>
      </c>
      <c r="AH37" s="393">
        <v>10</v>
      </c>
      <c r="AI37" s="393">
        <v>8</v>
      </c>
      <c r="AJ37" s="393">
        <v>0</v>
      </c>
      <c r="AK37" s="393">
        <v>0</v>
      </c>
      <c r="AL37" s="504">
        <v>18</v>
      </c>
      <c r="AM37" s="393">
        <v>4</v>
      </c>
      <c r="AN37" s="393">
        <v>10</v>
      </c>
      <c r="AO37" s="393">
        <v>0</v>
      </c>
      <c r="AP37" s="393">
        <v>0</v>
      </c>
      <c r="AQ37" s="504">
        <v>14</v>
      </c>
      <c r="AR37" s="393">
        <v>11</v>
      </c>
      <c r="AS37" s="393">
        <v>29</v>
      </c>
      <c r="AT37" s="393">
        <v>0</v>
      </c>
      <c r="AU37" s="393">
        <v>0</v>
      </c>
      <c r="AV37" s="504">
        <v>40</v>
      </c>
      <c r="AW37" s="393">
        <v>185</v>
      </c>
      <c r="AX37" s="393">
        <v>288</v>
      </c>
      <c r="AY37" s="393">
        <v>0</v>
      </c>
      <c r="AZ37" s="721">
        <v>0</v>
      </c>
      <c r="BA37" s="505">
        <v>473</v>
      </c>
      <c r="BB37" s="506"/>
    </row>
    <row r="38" spans="1:54" ht="20.100000000000001" customHeight="1" x14ac:dyDescent="0.25">
      <c r="A38" s="382" t="s">
        <v>79</v>
      </c>
      <c r="B38" s="383" t="s">
        <v>185</v>
      </c>
      <c r="C38" s="375" t="s">
        <v>57</v>
      </c>
      <c r="D38" s="393">
        <v>123</v>
      </c>
      <c r="E38" s="393">
        <v>157</v>
      </c>
      <c r="F38" s="393">
        <v>1</v>
      </c>
      <c r="G38" s="393">
        <v>0</v>
      </c>
      <c r="H38" s="504">
        <v>281</v>
      </c>
      <c r="I38" s="393">
        <v>6</v>
      </c>
      <c r="J38" s="393">
        <v>13</v>
      </c>
      <c r="K38" s="393">
        <v>0</v>
      </c>
      <c r="L38" s="393">
        <v>0</v>
      </c>
      <c r="M38" s="504">
        <v>19</v>
      </c>
      <c r="N38" s="393">
        <v>7</v>
      </c>
      <c r="O38" s="393">
        <v>11</v>
      </c>
      <c r="P38" s="393">
        <v>0</v>
      </c>
      <c r="Q38" s="393">
        <v>0</v>
      </c>
      <c r="R38" s="504">
        <v>18</v>
      </c>
      <c r="S38" s="393">
        <v>1</v>
      </c>
      <c r="T38" s="393">
        <v>1</v>
      </c>
      <c r="U38" s="393">
        <v>0</v>
      </c>
      <c r="V38" s="393">
        <v>0</v>
      </c>
      <c r="W38" s="504">
        <v>2</v>
      </c>
      <c r="X38" s="393">
        <v>25</v>
      </c>
      <c r="Y38" s="393">
        <v>43</v>
      </c>
      <c r="Z38" s="393">
        <v>0</v>
      </c>
      <c r="AA38" s="393">
        <v>0</v>
      </c>
      <c r="AB38" s="504">
        <v>68</v>
      </c>
      <c r="AC38" s="393">
        <v>0</v>
      </c>
      <c r="AD38" s="393">
        <v>0</v>
      </c>
      <c r="AE38" s="393">
        <v>0</v>
      </c>
      <c r="AF38" s="393">
        <v>0</v>
      </c>
      <c r="AG38" s="504">
        <v>0</v>
      </c>
      <c r="AH38" s="393">
        <v>5</v>
      </c>
      <c r="AI38" s="393">
        <v>6</v>
      </c>
      <c r="AJ38" s="393">
        <v>0</v>
      </c>
      <c r="AK38" s="393">
        <v>0</v>
      </c>
      <c r="AL38" s="504">
        <v>11</v>
      </c>
      <c r="AM38" s="393">
        <v>2</v>
      </c>
      <c r="AN38" s="393">
        <v>4</v>
      </c>
      <c r="AO38" s="393">
        <v>0</v>
      </c>
      <c r="AP38" s="393">
        <v>0</v>
      </c>
      <c r="AQ38" s="504">
        <v>6</v>
      </c>
      <c r="AR38" s="393">
        <v>18</v>
      </c>
      <c r="AS38" s="393">
        <v>30</v>
      </c>
      <c r="AT38" s="393">
        <v>0</v>
      </c>
      <c r="AU38" s="393">
        <v>0</v>
      </c>
      <c r="AV38" s="504">
        <v>48</v>
      </c>
      <c r="AW38" s="393">
        <v>187</v>
      </c>
      <c r="AX38" s="393">
        <v>265</v>
      </c>
      <c r="AY38" s="393">
        <v>1</v>
      </c>
      <c r="AZ38" s="721">
        <v>0</v>
      </c>
      <c r="BA38" s="505">
        <v>453</v>
      </c>
      <c r="BB38" s="506"/>
    </row>
    <row r="39" spans="1:54" ht="20.100000000000001" customHeight="1" x14ac:dyDescent="0.25">
      <c r="A39" s="382" t="s">
        <v>80</v>
      </c>
      <c r="B39" s="383" t="s">
        <v>186</v>
      </c>
      <c r="C39" s="375" t="s">
        <v>57</v>
      </c>
      <c r="D39" s="393">
        <v>59</v>
      </c>
      <c r="E39" s="393">
        <v>66</v>
      </c>
      <c r="F39" s="393">
        <v>0</v>
      </c>
      <c r="G39" s="393">
        <v>0</v>
      </c>
      <c r="H39" s="504">
        <v>125</v>
      </c>
      <c r="I39" s="393">
        <v>4</v>
      </c>
      <c r="J39" s="393">
        <v>11</v>
      </c>
      <c r="K39" s="393">
        <v>0</v>
      </c>
      <c r="L39" s="393">
        <v>0</v>
      </c>
      <c r="M39" s="504">
        <v>15</v>
      </c>
      <c r="N39" s="393">
        <v>1</v>
      </c>
      <c r="O39" s="393">
        <v>1</v>
      </c>
      <c r="P39" s="393">
        <v>0</v>
      </c>
      <c r="Q39" s="393">
        <v>0</v>
      </c>
      <c r="R39" s="504">
        <v>2</v>
      </c>
      <c r="S39" s="393">
        <v>0</v>
      </c>
      <c r="T39" s="393">
        <v>1</v>
      </c>
      <c r="U39" s="393">
        <v>0</v>
      </c>
      <c r="V39" s="393">
        <v>0</v>
      </c>
      <c r="W39" s="504">
        <v>1</v>
      </c>
      <c r="X39" s="393">
        <v>5</v>
      </c>
      <c r="Y39" s="393">
        <v>8</v>
      </c>
      <c r="Z39" s="393">
        <v>0</v>
      </c>
      <c r="AA39" s="393">
        <v>0</v>
      </c>
      <c r="AB39" s="504">
        <v>13</v>
      </c>
      <c r="AC39" s="393">
        <v>0</v>
      </c>
      <c r="AD39" s="393">
        <v>0</v>
      </c>
      <c r="AE39" s="393">
        <v>0</v>
      </c>
      <c r="AF39" s="393">
        <v>0</v>
      </c>
      <c r="AG39" s="504">
        <v>0</v>
      </c>
      <c r="AH39" s="393">
        <v>1</v>
      </c>
      <c r="AI39" s="393">
        <v>2</v>
      </c>
      <c r="AJ39" s="393">
        <v>0</v>
      </c>
      <c r="AK39" s="393">
        <v>0</v>
      </c>
      <c r="AL39" s="504">
        <v>3</v>
      </c>
      <c r="AM39" s="393">
        <v>1</v>
      </c>
      <c r="AN39" s="393">
        <v>0</v>
      </c>
      <c r="AO39" s="393">
        <v>0</v>
      </c>
      <c r="AP39" s="393">
        <v>0</v>
      </c>
      <c r="AQ39" s="504">
        <v>1</v>
      </c>
      <c r="AR39" s="393">
        <v>0</v>
      </c>
      <c r="AS39" s="393">
        <v>0</v>
      </c>
      <c r="AT39" s="393">
        <v>0</v>
      </c>
      <c r="AU39" s="393">
        <v>0</v>
      </c>
      <c r="AV39" s="504">
        <v>0</v>
      </c>
      <c r="AW39" s="393">
        <v>71</v>
      </c>
      <c r="AX39" s="393">
        <v>89</v>
      </c>
      <c r="AY39" s="393">
        <v>0</v>
      </c>
      <c r="AZ39" s="721">
        <v>0</v>
      </c>
      <c r="BA39" s="505">
        <v>160</v>
      </c>
      <c r="BB39" s="506"/>
    </row>
    <row r="40" spans="1:54" ht="20.100000000000001" customHeight="1" x14ac:dyDescent="0.25">
      <c r="A40" s="382" t="s">
        <v>81</v>
      </c>
      <c r="B40" s="383" t="s">
        <v>594</v>
      </c>
      <c r="C40" s="375" t="s">
        <v>59</v>
      </c>
      <c r="D40" s="393">
        <v>66</v>
      </c>
      <c r="E40" s="393">
        <v>69</v>
      </c>
      <c r="F40" s="393">
        <v>0</v>
      </c>
      <c r="G40" s="393">
        <v>0</v>
      </c>
      <c r="H40" s="504">
        <v>135</v>
      </c>
      <c r="I40" s="393">
        <v>4</v>
      </c>
      <c r="J40" s="393">
        <v>15</v>
      </c>
      <c r="K40" s="393">
        <v>0</v>
      </c>
      <c r="L40" s="393">
        <v>0</v>
      </c>
      <c r="M40" s="504">
        <v>19</v>
      </c>
      <c r="N40" s="393">
        <v>11</v>
      </c>
      <c r="O40" s="393">
        <v>15</v>
      </c>
      <c r="P40" s="393">
        <v>0</v>
      </c>
      <c r="Q40" s="393">
        <v>0</v>
      </c>
      <c r="R40" s="504">
        <v>26</v>
      </c>
      <c r="S40" s="393">
        <v>5</v>
      </c>
      <c r="T40" s="393">
        <v>6</v>
      </c>
      <c r="U40" s="393">
        <v>0</v>
      </c>
      <c r="V40" s="393">
        <v>0</v>
      </c>
      <c r="W40" s="504">
        <v>11</v>
      </c>
      <c r="X40" s="393">
        <v>25</v>
      </c>
      <c r="Y40" s="393">
        <v>20</v>
      </c>
      <c r="Z40" s="393">
        <v>0</v>
      </c>
      <c r="AA40" s="393">
        <v>0</v>
      </c>
      <c r="AB40" s="504">
        <v>45</v>
      </c>
      <c r="AC40" s="393">
        <v>0</v>
      </c>
      <c r="AD40" s="393">
        <v>0</v>
      </c>
      <c r="AE40" s="393">
        <v>0</v>
      </c>
      <c r="AF40" s="393">
        <v>0</v>
      </c>
      <c r="AG40" s="504">
        <v>0</v>
      </c>
      <c r="AH40" s="393">
        <v>0</v>
      </c>
      <c r="AI40" s="393">
        <v>1</v>
      </c>
      <c r="AJ40" s="393">
        <v>0</v>
      </c>
      <c r="AK40" s="393">
        <v>0</v>
      </c>
      <c r="AL40" s="504">
        <v>1</v>
      </c>
      <c r="AM40" s="393">
        <v>0</v>
      </c>
      <c r="AN40" s="393">
        <v>0</v>
      </c>
      <c r="AO40" s="393">
        <v>0</v>
      </c>
      <c r="AP40" s="393">
        <v>0</v>
      </c>
      <c r="AQ40" s="504">
        <v>0</v>
      </c>
      <c r="AR40" s="393">
        <v>0</v>
      </c>
      <c r="AS40" s="393">
        <v>0</v>
      </c>
      <c r="AT40" s="393">
        <v>0</v>
      </c>
      <c r="AU40" s="393">
        <v>0</v>
      </c>
      <c r="AV40" s="504">
        <v>0</v>
      </c>
      <c r="AW40" s="393">
        <v>111</v>
      </c>
      <c r="AX40" s="393">
        <v>126</v>
      </c>
      <c r="AY40" s="393">
        <v>0</v>
      </c>
      <c r="AZ40" s="721">
        <v>0</v>
      </c>
      <c r="BA40" s="505">
        <v>237</v>
      </c>
      <c r="BB40" s="506"/>
    </row>
    <row r="41" spans="1:54" ht="20.100000000000001" customHeight="1" x14ac:dyDescent="0.25">
      <c r="A41" s="382" t="s">
        <v>81</v>
      </c>
      <c r="B41" s="383" t="s">
        <v>248</v>
      </c>
      <c r="C41" s="375" t="s">
        <v>59</v>
      </c>
      <c r="D41" s="393">
        <v>65</v>
      </c>
      <c r="E41" s="393">
        <v>84</v>
      </c>
      <c r="F41" s="393">
        <v>0</v>
      </c>
      <c r="G41" s="393">
        <v>0</v>
      </c>
      <c r="H41" s="504">
        <v>149</v>
      </c>
      <c r="I41" s="393">
        <v>4</v>
      </c>
      <c r="J41" s="393">
        <v>3</v>
      </c>
      <c r="K41" s="393">
        <v>0</v>
      </c>
      <c r="L41" s="393">
        <v>0</v>
      </c>
      <c r="M41" s="504">
        <v>7</v>
      </c>
      <c r="N41" s="393">
        <v>9</v>
      </c>
      <c r="O41" s="393">
        <v>13</v>
      </c>
      <c r="P41" s="393">
        <v>0</v>
      </c>
      <c r="Q41" s="393">
        <v>0</v>
      </c>
      <c r="R41" s="504">
        <v>22</v>
      </c>
      <c r="S41" s="393">
        <v>0</v>
      </c>
      <c r="T41" s="393">
        <v>1</v>
      </c>
      <c r="U41" s="393">
        <v>0</v>
      </c>
      <c r="V41" s="393">
        <v>0</v>
      </c>
      <c r="W41" s="504">
        <v>1</v>
      </c>
      <c r="X41" s="393">
        <v>21</v>
      </c>
      <c r="Y41" s="393">
        <v>50</v>
      </c>
      <c r="Z41" s="393">
        <v>0</v>
      </c>
      <c r="AA41" s="393">
        <v>0</v>
      </c>
      <c r="AB41" s="504">
        <v>71</v>
      </c>
      <c r="AC41" s="393">
        <v>0</v>
      </c>
      <c r="AD41" s="393">
        <v>0</v>
      </c>
      <c r="AE41" s="393">
        <v>0</v>
      </c>
      <c r="AF41" s="393">
        <v>0</v>
      </c>
      <c r="AG41" s="504">
        <v>0</v>
      </c>
      <c r="AH41" s="393">
        <v>4</v>
      </c>
      <c r="AI41" s="393">
        <v>10</v>
      </c>
      <c r="AJ41" s="393">
        <v>0</v>
      </c>
      <c r="AK41" s="393">
        <v>0</v>
      </c>
      <c r="AL41" s="504">
        <v>14</v>
      </c>
      <c r="AM41" s="393">
        <v>3</v>
      </c>
      <c r="AN41" s="393">
        <v>2</v>
      </c>
      <c r="AO41" s="393">
        <v>0</v>
      </c>
      <c r="AP41" s="393">
        <v>2</v>
      </c>
      <c r="AQ41" s="504">
        <v>7</v>
      </c>
      <c r="AR41" s="393">
        <v>0</v>
      </c>
      <c r="AS41" s="393">
        <v>0</v>
      </c>
      <c r="AT41" s="393">
        <v>0</v>
      </c>
      <c r="AU41" s="393">
        <v>0</v>
      </c>
      <c r="AV41" s="504">
        <v>0</v>
      </c>
      <c r="AW41" s="393">
        <v>106</v>
      </c>
      <c r="AX41" s="393">
        <v>163</v>
      </c>
      <c r="AY41" s="393">
        <v>0</v>
      </c>
      <c r="AZ41" s="721">
        <v>2</v>
      </c>
      <c r="BA41" s="505">
        <v>271</v>
      </c>
      <c r="BB41" s="506"/>
    </row>
    <row r="42" spans="1:54" ht="20.100000000000001" customHeight="1" x14ac:dyDescent="0.25">
      <c r="A42" s="382" t="s">
        <v>81</v>
      </c>
      <c r="B42" s="383" t="s">
        <v>187</v>
      </c>
      <c r="C42" s="375" t="s">
        <v>57</v>
      </c>
      <c r="D42" s="393">
        <v>129</v>
      </c>
      <c r="E42" s="393">
        <v>167</v>
      </c>
      <c r="F42" s="393">
        <v>0</v>
      </c>
      <c r="G42" s="393">
        <v>0</v>
      </c>
      <c r="H42" s="504">
        <v>296</v>
      </c>
      <c r="I42" s="393">
        <v>3</v>
      </c>
      <c r="J42" s="393">
        <v>7</v>
      </c>
      <c r="K42" s="393">
        <v>0</v>
      </c>
      <c r="L42" s="393">
        <v>0</v>
      </c>
      <c r="M42" s="504">
        <v>10</v>
      </c>
      <c r="N42" s="393">
        <v>10</v>
      </c>
      <c r="O42" s="393">
        <v>24</v>
      </c>
      <c r="P42" s="393">
        <v>0</v>
      </c>
      <c r="Q42" s="393">
        <v>0</v>
      </c>
      <c r="R42" s="504">
        <v>34</v>
      </c>
      <c r="S42" s="393">
        <v>1</v>
      </c>
      <c r="T42" s="393">
        <v>1</v>
      </c>
      <c r="U42" s="393">
        <v>0</v>
      </c>
      <c r="V42" s="393">
        <v>0</v>
      </c>
      <c r="W42" s="504">
        <v>2</v>
      </c>
      <c r="X42" s="393">
        <v>25</v>
      </c>
      <c r="Y42" s="393">
        <v>59</v>
      </c>
      <c r="Z42" s="393">
        <v>0</v>
      </c>
      <c r="AA42" s="393">
        <v>0</v>
      </c>
      <c r="AB42" s="504">
        <v>84</v>
      </c>
      <c r="AC42" s="393">
        <v>0</v>
      </c>
      <c r="AD42" s="393">
        <v>1</v>
      </c>
      <c r="AE42" s="393">
        <v>0</v>
      </c>
      <c r="AF42" s="393">
        <v>0</v>
      </c>
      <c r="AG42" s="504">
        <v>1</v>
      </c>
      <c r="AH42" s="393">
        <v>1</v>
      </c>
      <c r="AI42" s="393">
        <v>11</v>
      </c>
      <c r="AJ42" s="393">
        <v>0</v>
      </c>
      <c r="AK42" s="393">
        <v>0</v>
      </c>
      <c r="AL42" s="504">
        <v>12</v>
      </c>
      <c r="AM42" s="393">
        <v>2</v>
      </c>
      <c r="AN42" s="393">
        <v>2</v>
      </c>
      <c r="AO42" s="393">
        <v>0</v>
      </c>
      <c r="AP42" s="393">
        <v>0</v>
      </c>
      <c r="AQ42" s="504">
        <v>4</v>
      </c>
      <c r="AR42" s="393">
        <v>7</v>
      </c>
      <c r="AS42" s="393">
        <v>2</v>
      </c>
      <c r="AT42" s="393">
        <v>0</v>
      </c>
      <c r="AU42" s="393">
        <v>0</v>
      </c>
      <c r="AV42" s="504">
        <v>9</v>
      </c>
      <c r="AW42" s="393">
        <v>178</v>
      </c>
      <c r="AX42" s="393">
        <v>274</v>
      </c>
      <c r="AY42" s="393">
        <v>0</v>
      </c>
      <c r="AZ42" s="721">
        <v>0</v>
      </c>
      <c r="BA42" s="505">
        <v>452</v>
      </c>
      <c r="BB42" s="506"/>
    </row>
    <row r="43" spans="1:54" ht="20.100000000000001" customHeight="1" x14ac:dyDescent="0.25">
      <c r="A43" s="382" t="s">
        <v>82</v>
      </c>
      <c r="B43" s="383" t="s">
        <v>189</v>
      </c>
      <c r="C43" s="375" t="s">
        <v>59</v>
      </c>
      <c r="D43" s="393">
        <v>193</v>
      </c>
      <c r="E43" s="393">
        <v>148</v>
      </c>
      <c r="F43" s="393">
        <v>0</v>
      </c>
      <c r="G43" s="393">
        <v>0</v>
      </c>
      <c r="H43" s="504">
        <v>341</v>
      </c>
      <c r="I43" s="393">
        <v>4</v>
      </c>
      <c r="J43" s="393">
        <v>8</v>
      </c>
      <c r="K43" s="393">
        <v>0</v>
      </c>
      <c r="L43" s="393">
        <v>0</v>
      </c>
      <c r="M43" s="504">
        <v>12</v>
      </c>
      <c r="N43" s="393">
        <v>14</v>
      </c>
      <c r="O43" s="393">
        <v>22</v>
      </c>
      <c r="P43" s="393">
        <v>0</v>
      </c>
      <c r="Q43" s="393">
        <v>0</v>
      </c>
      <c r="R43" s="504">
        <v>36</v>
      </c>
      <c r="S43" s="393">
        <v>1</v>
      </c>
      <c r="T43" s="393">
        <v>0</v>
      </c>
      <c r="U43" s="393">
        <v>0</v>
      </c>
      <c r="V43" s="393">
        <v>0</v>
      </c>
      <c r="W43" s="504">
        <v>1</v>
      </c>
      <c r="X43" s="393">
        <v>14</v>
      </c>
      <c r="Y43" s="393">
        <v>16</v>
      </c>
      <c r="Z43" s="393">
        <v>0</v>
      </c>
      <c r="AA43" s="393">
        <v>0</v>
      </c>
      <c r="AB43" s="504">
        <v>30</v>
      </c>
      <c r="AC43" s="393">
        <v>1</v>
      </c>
      <c r="AD43" s="393">
        <v>0</v>
      </c>
      <c r="AE43" s="393">
        <v>0</v>
      </c>
      <c r="AF43" s="393">
        <v>0</v>
      </c>
      <c r="AG43" s="504">
        <v>1</v>
      </c>
      <c r="AH43" s="393">
        <v>13</v>
      </c>
      <c r="AI43" s="393">
        <v>12</v>
      </c>
      <c r="AJ43" s="393">
        <v>0</v>
      </c>
      <c r="AK43" s="393">
        <v>0</v>
      </c>
      <c r="AL43" s="504">
        <v>25</v>
      </c>
      <c r="AM43" s="393">
        <v>4</v>
      </c>
      <c r="AN43" s="393">
        <v>3</v>
      </c>
      <c r="AO43" s="393">
        <v>0</v>
      </c>
      <c r="AP43" s="393">
        <v>0</v>
      </c>
      <c r="AQ43" s="504">
        <v>7</v>
      </c>
      <c r="AR43" s="393">
        <v>8</v>
      </c>
      <c r="AS43" s="393">
        <v>3</v>
      </c>
      <c r="AT43" s="393">
        <v>0</v>
      </c>
      <c r="AU43" s="393">
        <v>0</v>
      </c>
      <c r="AV43" s="504">
        <v>11</v>
      </c>
      <c r="AW43" s="393">
        <v>252</v>
      </c>
      <c r="AX43" s="393">
        <v>212</v>
      </c>
      <c r="AY43" s="393">
        <v>0</v>
      </c>
      <c r="AZ43" s="721">
        <v>0</v>
      </c>
      <c r="BA43" s="505">
        <v>464</v>
      </c>
      <c r="BB43" s="506"/>
    </row>
    <row r="44" spans="1:54" ht="20.100000000000001" customHeight="1" x14ac:dyDescent="0.25">
      <c r="A44" s="382" t="s">
        <v>82</v>
      </c>
      <c r="B44" s="383" t="s">
        <v>190</v>
      </c>
      <c r="C44" s="375" t="s">
        <v>57</v>
      </c>
      <c r="D44" s="393">
        <v>83</v>
      </c>
      <c r="E44" s="393">
        <v>87</v>
      </c>
      <c r="F44" s="393">
        <v>0</v>
      </c>
      <c r="G44" s="393">
        <v>0</v>
      </c>
      <c r="H44" s="504">
        <v>170</v>
      </c>
      <c r="I44" s="393">
        <v>1</v>
      </c>
      <c r="J44" s="393">
        <v>1</v>
      </c>
      <c r="K44" s="393">
        <v>0</v>
      </c>
      <c r="L44" s="393">
        <v>0</v>
      </c>
      <c r="M44" s="504">
        <v>2</v>
      </c>
      <c r="N44" s="393">
        <v>5</v>
      </c>
      <c r="O44" s="393">
        <v>6</v>
      </c>
      <c r="P44" s="393">
        <v>0</v>
      </c>
      <c r="Q44" s="393">
        <v>0</v>
      </c>
      <c r="R44" s="504">
        <v>11</v>
      </c>
      <c r="S44" s="393">
        <v>0</v>
      </c>
      <c r="T44" s="393">
        <v>1</v>
      </c>
      <c r="U44" s="393">
        <v>0</v>
      </c>
      <c r="V44" s="393">
        <v>0</v>
      </c>
      <c r="W44" s="504">
        <v>1</v>
      </c>
      <c r="X44" s="393">
        <v>9</v>
      </c>
      <c r="Y44" s="393">
        <v>16</v>
      </c>
      <c r="Z44" s="393">
        <v>0</v>
      </c>
      <c r="AA44" s="393">
        <v>0</v>
      </c>
      <c r="AB44" s="504">
        <v>25</v>
      </c>
      <c r="AC44" s="393">
        <v>0</v>
      </c>
      <c r="AD44" s="393">
        <v>0</v>
      </c>
      <c r="AE44" s="393">
        <v>0</v>
      </c>
      <c r="AF44" s="393">
        <v>0</v>
      </c>
      <c r="AG44" s="504">
        <v>0</v>
      </c>
      <c r="AH44" s="393">
        <v>2</v>
      </c>
      <c r="AI44" s="393">
        <v>8</v>
      </c>
      <c r="AJ44" s="393">
        <v>0</v>
      </c>
      <c r="AK44" s="393">
        <v>0</v>
      </c>
      <c r="AL44" s="504">
        <v>10</v>
      </c>
      <c r="AM44" s="393">
        <v>1</v>
      </c>
      <c r="AN44" s="393">
        <v>6</v>
      </c>
      <c r="AO44" s="393">
        <v>0</v>
      </c>
      <c r="AP44" s="393">
        <v>0</v>
      </c>
      <c r="AQ44" s="504">
        <v>7</v>
      </c>
      <c r="AR44" s="393">
        <v>0</v>
      </c>
      <c r="AS44" s="393">
        <v>0</v>
      </c>
      <c r="AT44" s="393">
        <v>0</v>
      </c>
      <c r="AU44" s="393">
        <v>0</v>
      </c>
      <c r="AV44" s="504">
        <v>0</v>
      </c>
      <c r="AW44" s="393">
        <v>101</v>
      </c>
      <c r="AX44" s="393">
        <v>125</v>
      </c>
      <c r="AY44" s="393">
        <v>0</v>
      </c>
      <c r="AZ44" s="721">
        <v>0</v>
      </c>
      <c r="BA44" s="505">
        <v>226</v>
      </c>
      <c r="BB44" s="506"/>
    </row>
    <row r="45" spans="1:54" ht="20.100000000000001" customHeight="1" x14ac:dyDescent="0.25">
      <c r="A45" s="382" t="s">
        <v>83</v>
      </c>
      <c r="B45" s="383" t="s">
        <v>191</v>
      </c>
      <c r="C45" s="375" t="s">
        <v>57</v>
      </c>
      <c r="D45" s="393">
        <v>91</v>
      </c>
      <c r="E45" s="393">
        <v>43</v>
      </c>
      <c r="F45" s="393">
        <v>0</v>
      </c>
      <c r="G45" s="393">
        <v>0</v>
      </c>
      <c r="H45" s="504">
        <v>134</v>
      </c>
      <c r="I45" s="393">
        <v>4</v>
      </c>
      <c r="J45" s="393">
        <v>3</v>
      </c>
      <c r="K45" s="393">
        <v>0</v>
      </c>
      <c r="L45" s="393">
        <v>0</v>
      </c>
      <c r="M45" s="504">
        <v>7</v>
      </c>
      <c r="N45" s="393">
        <v>21</v>
      </c>
      <c r="O45" s="393">
        <v>16</v>
      </c>
      <c r="P45" s="393">
        <v>0</v>
      </c>
      <c r="Q45" s="393">
        <v>0</v>
      </c>
      <c r="R45" s="504">
        <v>37</v>
      </c>
      <c r="S45" s="393">
        <v>2</v>
      </c>
      <c r="T45" s="393">
        <v>0</v>
      </c>
      <c r="U45" s="393">
        <v>0</v>
      </c>
      <c r="V45" s="393">
        <v>0</v>
      </c>
      <c r="W45" s="504">
        <v>2</v>
      </c>
      <c r="X45" s="393">
        <v>38</v>
      </c>
      <c r="Y45" s="393">
        <v>81</v>
      </c>
      <c r="Z45" s="393">
        <v>0</v>
      </c>
      <c r="AA45" s="393">
        <v>0</v>
      </c>
      <c r="AB45" s="504">
        <v>119</v>
      </c>
      <c r="AC45" s="393">
        <v>0</v>
      </c>
      <c r="AD45" s="393">
        <v>0</v>
      </c>
      <c r="AE45" s="393">
        <v>0</v>
      </c>
      <c r="AF45" s="393">
        <v>0</v>
      </c>
      <c r="AG45" s="504">
        <v>0</v>
      </c>
      <c r="AH45" s="393">
        <v>8</v>
      </c>
      <c r="AI45" s="393">
        <v>9</v>
      </c>
      <c r="AJ45" s="393">
        <v>0</v>
      </c>
      <c r="AK45" s="393">
        <v>0</v>
      </c>
      <c r="AL45" s="504">
        <v>17</v>
      </c>
      <c r="AM45" s="393">
        <v>3</v>
      </c>
      <c r="AN45" s="393">
        <v>6</v>
      </c>
      <c r="AO45" s="393">
        <v>0</v>
      </c>
      <c r="AP45" s="393">
        <v>0</v>
      </c>
      <c r="AQ45" s="504">
        <v>9</v>
      </c>
      <c r="AR45" s="393">
        <v>3</v>
      </c>
      <c r="AS45" s="393">
        <v>5</v>
      </c>
      <c r="AT45" s="393">
        <v>0</v>
      </c>
      <c r="AU45" s="393">
        <v>0</v>
      </c>
      <c r="AV45" s="504">
        <v>8</v>
      </c>
      <c r="AW45" s="393">
        <v>170</v>
      </c>
      <c r="AX45" s="393">
        <v>163</v>
      </c>
      <c r="AY45" s="393">
        <v>0</v>
      </c>
      <c r="AZ45" s="721">
        <v>0</v>
      </c>
      <c r="BA45" s="505">
        <v>333</v>
      </c>
      <c r="BB45" s="506"/>
    </row>
    <row r="46" spans="1:54" ht="20.100000000000001" customHeight="1" x14ac:dyDescent="0.25">
      <c r="A46" s="382" t="s">
        <v>84</v>
      </c>
      <c r="B46" s="383" t="s">
        <v>85</v>
      </c>
      <c r="C46" s="375" t="s">
        <v>57</v>
      </c>
      <c r="D46" s="393">
        <v>71</v>
      </c>
      <c r="E46" s="393">
        <v>98</v>
      </c>
      <c r="F46" s="393">
        <v>0</v>
      </c>
      <c r="G46" s="393">
        <v>0</v>
      </c>
      <c r="H46" s="504">
        <v>169</v>
      </c>
      <c r="I46" s="393">
        <v>7</v>
      </c>
      <c r="J46" s="393">
        <v>9</v>
      </c>
      <c r="K46" s="393">
        <v>0</v>
      </c>
      <c r="L46" s="393">
        <v>0</v>
      </c>
      <c r="M46" s="504">
        <v>16</v>
      </c>
      <c r="N46" s="393">
        <v>37</v>
      </c>
      <c r="O46" s="393">
        <v>49</v>
      </c>
      <c r="P46" s="393">
        <v>0</v>
      </c>
      <c r="Q46" s="393">
        <v>0</v>
      </c>
      <c r="R46" s="504">
        <v>86</v>
      </c>
      <c r="S46" s="393">
        <v>0</v>
      </c>
      <c r="T46" s="393">
        <v>0</v>
      </c>
      <c r="U46" s="393">
        <v>0</v>
      </c>
      <c r="V46" s="393">
        <v>0</v>
      </c>
      <c r="W46" s="504">
        <v>0</v>
      </c>
      <c r="X46" s="393">
        <v>49</v>
      </c>
      <c r="Y46" s="393">
        <v>51</v>
      </c>
      <c r="Z46" s="393">
        <v>0</v>
      </c>
      <c r="AA46" s="393">
        <v>0</v>
      </c>
      <c r="AB46" s="504">
        <v>100</v>
      </c>
      <c r="AC46" s="393">
        <v>1</v>
      </c>
      <c r="AD46" s="393">
        <v>0</v>
      </c>
      <c r="AE46" s="393">
        <v>0</v>
      </c>
      <c r="AF46" s="393">
        <v>0</v>
      </c>
      <c r="AG46" s="504">
        <v>1</v>
      </c>
      <c r="AH46" s="393">
        <v>5</v>
      </c>
      <c r="AI46" s="393">
        <v>10</v>
      </c>
      <c r="AJ46" s="393">
        <v>0</v>
      </c>
      <c r="AK46" s="393">
        <v>0</v>
      </c>
      <c r="AL46" s="504">
        <v>15</v>
      </c>
      <c r="AM46" s="393">
        <v>6</v>
      </c>
      <c r="AN46" s="393">
        <v>9</v>
      </c>
      <c r="AO46" s="393">
        <v>0</v>
      </c>
      <c r="AP46" s="393">
        <v>0</v>
      </c>
      <c r="AQ46" s="504">
        <v>15</v>
      </c>
      <c r="AR46" s="393">
        <v>26</v>
      </c>
      <c r="AS46" s="393">
        <v>27</v>
      </c>
      <c r="AT46" s="393">
        <v>0</v>
      </c>
      <c r="AU46" s="393">
        <v>0</v>
      </c>
      <c r="AV46" s="504">
        <v>53</v>
      </c>
      <c r="AW46" s="393">
        <v>202</v>
      </c>
      <c r="AX46" s="393">
        <v>253</v>
      </c>
      <c r="AY46" s="393">
        <v>0</v>
      </c>
      <c r="AZ46" s="721">
        <v>0</v>
      </c>
      <c r="BA46" s="505">
        <v>455</v>
      </c>
      <c r="BB46" s="506"/>
    </row>
    <row r="47" spans="1:54" ht="20.100000000000001" customHeight="1" x14ac:dyDescent="0.25">
      <c r="A47" s="382" t="s">
        <v>86</v>
      </c>
      <c r="B47" s="383" t="s">
        <v>192</v>
      </c>
      <c r="C47" s="375" t="s">
        <v>59</v>
      </c>
      <c r="D47" s="393">
        <v>88</v>
      </c>
      <c r="E47" s="393">
        <v>75</v>
      </c>
      <c r="F47" s="393">
        <v>0</v>
      </c>
      <c r="G47" s="393">
        <v>0</v>
      </c>
      <c r="H47" s="504">
        <v>163</v>
      </c>
      <c r="I47" s="393">
        <v>7</v>
      </c>
      <c r="J47" s="393">
        <v>6</v>
      </c>
      <c r="K47" s="393">
        <v>0</v>
      </c>
      <c r="L47" s="393">
        <v>0</v>
      </c>
      <c r="M47" s="504">
        <v>13</v>
      </c>
      <c r="N47" s="393">
        <v>18</v>
      </c>
      <c r="O47" s="393">
        <v>26</v>
      </c>
      <c r="P47" s="393">
        <v>0</v>
      </c>
      <c r="Q47" s="393">
        <v>0</v>
      </c>
      <c r="R47" s="504">
        <v>44</v>
      </c>
      <c r="S47" s="393">
        <v>0</v>
      </c>
      <c r="T47" s="393">
        <v>1</v>
      </c>
      <c r="U47" s="393">
        <v>0</v>
      </c>
      <c r="V47" s="393">
        <v>0</v>
      </c>
      <c r="W47" s="504">
        <v>1</v>
      </c>
      <c r="X47" s="393">
        <v>60</v>
      </c>
      <c r="Y47" s="393">
        <v>87</v>
      </c>
      <c r="Z47" s="393">
        <v>0</v>
      </c>
      <c r="AA47" s="393">
        <v>0</v>
      </c>
      <c r="AB47" s="504">
        <v>147</v>
      </c>
      <c r="AC47" s="393">
        <v>0</v>
      </c>
      <c r="AD47" s="393">
        <v>0</v>
      </c>
      <c r="AE47" s="393">
        <v>0</v>
      </c>
      <c r="AF47" s="393">
        <v>0</v>
      </c>
      <c r="AG47" s="504">
        <v>0</v>
      </c>
      <c r="AH47" s="393">
        <v>3</v>
      </c>
      <c r="AI47" s="393">
        <v>1</v>
      </c>
      <c r="AJ47" s="393">
        <v>0</v>
      </c>
      <c r="AK47" s="393">
        <v>0</v>
      </c>
      <c r="AL47" s="504">
        <v>4</v>
      </c>
      <c r="AM47" s="393">
        <v>1</v>
      </c>
      <c r="AN47" s="393">
        <v>0</v>
      </c>
      <c r="AO47" s="393">
        <v>0</v>
      </c>
      <c r="AP47" s="393">
        <v>0</v>
      </c>
      <c r="AQ47" s="504">
        <v>1</v>
      </c>
      <c r="AR47" s="393">
        <v>0</v>
      </c>
      <c r="AS47" s="393">
        <v>0</v>
      </c>
      <c r="AT47" s="393">
        <v>0</v>
      </c>
      <c r="AU47" s="393">
        <v>0</v>
      </c>
      <c r="AV47" s="504">
        <v>0</v>
      </c>
      <c r="AW47" s="393">
        <v>177</v>
      </c>
      <c r="AX47" s="393">
        <v>196</v>
      </c>
      <c r="AY47" s="393">
        <v>0</v>
      </c>
      <c r="AZ47" s="721">
        <v>0</v>
      </c>
      <c r="BA47" s="505">
        <v>373</v>
      </c>
      <c r="BB47" s="506"/>
    </row>
    <row r="48" spans="1:54" ht="20.100000000000001" customHeight="1" x14ac:dyDescent="0.25">
      <c r="A48" s="382" t="s">
        <v>86</v>
      </c>
      <c r="B48" s="383" t="s">
        <v>193</v>
      </c>
      <c r="C48" s="375" t="s">
        <v>59</v>
      </c>
      <c r="D48" s="393">
        <v>166</v>
      </c>
      <c r="E48" s="393">
        <v>303</v>
      </c>
      <c r="F48" s="393">
        <v>0</v>
      </c>
      <c r="G48" s="393">
        <v>0</v>
      </c>
      <c r="H48" s="504">
        <v>469</v>
      </c>
      <c r="I48" s="393">
        <v>11</v>
      </c>
      <c r="J48" s="393">
        <v>21</v>
      </c>
      <c r="K48" s="393">
        <v>0</v>
      </c>
      <c r="L48" s="393">
        <v>0</v>
      </c>
      <c r="M48" s="504">
        <v>32</v>
      </c>
      <c r="N48" s="393">
        <v>30</v>
      </c>
      <c r="O48" s="393">
        <v>64</v>
      </c>
      <c r="P48" s="393">
        <v>0</v>
      </c>
      <c r="Q48" s="393">
        <v>0</v>
      </c>
      <c r="R48" s="504">
        <v>94</v>
      </c>
      <c r="S48" s="393">
        <v>1</v>
      </c>
      <c r="T48" s="393">
        <v>0</v>
      </c>
      <c r="U48" s="393">
        <v>0</v>
      </c>
      <c r="V48" s="393">
        <v>0</v>
      </c>
      <c r="W48" s="504">
        <v>1</v>
      </c>
      <c r="X48" s="393">
        <v>199</v>
      </c>
      <c r="Y48" s="393">
        <v>382</v>
      </c>
      <c r="Z48" s="393">
        <v>0</v>
      </c>
      <c r="AA48" s="393">
        <v>0</v>
      </c>
      <c r="AB48" s="504">
        <v>581</v>
      </c>
      <c r="AC48" s="393">
        <v>0</v>
      </c>
      <c r="AD48" s="393">
        <v>0</v>
      </c>
      <c r="AE48" s="393">
        <v>0</v>
      </c>
      <c r="AF48" s="393">
        <v>0</v>
      </c>
      <c r="AG48" s="504">
        <v>0</v>
      </c>
      <c r="AH48" s="393">
        <v>20</v>
      </c>
      <c r="AI48" s="393">
        <v>27</v>
      </c>
      <c r="AJ48" s="393">
        <v>0</v>
      </c>
      <c r="AK48" s="393">
        <v>0</v>
      </c>
      <c r="AL48" s="504">
        <v>47</v>
      </c>
      <c r="AM48" s="393">
        <v>25</v>
      </c>
      <c r="AN48" s="393">
        <v>52</v>
      </c>
      <c r="AO48" s="393">
        <v>0</v>
      </c>
      <c r="AP48" s="393">
        <v>0</v>
      </c>
      <c r="AQ48" s="504">
        <v>77</v>
      </c>
      <c r="AR48" s="393">
        <v>106</v>
      </c>
      <c r="AS48" s="393">
        <v>190</v>
      </c>
      <c r="AT48" s="393">
        <v>0</v>
      </c>
      <c r="AU48" s="393">
        <v>0</v>
      </c>
      <c r="AV48" s="504">
        <v>296</v>
      </c>
      <c r="AW48" s="393">
        <v>558</v>
      </c>
      <c r="AX48" s="393">
        <v>1039</v>
      </c>
      <c r="AY48" s="393">
        <v>0</v>
      </c>
      <c r="AZ48" s="721">
        <v>0</v>
      </c>
      <c r="BA48" s="505">
        <v>1597</v>
      </c>
      <c r="BB48" s="506"/>
    </row>
    <row r="49" spans="1:54" ht="20.100000000000001" customHeight="1" x14ac:dyDescent="0.25">
      <c r="A49" s="382" t="s">
        <v>86</v>
      </c>
      <c r="B49" s="383" t="s">
        <v>194</v>
      </c>
      <c r="C49" s="375" t="s">
        <v>57</v>
      </c>
      <c r="D49" s="393">
        <v>27</v>
      </c>
      <c r="E49" s="393">
        <v>53</v>
      </c>
      <c r="F49" s="393">
        <v>0</v>
      </c>
      <c r="G49" s="393">
        <v>0</v>
      </c>
      <c r="H49" s="504">
        <v>80</v>
      </c>
      <c r="I49" s="393">
        <v>0</v>
      </c>
      <c r="J49" s="393">
        <v>3</v>
      </c>
      <c r="K49" s="393">
        <v>0</v>
      </c>
      <c r="L49" s="393">
        <v>0</v>
      </c>
      <c r="M49" s="504">
        <v>3</v>
      </c>
      <c r="N49" s="393">
        <v>1</v>
      </c>
      <c r="O49" s="393">
        <v>5</v>
      </c>
      <c r="P49" s="393">
        <v>0</v>
      </c>
      <c r="Q49" s="393">
        <v>0</v>
      </c>
      <c r="R49" s="504">
        <v>6</v>
      </c>
      <c r="S49" s="393">
        <v>1</v>
      </c>
      <c r="T49" s="393">
        <v>1</v>
      </c>
      <c r="U49" s="393">
        <v>0</v>
      </c>
      <c r="V49" s="393">
        <v>0</v>
      </c>
      <c r="W49" s="504">
        <v>2</v>
      </c>
      <c r="X49" s="393">
        <v>25</v>
      </c>
      <c r="Y49" s="393">
        <v>46</v>
      </c>
      <c r="Z49" s="393">
        <v>0</v>
      </c>
      <c r="AA49" s="393">
        <v>0</v>
      </c>
      <c r="AB49" s="504">
        <v>71</v>
      </c>
      <c r="AC49" s="393">
        <v>0</v>
      </c>
      <c r="AD49" s="393">
        <v>0</v>
      </c>
      <c r="AE49" s="393">
        <v>0</v>
      </c>
      <c r="AF49" s="393">
        <v>0</v>
      </c>
      <c r="AG49" s="504">
        <v>0</v>
      </c>
      <c r="AH49" s="393">
        <v>1</v>
      </c>
      <c r="AI49" s="393">
        <v>2</v>
      </c>
      <c r="AJ49" s="393">
        <v>0</v>
      </c>
      <c r="AK49" s="393">
        <v>0</v>
      </c>
      <c r="AL49" s="504">
        <v>3</v>
      </c>
      <c r="AM49" s="393">
        <v>2</v>
      </c>
      <c r="AN49" s="393">
        <v>8</v>
      </c>
      <c r="AO49" s="393">
        <v>0</v>
      </c>
      <c r="AP49" s="393">
        <v>0</v>
      </c>
      <c r="AQ49" s="504">
        <v>10</v>
      </c>
      <c r="AR49" s="393">
        <v>1</v>
      </c>
      <c r="AS49" s="393">
        <v>4</v>
      </c>
      <c r="AT49" s="393">
        <v>0</v>
      </c>
      <c r="AU49" s="393">
        <v>0</v>
      </c>
      <c r="AV49" s="504">
        <v>5</v>
      </c>
      <c r="AW49" s="393">
        <v>58</v>
      </c>
      <c r="AX49" s="393">
        <v>122</v>
      </c>
      <c r="AY49" s="393">
        <v>0</v>
      </c>
      <c r="AZ49" s="721">
        <v>0</v>
      </c>
      <c r="BA49" s="505">
        <v>180</v>
      </c>
      <c r="BB49" s="506"/>
    </row>
    <row r="50" spans="1:54" ht="20.100000000000001" customHeight="1" x14ac:dyDescent="0.25">
      <c r="A50" s="382" t="s">
        <v>86</v>
      </c>
      <c r="B50" s="383" t="s">
        <v>249</v>
      </c>
      <c r="C50" s="375" t="s">
        <v>59</v>
      </c>
      <c r="D50" s="393">
        <v>157</v>
      </c>
      <c r="E50" s="393">
        <v>140</v>
      </c>
      <c r="F50" s="393">
        <v>0</v>
      </c>
      <c r="G50" s="393">
        <v>0</v>
      </c>
      <c r="H50" s="504">
        <v>297</v>
      </c>
      <c r="I50" s="393">
        <v>11</v>
      </c>
      <c r="J50" s="393">
        <v>13</v>
      </c>
      <c r="K50" s="393">
        <v>0</v>
      </c>
      <c r="L50" s="393">
        <v>0</v>
      </c>
      <c r="M50" s="504">
        <v>24</v>
      </c>
      <c r="N50" s="393">
        <v>13</v>
      </c>
      <c r="O50" s="393">
        <v>34</v>
      </c>
      <c r="P50" s="393">
        <v>0</v>
      </c>
      <c r="Q50" s="393">
        <v>0</v>
      </c>
      <c r="R50" s="504">
        <v>47</v>
      </c>
      <c r="S50" s="393">
        <v>0</v>
      </c>
      <c r="T50" s="393">
        <v>0</v>
      </c>
      <c r="U50" s="393">
        <v>0</v>
      </c>
      <c r="V50" s="393">
        <v>0</v>
      </c>
      <c r="W50" s="504">
        <v>0</v>
      </c>
      <c r="X50" s="393">
        <v>105</v>
      </c>
      <c r="Y50" s="393">
        <v>160</v>
      </c>
      <c r="Z50" s="393">
        <v>0</v>
      </c>
      <c r="AA50" s="393">
        <v>0</v>
      </c>
      <c r="AB50" s="504">
        <v>265</v>
      </c>
      <c r="AC50" s="393">
        <v>2</v>
      </c>
      <c r="AD50" s="393">
        <v>2</v>
      </c>
      <c r="AE50" s="393">
        <v>0</v>
      </c>
      <c r="AF50" s="393">
        <v>0</v>
      </c>
      <c r="AG50" s="504">
        <v>4</v>
      </c>
      <c r="AH50" s="393">
        <v>15</v>
      </c>
      <c r="AI50" s="393">
        <v>13</v>
      </c>
      <c r="AJ50" s="393">
        <v>0</v>
      </c>
      <c r="AK50" s="393">
        <v>0</v>
      </c>
      <c r="AL50" s="504">
        <v>28</v>
      </c>
      <c r="AM50" s="393">
        <v>22</v>
      </c>
      <c r="AN50" s="393">
        <v>22</v>
      </c>
      <c r="AO50" s="393">
        <v>0</v>
      </c>
      <c r="AP50" s="393">
        <v>0</v>
      </c>
      <c r="AQ50" s="504">
        <v>44</v>
      </c>
      <c r="AR50" s="393">
        <v>21</v>
      </c>
      <c r="AS50" s="393">
        <v>28</v>
      </c>
      <c r="AT50" s="393">
        <v>0</v>
      </c>
      <c r="AU50" s="393">
        <v>0</v>
      </c>
      <c r="AV50" s="504">
        <v>49</v>
      </c>
      <c r="AW50" s="393">
        <v>346</v>
      </c>
      <c r="AX50" s="393">
        <v>412</v>
      </c>
      <c r="AY50" s="393">
        <v>0</v>
      </c>
      <c r="AZ50" s="721">
        <v>0</v>
      </c>
      <c r="BA50" s="505">
        <v>758</v>
      </c>
      <c r="BB50" s="506"/>
    </row>
    <row r="51" spans="1:54" ht="20.100000000000001" customHeight="1" x14ac:dyDescent="0.25">
      <c r="A51" s="382" t="s">
        <v>86</v>
      </c>
      <c r="B51" s="383" t="s">
        <v>196</v>
      </c>
      <c r="C51" s="375" t="s">
        <v>57</v>
      </c>
      <c r="D51" s="393">
        <v>0</v>
      </c>
      <c r="E51" s="393">
        <v>0</v>
      </c>
      <c r="F51" s="393">
        <v>0</v>
      </c>
      <c r="G51" s="393">
        <v>0</v>
      </c>
      <c r="H51" s="504">
        <v>0</v>
      </c>
      <c r="I51" s="393">
        <v>0</v>
      </c>
      <c r="J51" s="393">
        <v>0</v>
      </c>
      <c r="K51" s="393">
        <v>0</v>
      </c>
      <c r="L51" s="393">
        <v>0</v>
      </c>
      <c r="M51" s="504">
        <v>0</v>
      </c>
      <c r="N51" s="393">
        <v>0</v>
      </c>
      <c r="O51" s="393">
        <v>0</v>
      </c>
      <c r="P51" s="393">
        <v>0</v>
      </c>
      <c r="Q51" s="393">
        <v>0</v>
      </c>
      <c r="R51" s="504">
        <v>0</v>
      </c>
      <c r="S51" s="393">
        <v>0</v>
      </c>
      <c r="T51" s="393">
        <v>0</v>
      </c>
      <c r="U51" s="393">
        <v>0</v>
      </c>
      <c r="V51" s="393">
        <v>0</v>
      </c>
      <c r="W51" s="504">
        <v>0</v>
      </c>
      <c r="X51" s="393">
        <v>0</v>
      </c>
      <c r="Y51" s="393">
        <v>0</v>
      </c>
      <c r="Z51" s="393">
        <v>0</v>
      </c>
      <c r="AA51" s="393">
        <v>0</v>
      </c>
      <c r="AB51" s="504">
        <v>0</v>
      </c>
      <c r="AC51" s="393">
        <v>0</v>
      </c>
      <c r="AD51" s="393">
        <v>0</v>
      </c>
      <c r="AE51" s="393">
        <v>0</v>
      </c>
      <c r="AF51" s="393">
        <v>0</v>
      </c>
      <c r="AG51" s="504">
        <v>0</v>
      </c>
      <c r="AH51" s="393">
        <v>0</v>
      </c>
      <c r="AI51" s="393">
        <v>0</v>
      </c>
      <c r="AJ51" s="393">
        <v>0</v>
      </c>
      <c r="AK51" s="393">
        <v>0</v>
      </c>
      <c r="AL51" s="504">
        <v>0</v>
      </c>
      <c r="AM51" s="393">
        <v>0</v>
      </c>
      <c r="AN51" s="393">
        <v>0</v>
      </c>
      <c r="AO51" s="393">
        <v>0</v>
      </c>
      <c r="AP51" s="393">
        <v>427</v>
      </c>
      <c r="AQ51" s="504">
        <v>427</v>
      </c>
      <c r="AR51" s="393">
        <v>0</v>
      </c>
      <c r="AS51" s="393">
        <v>0</v>
      </c>
      <c r="AT51" s="393">
        <v>0</v>
      </c>
      <c r="AU51" s="393">
        <v>0</v>
      </c>
      <c r="AV51" s="504">
        <v>0</v>
      </c>
      <c r="AW51" s="393">
        <v>0</v>
      </c>
      <c r="AX51" s="393">
        <v>0</v>
      </c>
      <c r="AY51" s="393">
        <v>0</v>
      </c>
      <c r="AZ51" s="721">
        <v>427</v>
      </c>
      <c r="BA51" s="505">
        <v>427</v>
      </c>
      <c r="BB51" s="506"/>
    </row>
    <row r="52" spans="1:54" ht="20.100000000000001" customHeight="1" x14ac:dyDescent="0.25">
      <c r="A52" s="382" t="s">
        <v>87</v>
      </c>
      <c r="B52" s="383" t="s">
        <v>198</v>
      </c>
      <c r="C52" s="375" t="s">
        <v>57</v>
      </c>
      <c r="D52" s="393">
        <v>46</v>
      </c>
      <c r="E52" s="393">
        <v>51</v>
      </c>
      <c r="F52" s="393">
        <v>0</v>
      </c>
      <c r="G52" s="393">
        <v>0</v>
      </c>
      <c r="H52" s="504">
        <v>97</v>
      </c>
      <c r="I52" s="393">
        <v>10</v>
      </c>
      <c r="J52" s="393">
        <v>6</v>
      </c>
      <c r="K52" s="393">
        <v>0</v>
      </c>
      <c r="L52" s="393">
        <v>0</v>
      </c>
      <c r="M52" s="504">
        <v>16</v>
      </c>
      <c r="N52" s="393">
        <v>4</v>
      </c>
      <c r="O52" s="393">
        <v>6</v>
      </c>
      <c r="P52" s="393">
        <v>0</v>
      </c>
      <c r="Q52" s="393">
        <v>0</v>
      </c>
      <c r="R52" s="504">
        <v>10</v>
      </c>
      <c r="S52" s="393">
        <v>2</v>
      </c>
      <c r="T52" s="393">
        <v>2</v>
      </c>
      <c r="U52" s="393">
        <v>0</v>
      </c>
      <c r="V52" s="393">
        <v>0</v>
      </c>
      <c r="W52" s="504">
        <v>4</v>
      </c>
      <c r="X52" s="393">
        <v>10</v>
      </c>
      <c r="Y52" s="393">
        <v>13</v>
      </c>
      <c r="Z52" s="393">
        <v>0</v>
      </c>
      <c r="AA52" s="393">
        <v>0</v>
      </c>
      <c r="AB52" s="504">
        <v>23</v>
      </c>
      <c r="AC52" s="393">
        <v>0</v>
      </c>
      <c r="AD52" s="393">
        <v>0</v>
      </c>
      <c r="AE52" s="393">
        <v>0</v>
      </c>
      <c r="AF52" s="393">
        <v>0</v>
      </c>
      <c r="AG52" s="504">
        <v>0</v>
      </c>
      <c r="AH52" s="393">
        <v>1</v>
      </c>
      <c r="AI52" s="393">
        <v>1</v>
      </c>
      <c r="AJ52" s="393">
        <v>0</v>
      </c>
      <c r="AK52" s="393">
        <v>0</v>
      </c>
      <c r="AL52" s="504">
        <v>2</v>
      </c>
      <c r="AM52" s="393">
        <v>0</v>
      </c>
      <c r="AN52" s="393">
        <v>0</v>
      </c>
      <c r="AO52" s="393">
        <v>0</v>
      </c>
      <c r="AP52" s="393">
        <v>54</v>
      </c>
      <c r="AQ52" s="504">
        <v>54</v>
      </c>
      <c r="AR52" s="393">
        <v>0</v>
      </c>
      <c r="AS52" s="393">
        <v>0</v>
      </c>
      <c r="AT52" s="393">
        <v>0</v>
      </c>
      <c r="AU52" s="393">
        <v>0</v>
      </c>
      <c r="AV52" s="504">
        <v>0</v>
      </c>
      <c r="AW52" s="393">
        <v>73</v>
      </c>
      <c r="AX52" s="393">
        <v>79</v>
      </c>
      <c r="AY52" s="393">
        <v>0</v>
      </c>
      <c r="AZ52" s="721">
        <v>54</v>
      </c>
      <c r="BA52" s="505">
        <v>206</v>
      </c>
      <c r="BB52" s="506"/>
    </row>
    <row r="53" spans="1:54" ht="20.100000000000001" customHeight="1" x14ac:dyDescent="0.25">
      <c r="A53" s="382" t="s">
        <v>87</v>
      </c>
      <c r="B53" s="383" t="s">
        <v>621</v>
      </c>
      <c r="C53" s="375" t="s">
        <v>59</v>
      </c>
      <c r="D53" s="393">
        <v>10</v>
      </c>
      <c r="E53" s="393">
        <v>24</v>
      </c>
      <c r="F53" s="393">
        <v>0</v>
      </c>
      <c r="G53" s="393">
        <v>0</v>
      </c>
      <c r="H53" s="504">
        <v>34</v>
      </c>
      <c r="I53" s="393">
        <v>2</v>
      </c>
      <c r="J53" s="393">
        <v>10</v>
      </c>
      <c r="K53" s="393">
        <v>0</v>
      </c>
      <c r="L53" s="393">
        <v>0</v>
      </c>
      <c r="M53" s="504">
        <v>12</v>
      </c>
      <c r="N53" s="393">
        <v>6</v>
      </c>
      <c r="O53" s="393">
        <v>8</v>
      </c>
      <c r="P53" s="393">
        <v>0</v>
      </c>
      <c r="Q53" s="393">
        <v>0</v>
      </c>
      <c r="R53" s="504">
        <v>14</v>
      </c>
      <c r="S53" s="393">
        <v>0</v>
      </c>
      <c r="T53" s="393">
        <v>3</v>
      </c>
      <c r="U53" s="393">
        <v>0</v>
      </c>
      <c r="V53" s="393">
        <v>0</v>
      </c>
      <c r="W53" s="504">
        <v>3</v>
      </c>
      <c r="X53" s="393">
        <v>5</v>
      </c>
      <c r="Y53" s="393">
        <v>4</v>
      </c>
      <c r="Z53" s="393">
        <v>0</v>
      </c>
      <c r="AA53" s="393">
        <v>0</v>
      </c>
      <c r="AB53" s="504">
        <v>9</v>
      </c>
      <c r="AC53" s="393">
        <v>0</v>
      </c>
      <c r="AD53" s="393">
        <v>0</v>
      </c>
      <c r="AE53" s="393">
        <v>0</v>
      </c>
      <c r="AF53" s="393">
        <v>0</v>
      </c>
      <c r="AG53" s="504">
        <v>0</v>
      </c>
      <c r="AH53" s="393">
        <v>1</v>
      </c>
      <c r="AI53" s="393">
        <v>3</v>
      </c>
      <c r="AJ53" s="393">
        <v>0</v>
      </c>
      <c r="AK53" s="393">
        <v>0</v>
      </c>
      <c r="AL53" s="504">
        <v>4</v>
      </c>
      <c r="AM53" s="393">
        <v>15</v>
      </c>
      <c r="AN53" s="393">
        <v>29</v>
      </c>
      <c r="AO53" s="393">
        <v>0</v>
      </c>
      <c r="AP53" s="393">
        <v>0</v>
      </c>
      <c r="AQ53" s="504">
        <v>44</v>
      </c>
      <c r="AR53" s="393">
        <v>0</v>
      </c>
      <c r="AS53" s="393">
        <v>0</v>
      </c>
      <c r="AT53" s="393">
        <v>0</v>
      </c>
      <c r="AU53" s="393">
        <v>0</v>
      </c>
      <c r="AV53" s="504">
        <v>0</v>
      </c>
      <c r="AW53" s="393">
        <v>39</v>
      </c>
      <c r="AX53" s="393">
        <v>81</v>
      </c>
      <c r="AY53" s="393">
        <v>0</v>
      </c>
      <c r="AZ53" s="721">
        <v>0</v>
      </c>
      <c r="BA53" s="505">
        <v>120</v>
      </c>
      <c r="BB53" s="506"/>
    </row>
    <row r="54" spans="1:54" ht="20.100000000000001" customHeight="1" x14ac:dyDescent="0.25">
      <c r="A54" s="382" t="s">
        <v>87</v>
      </c>
      <c r="B54" s="383" t="s">
        <v>197</v>
      </c>
      <c r="C54" s="375" t="s">
        <v>57</v>
      </c>
      <c r="D54" s="393">
        <v>76</v>
      </c>
      <c r="E54" s="393">
        <v>95</v>
      </c>
      <c r="F54" s="393">
        <v>0</v>
      </c>
      <c r="G54" s="393">
        <v>0</v>
      </c>
      <c r="H54" s="504">
        <v>171</v>
      </c>
      <c r="I54" s="393">
        <v>12</v>
      </c>
      <c r="J54" s="393">
        <v>24</v>
      </c>
      <c r="K54" s="393">
        <v>0</v>
      </c>
      <c r="L54" s="393">
        <v>0</v>
      </c>
      <c r="M54" s="504">
        <v>36</v>
      </c>
      <c r="N54" s="393">
        <v>11</v>
      </c>
      <c r="O54" s="393">
        <v>15</v>
      </c>
      <c r="P54" s="393">
        <v>0</v>
      </c>
      <c r="Q54" s="393">
        <v>0</v>
      </c>
      <c r="R54" s="504">
        <v>26</v>
      </c>
      <c r="S54" s="393">
        <v>0</v>
      </c>
      <c r="T54" s="393">
        <v>0</v>
      </c>
      <c r="U54" s="393">
        <v>0</v>
      </c>
      <c r="V54" s="393">
        <v>0</v>
      </c>
      <c r="W54" s="504">
        <v>0</v>
      </c>
      <c r="X54" s="393">
        <v>29</v>
      </c>
      <c r="Y54" s="393">
        <v>57</v>
      </c>
      <c r="Z54" s="393">
        <v>0</v>
      </c>
      <c r="AA54" s="393">
        <v>0</v>
      </c>
      <c r="AB54" s="504">
        <v>86</v>
      </c>
      <c r="AC54" s="393">
        <v>0</v>
      </c>
      <c r="AD54" s="393">
        <v>0</v>
      </c>
      <c r="AE54" s="393">
        <v>0</v>
      </c>
      <c r="AF54" s="393">
        <v>0</v>
      </c>
      <c r="AG54" s="504">
        <v>0</v>
      </c>
      <c r="AH54" s="393">
        <v>5</v>
      </c>
      <c r="AI54" s="393">
        <v>9</v>
      </c>
      <c r="AJ54" s="393">
        <v>0</v>
      </c>
      <c r="AK54" s="393">
        <v>0</v>
      </c>
      <c r="AL54" s="504">
        <v>14</v>
      </c>
      <c r="AM54" s="393">
        <v>3</v>
      </c>
      <c r="AN54" s="393">
        <v>3</v>
      </c>
      <c r="AO54" s="393">
        <v>0</v>
      </c>
      <c r="AP54" s="393">
        <v>0</v>
      </c>
      <c r="AQ54" s="504">
        <v>6</v>
      </c>
      <c r="AR54" s="393">
        <v>0</v>
      </c>
      <c r="AS54" s="393">
        <v>2</v>
      </c>
      <c r="AT54" s="393">
        <v>0</v>
      </c>
      <c r="AU54" s="393">
        <v>0</v>
      </c>
      <c r="AV54" s="504">
        <v>2</v>
      </c>
      <c r="AW54" s="393">
        <v>136</v>
      </c>
      <c r="AX54" s="393">
        <v>205</v>
      </c>
      <c r="AY54" s="393">
        <v>0</v>
      </c>
      <c r="AZ54" s="721">
        <v>0</v>
      </c>
      <c r="BA54" s="505">
        <v>341</v>
      </c>
      <c r="BB54" s="506"/>
    </row>
    <row r="55" spans="1:54" ht="20.100000000000001" customHeight="1" x14ac:dyDescent="0.25">
      <c r="A55" s="382" t="s">
        <v>88</v>
      </c>
      <c r="B55" s="383" t="s">
        <v>200</v>
      </c>
      <c r="C55" s="375" t="s">
        <v>59</v>
      </c>
      <c r="D55" s="393">
        <v>61</v>
      </c>
      <c r="E55" s="393">
        <v>73</v>
      </c>
      <c r="F55" s="393">
        <v>0</v>
      </c>
      <c r="G55" s="393">
        <v>0</v>
      </c>
      <c r="H55" s="504">
        <v>134</v>
      </c>
      <c r="I55" s="393">
        <v>0</v>
      </c>
      <c r="J55" s="393">
        <v>7</v>
      </c>
      <c r="K55" s="393">
        <v>0</v>
      </c>
      <c r="L55" s="393">
        <v>0</v>
      </c>
      <c r="M55" s="504">
        <v>7</v>
      </c>
      <c r="N55" s="393">
        <v>5</v>
      </c>
      <c r="O55" s="393">
        <v>8</v>
      </c>
      <c r="P55" s="393">
        <v>0</v>
      </c>
      <c r="Q55" s="393">
        <v>0</v>
      </c>
      <c r="R55" s="504">
        <v>13</v>
      </c>
      <c r="S55" s="393">
        <v>0</v>
      </c>
      <c r="T55" s="393">
        <v>0</v>
      </c>
      <c r="U55" s="393">
        <v>0</v>
      </c>
      <c r="V55" s="393">
        <v>0</v>
      </c>
      <c r="W55" s="504">
        <v>0</v>
      </c>
      <c r="X55" s="393">
        <v>33</v>
      </c>
      <c r="Y55" s="393">
        <v>43</v>
      </c>
      <c r="Z55" s="393">
        <v>0</v>
      </c>
      <c r="AA55" s="393">
        <v>0</v>
      </c>
      <c r="AB55" s="504">
        <v>76</v>
      </c>
      <c r="AC55" s="393">
        <v>0</v>
      </c>
      <c r="AD55" s="393">
        <v>0</v>
      </c>
      <c r="AE55" s="393">
        <v>0</v>
      </c>
      <c r="AF55" s="393">
        <v>0</v>
      </c>
      <c r="AG55" s="504">
        <v>0</v>
      </c>
      <c r="AH55" s="393">
        <v>5</v>
      </c>
      <c r="AI55" s="393">
        <v>5</v>
      </c>
      <c r="AJ55" s="393">
        <v>0</v>
      </c>
      <c r="AK55" s="393">
        <v>0</v>
      </c>
      <c r="AL55" s="504">
        <v>10</v>
      </c>
      <c r="AM55" s="393">
        <v>1</v>
      </c>
      <c r="AN55" s="393">
        <v>3</v>
      </c>
      <c r="AO55" s="393">
        <v>0</v>
      </c>
      <c r="AP55" s="393">
        <v>0</v>
      </c>
      <c r="AQ55" s="504">
        <v>4</v>
      </c>
      <c r="AR55" s="393">
        <v>27</v>
      </c>
      <c r="AS55" s="393">
        <v>31</v>
      </c>
      <c r="AT55" s="393">
        <v>0</v>
      </c>
      <c r="AU55" s="393">
        <v>0</v>
      </c>
      <c r="AV55" s="504">
        <v>58</v>
      </c>
      <c r="AW55" s="393">
        <v>132</v>
      </c>
      <c r="AX55" s="393">
        <v>170</v>
      </c>
      <c r="AY55" s="393">
        <v>0</v>
      </c>
      <c r="AZ55" s="721">
        <v>0</v>
      </c>
      <c r="BA55" s="505">
        <v>302</v>
      </c>
      <c r="BB55" s="506"/>
    </row>
    <row r="56" spans="1:54" ht="20.100000000000001" customHeight="1" x14ac:dyDescent="0.25">
      <c r="A56" s="382" t="s">
        <v>88</v>
      </c>
      <c r="B56" s="383" t="s">
        <v>926</v>
      </c>
      <c r="C56" s="375" t="s">
        <v>57</v>
      </c>
      <c r="D56" s="393">
        <v>12</v>
      </c>
      <c r="E56" s="393">
        <v>21</v>
      </c>
      <c r="F56" s="393">
        <v>0</v>
      </c>
      <c r="G56" s="393">
        <v>0</v>
      </c>
      <c r="H56" s="504">
        <v>33</v>
      </c>
      <c r="I56" s="393">
        <v>0</v>
      </c>
      <c r="J56" s="393">
        <v>0</v>
      </c>
      <c r="K56" s="393">
        <v>0</v>
      </c>
      <c r="L56" s="393">
        <v>0</v>
      </c>
      <c r="M56" s="504">
        <v>0</v>
      </c>
      <c r="N56" s="393">
        <v>1</v>
      </c>
      <c r="O56" s="393">
        <v>2</v>
      </c>
      <c r="P56" s="393">
        <v>0</v>
      </c>
      <c r="Q56" s="393">
        <v>0</v>
      </c>
      <c r="R56" s="504">
        <v>3</v>
      </c>
      <c r="S56" s="393">
        <v>0</v>
      </c>
      <c r="T56" s="393">
        <v>0</v>
      </c>
      <c r="U56" s="393">
        <v>0</v>
      </c>
      <c r="V56" s="393">
        <v>0</v>
      </c>
      <c r="W56" s="504">
        <v>0</v>
      </c>
      <c r="X56" s="393">
        <v>9</v>
      </c>
      <c r="Y56" s="393">
        <v>4</v>
      </c>
      <c r="Z56" s="393">
        <v>0</v>
      </c>
      <c r="AA56" s="393">
        <v>0</v>
      </c>
      <c r="AB56" s="504">
        <v>13</v>
      </c>
      <c r="AC56" s="393">
        <v>0</v>
      </c>
      <c r="AD56" s="393">
        <v>0</v>
      </c>
      <c r="AE56" s="393">
        <v>0</v>
      </c>
      <c r="AF56" s="393">
        <v>0</v>
      </c>
      <c r="AG56" s="504">
        <v>0</v>
      </c>
      <c r="AH56" s="393">
        <v>0</v>
      </c>
      <c r="AI56" s="393">
        <v>0</v>
      </c>
      <c r="AJ56" s="393">
        <v>0</v>
      </c>
      <c r="AK56" s="393">
        <v>0</v>
      </c>
      <c r="AL56" s="504">
        <v>0</v>
      </c>
      <c r="AM56" s="393">
        <v>2</v>
      </c>
      <c r="AN56" s="393">
        <v>0</v>
      </c>
      <c r="AO56" s="393">
        <v>0</v>
      </c>
      <c r="AP56" s="393">
        <v>1</v>
      </c>
      <c r="AQ56" s="504">
        <v>3</v>
      </c>
      <c r="AR56" s="393">
        <v>0</v>
      </c>
      <c r="AS56" s="393">
        <v>0</v>
      </c>
      <c r="AT56" s="393">
        <v>0</v>
      </c>
      <c r="AU56" s="393">
        <v>0</v>
      </c>
      <c r="AV56" s="504">
        <v>0</v>
      </c>
      <c r="AW56" s="393">
        <v>24</v>
      </c>
      <c r="AX56" s="393">
        <v>27</v>
      </c>
      <c r="AY56" s="393">
        <v>0</v>
      </c>
      <c r="AZ56" s="721">
        <v>1</v>
      </c>
      <c r="BA56" s="505">
        <v>52</v>
      </c>
      <c r="BB56" s="506"/>
    </row>
    <row r="57" spans="1:54" ht="20.100000000000001" customHeight="1" x14ac:dyDescent="0.25">
      <c r="A57" s="382" t="s">
        <v>88</v>
      </c>
      <c r="B57" s="383" t="s">
        <v>199</v>
      </c>
      <c r="C57" s="375" t="s">
        <v>57</v>
      </c>
      <c r="D57" s="393">
        <v>104</v>
      </c>
      <c r="E57" s="393">
        <v>187</v>
      </c>
      <c r="F57" s="393">
        <v>0</v>
      </c>
      <c r="G57" s="393">
        <v>3</v>
      </c>
      <c r="H57" s="504">
        <v>294</v>
      </c>
      <c r="I57" s="393">
        <v>8</v>
      </c>
      <c r="J57" s="393">
        <v>6</v>
      </c>
      <c r="K57" s="393">
        <v>0</v>
      </c>
      <c r="L57" s="393">
        <v>0</v>
      </c>
      <c r="M57" s="504">
        <v>14</v>
      </c>
      <c r="N57" s="393">
        <v>30</v>
      </c>
      <c r="O57" s="393">
        <v>6</v>
      </c>
      <c r="P57" s="393">
        <v>0</v>
      </c>
      <c r="Q57" s="393">
        <v>0</v>
      </c>
      <c r="R57" s="504">
        <v>36</v>
      </c>
      <c r="S57" s="393">
        <v>0</v>
      </c>
      <c r="T57" s="393">
        <v>0</v>
      </c>
      <c r="U57" s="393">
        <v>0</v>
      </c>
      <c r="V57" s="393">
        <v>0</v>
      </c>
      <c r="W57" s="504">
        <v>0</v>
      </c>
      <c r="X57" s="393">
        <v>34</v>
      </c>
      <c r="Y57" s="393">
        <v>62</v>
      </c>
      <c r="Z57" s="393">
        <v>0</v>
      </c>
      <c r="AA57" s="393">
        <v>0</v>
      </c>
      <c r="AB57" s="504">
        <v>96</v>
      </c>
      <c r="AC57" s="393">
        <v>0</v>
      </c>
      <c r="AD57" s="393">
        <v>0</v>
      </c>
      <c r="AE57" s="393">
        <v>0</v>
      </c>
      <c r="AF57" s="393">
        <v>0</v>
      </c>
      <c r="AG57" s="504">
        <v>0</v>
      </c>
      <c r="AH57" s="393">
        <v>8</v>
      </c>
      <c r="AI57" s="393">
        <v>14</v>
      </c>
      <c r="AJ57" s="393">
        <v>0</v>
      </c>
      <c r="AK57" s="393">
        <v>0</v>
      </c>
      <c r="AL57" s="504">
        <v>22</v>
      </c>
      <c r="AM57" s="393">
        <v>10</v>
      </c>
      <c r="AN57" s="393">
        <v>8</v>
      </c>
      <c r="AO57" s="393">
        <v>0</v>
      </c>
      <c r="AP57" s="393">
        <v>0</v>
      </c>
      <c r="AQ57" s="504">
        <v>18</v>
      </c>
      <c r="AR57" s="393">
        <v>1</v>
      </c>
      <c r="AS57" s="393">
        <v>2</v>
      </c>
      <c r="AT57" s="393">
        <v>0</v>
      </c>
      <c r="AU57" s="393">
        <v>0</v>
      </c>
      <c r="AV57" s="504">
        <v>3</v>
      </c>
      <c r="AW57" s="393">
        <v>195</v>
      </c>
      <c r="AX57" s="393">
        <v>285</v>
      </c>
      <c r="AY57" s="393">
        <v>0</v>
      </c>
      <c r="AZ57" s="721">
        <v>3</v>
      </c>
      <c r="BA57" s="505">
        <v>483</v>
      </c>
      <c r="BB57" s="506"/>
    </row>
    <row r="58" spans="1:54" ht="20.100000000000001" customHeight="1" x14ac:dyDescent="0.25">
      <c r="A58" s="382" t="s">
        <v>89</v>
      </c>
      <c r="B58" s="383" t="s">
        <v>201</v>
      </c>
      <c r="C58" s="375" t="s">
        <v>57</v>
      </c>
      <c r="D58" s="393">
        <v>63</v>
      </c>
      <c r="E58" s="393">
        <v>71</v>
      </c>
      <c r="F58" s="393">
        <v>0</v>
      </c>
      <c r="G58" s="393">
        <v>0</v>
      </c>
      <c r="H58" s="504">
        <v>134</v>
      </c>
      <c r="I58" s="393">
        <v>2</v>
      </c>
      <c r="J58" s="393">
        <v>0</v>
      </c>
      <c r="K58" s="393">
        <v>0</v>
      </c>
      <c r="L58" s="393">
        <v>0</v>
      </c>
      <c r="M58" s="504">
        <v>2</v>
      </c>
      <c r="N58" s="393">
        <v>11</v>
      </c>
      <c r="O58" s="393">
        <v>9</v>
      </c>
      <c r="P58" s="393">
        <v>0</v>
      </c>
      <c r="Q58" s="393">
        <v>0</v>
      </c>
      <c r="R58" s="504">
        <v>20</v>
      </c>
      <c r="S58" s="393">
        <v>4</v>
      </c>
      <c r="T58" s="393">
        <v>2</v>
      </c>
      <c r="U58" s="393">
        <v>0</v>
      </c>
      <c r="V58" s="393">
        <v>0</v>
      </c>
      <c r="W58" s="504">
        <v>6</v>
      </c>
      <c r="X58" s="393">
        <v>16</v>
      </c>
      <c r="Y58" s="393">
        <v>44</v>
      </c>
      <c r="Z58" s="393">
        <v>0</v>
      </c>
      <c r="AA58" s="393">
        <v>1</v>
      </c>
      <c r="AB58" s="504">
        <v>61</v>
      </c>
      <c r="AC58" s="393">
        <v>0</v>
      </c>
      <c r="AD58" s="393">
        <v>0</v>
      </c>
      <c r="AE58" s="393">
        <v>0</v>
      </c>
      <c r="AF58" s="393">
        <v>0</v>
      </c>
      <c r="AG58" s="504">
        <v>0</v>
      </c>
      <c r="AH58" s="393">
        <v>3</v>
      </c>
      <c r="AI58" s="393">
        <v>4</v>
      </c>
      <c r="AJ58" s="393">
        <v>0</v>
      </c>
      <c r="AK58" s="393">
        <v>0</v>
      </c>
      <c r="AL58" s="504">
        <v>7</v>
      </c>
      <c r="AM58" s="393">
        <v>10</v>
      </c>
      <c r="AN58" s="393">
        <v>6</v>
      </c>
      <c r="AO58" s="393">
        <v>0</v>
      </c>
      <c r="AP58" s="393">
        <v>0</v>
      </c>
      <c r="AQ58" s="504">
        <v>16</v>
      </c>
      <c r="AR58" s="393">
        <v>0</v>
      </c>
      <c r="AS58" s="393">
        <v>3</v>
      </c>
      <c r="AT58" s="393">
        <v>0</v>
      </c>
      <c r="AU58" s="393">
        <v>0</v>
      </c>
      <c r="AV58" s="504">
        <v>3</v>
      </c>
      <c r="AW58" s="393">
        <v>109</v>
      </c>
      <c r="AX58" s="393">
        <v>139</v>
      </c>
      <c r="AY58" s="393">
        <v>0</v>
      </c>
      <c r="AZ58" s="721">
        <v>1</v>
      </c>
      <c r="BA58" s="505">
        <v>249</v>
      </c>
      <c r="BB58" s="506"/>
    </row>
    <row r="59" spans="1:54" ht="20.100000000000001" customHeight="1" x14ac:dyDescent="0.25">
      <c r="A59" s="382" t="s">
        <v>90</v>
      </c>
      <c r="B59" s="383" t="s">
        <v>202</v>
      </c>
      <c r="C59" s="375" t="s">
        <v>57</v>
      </c>
      <c r="D59" s="393">
        <v>77</v>
      </c>
      <c r="E59" s="393">
        <v>60</v>
      </c>
      <c r="F59" s="393">
        <v>0</v>
      </c>
      <c r="G59" s="393">
        <v>1</v>
      </c>
      <c r="H59" s="504">
        <v>138</v>
      </c>
      <c r="I59" s="393">
        <v>3</v>
      </c>
      <c r="J59" s="393">
        <v>4</v>
      </c>
      <c r="K59" s="393">
        <v>0</v>
      </c>
      <c r="L59" s="393">
        <v>0</v>
      </c>
      <c r="M59" s="504">
        <v>7</v>
      </c>
      <c r="N59" s="393">
        <v>8</v>
      </c>
      <c r="O59" s="393">
        <v>16</v>
      </c>
      <c r="P59" s="393">
        <v>0</v>
      </c>
      <c r="Q59" s="393">
        <v>0</v>
      </c>
      <c r="R59" s="504">
        <v>24</v>
      </c>
      <c r="S59" s="393">
        <v>0</v>
      </c>
      <c r="T59" s="393">
        <v>0</v>
      </c>
      <c r="U59" s="393">
        <v>0</v>
      </c>
      <c r="V59" s="393">
        <v>0</v>
      </c>
      <c r="W59" s="504">
        <v>0</v>
      </c>
      <c r="X59" s="393">
        <v>35</v>
      </c>
      <c r="Y59" s="393">
        <v>44</v>
      </c>
      <c r="Z59" s="393">
        <v>0</v>
      </c>
      <c r="AA59" s="393">
        <v>0</v>
      </c>
      <c r="AB59" s="504">
        <v>79</v>
      </c>
      <c r="AC59" s="393">
        <v>0</v>
      </c>
      <c r="AD59" s="393">
        <v>0</v>
      </c>
      <c r="AE59" s="393">
        <v>0</v>
      </c>
      <c r="AF59" s="393">
        <v>0</v>
      </c>
      <c r="AG59" s="504">
        <v>0</v>
      </c>
      <c r="AH59" s="393">
        <v>10</v>
      </c>
      <c r="AI59" s="393">
        <v>19</v>
      </c>
      <c r="AJ59" s="393">
        <v>0</v>
      </c>
      <c r="AK59" s="393">
        <v>0</v>
      </c>
      <c r="AL59" s="504">
        <v>29</v>
      </c>
      <c r="AM59" s="393">
        <v>0</v>
      </c>
      <c r="AN59" s="393">
        <v>1</v>
      </c>
      <c r="AO59" s="393">
        <v>0</v>
      </c>
      <c r="AP59" s="393">
        <v>0</v>
      </c>
      <c r="AQ59" s="504">
        <v>1</v>
      </c>
      <c r="AR59" s="393">
        <v>4</v>
      </c>
      <c r="AS59" s="393">
        <v>6</v>
      </c>
      <c r="AT59" s="393">
        <v>0</v>
      </c>
      <c r="AU59" s="393">
        <v>0</v>
      </c>
      <c r="AV59" s="504">
        <v>10</v>
      </c>
      <c r="AW59" s="393">
        <v>137</v>
      </c>
      <c r="AX59" s="393">
        <v>150</v>
      </c>
      <c r="AY59" s="393">
        <v>0</v>
      </c>
      <c r="AZ59" s="721">
        <v>1</v>
      </c>
      <c r="BA59" s="505">
        <v>288</v>
      </c>
      <c r="BB59" s="506"/>
    </row>
    <row r="60" spans="1:54" ht="20.100000000000001" customHeight="1" x14ac:dyDescent="0.25">
      <c r="A60" s="382" t="s">
        <v>91</v>
      </c>
      <c r="B60" s="383" t="s">
        <v>203</v>
      </c>
      <c r="C60" s="375" t="s">
        <v>92</v>
      </c>
      <c r="D60" s="393">
        <v>94</v>
      </c>
      <c r="E60" s="393">
        <v>133</v>
      </c>
      <c r="F60" s="393">
        <v>0</v>
      </c>
      <c r="G60" s="393">
        <v>0</v>
      </c>
      <c r="H60" s="504">
        <v>227</v>
      </c>
      <c r="I60" s="393">
        <v>6</v>
      </c>
      <c r="J60" s="393">
        <v>14</v>
      </c>
      <c r="K60" s="393">
        <v>0</v>
      </c>
      <c r="L60" s="393">
        <v>0</v>
      </c>
      <c r="M60" s="504">
        <v>20</v>
      </c>
      <c r="N60" s="393">
        <v>9</v>
      </c>
      <c r="O60" s="393">
        <v>14</v>
      </c>
      <c r="P60" s="393">
        <v>0</v>
      </c>
      <c r="Q60" s="393">
        <v>0</v>
      </c>
      <c r="R60" s="504">
        <v>23</v>
      </c>
      <c r="S60" s="393">
        <v>0</v>
      </c>
      <c r="T60" s="393">
        <v>0</v>
      </c>
      <c r="U60" s="393">
        <v>0</v>
      </c>
      <c r="V60" s="393">
        <v>0</v>
      </c>
      <c r="W60" s="504">
        <v>0</v>
      </c>
      <c r="X60" s="393">
        <v>75</v>
      </c>
      <c r="Y60" s="393">
        <v>103</v>
      </c>
      <c r="Z60" s="393">
        <v>0</v>
      </c>
      <c r="AA60" s="393">
        <v>0</v>
      </c>
      <c r="AB60" s="504">
        <v>178</v>
      </c>
      <c r="AC60" s="393">
        <v>0</v>
      </c>
      <c r="AD60" s="393">
        <v>0</v>
      </c>
      <c r="AE60" s="393">
        <v>0</v>
      </c>
      <c r="AF60" s="393">
        <v>0</v>
      </c>
      <c r="AG60" s="504">
        <v>0</v>
      </c>
      <c r="AH60" s="393">
        <v>7</v>
      </c>
      <c r="AI60" s="393">
        <v>11</v>
      </c>
      <c r="AJ60" s="393">
        <v>0</v>
      </c>
      <c r="AK60" s="393">
        <v>0</v>
      </c>
      <c r="AL60" s="504">
        <v>18</v>
      </c>
      <c r="AM60" s="393">
        <v>13</v>
      </c>
      <c r="AN60" s="393">
        <v>8</v>
      </c>
      <c r="AO60" s="393">
        <v>0</v>
      </c>
      <c r="AP60" s="393">
        <v>1</v>
      </c>
      <c r="AQ60" s="504">
        <v>22</v>
      </c>
      <c r="AR60" s="393">
        <v>52</v>
      </c>
      <c r="AS60" s="393">
        <v>57</v>
      </c>
      <c r="AT60" s="393">
        <v>0</v>
      </c>
      <c r="AU60" s="393">
        <v>0</v>
      </c>
      <c r="AV60" s="504">
        <v>109</v>
      </c>
      <c r="AW60" s="393">
        <v>256</v>
      </c>
      <c r="AX60" s="393">
        <v>340</v>
      </c>
      <c r="AY60" s="393">
        <v>0</v>
      </c>
      <c r="AZ60" s="721">
        <v>1</v>
      </c>
      <c r="BA60" s="505">
        <v>597</v>
      </c>
      <c r="BB60" s="506"/>
    </row>
    <row r="61" spans="1:54" ht="20.100000000000001" customHeight="1" x14ac:dyDescent="0.25">
      <c r="A61" s="382" t="s">
        <v>91</v>
      </c>
      <c r="B61" s="383" t="s">
        <v>204</v>
      </c>
      <c r="C61" s="375" t="s">
        <v>59</v>
      </c>
      <c r="D61" s="393">
        <v>74</v>
      </c>
      <c r="E61" s="393">
        <v>143</v>
      </c>
      <c r="F61" s="393">
        <v>0</v>
      </c>
      <c r="G61" s="393">
        <v>0</v>
      </c>
      <c r="H61" s="504">
        <v>217</v>
      </c>
      <c r="I61" s="393">
        <v>9</v>
      </c>
      <c r="J61" s="393">
        <v>12</v>
      </c>
      <c r="K61" s="393">
        <v>0</v>
      </c>
      <c r="L61" s="393">
        <v>0</v>
      </c>
      <c r="M61" s="504">
        <v>21</v>
      </c>
      <c r="N61" s="393">
        <v>9</v>
      </c>
      <c r="O61" s="393">
        <v>40</v>
      </c>
      <c r="P61" s="393">
        <v>0</v>
      </c>
      <c r="Q61" s="393">
        <v>0</v>
      </c>
      <c r="R61" s="504">
        <v>49</v>
      </c>
      <c r="S61" s="393">
        <v>0</v>
      </c>
      <c r="T61" s="393">
        <v>0</v>
      </c>
      <c r="U61" s="393">
        <v>0</v>
      </c>
      <c r="V61" s="393">
        <v>0</v>
      </c>
      <c r="W61" s="504">
        <v>0</v>
      </c>
      <c r="X61" s="393">
        <v>84</v>
      </c>
      <c r="Y61" s="393">
        <v>203</v>
      </c>
      <c r="Z61" s="393">
        <v>0</v>
      </c>
      <c r="AA61" s="393">
        <v>0</v>
      </c>
      <c r="AB61" s="504">
        <v>287</v>
      </c>
      <c r="AC61" s="393">
        <v>0</v>
      </c>
      <c r="AD61" s="393">
        <v>0</v>
      </c>
      <c r="AE61" s="393">
        <v>0</v>
      </c>
      <c r="AF61" s="393">
        <v>0</v>
      </c>
      <c r="AG61" s="504">
        <v>0</v>
      </c>
      <c r="AH61" s="393">
        <v>12</v>
      </c>
      <c r="AI61" s="393">
        <v>23</v>
      </c>
      <c r="AJ61" s="393">
        <v>0</v>
      </c>
      <c r="AK61" s="393">
        <v>0</v>
      </c>
      <c r="AL61" s="504">
        <v>35</v>
      </c>
      <c r="AM61" s="393">
        <v>6</v>
      </c>
      <c r="AN61" s="393">
        <v>20</v>
      </c>
      <c r="AO61" s="393">
        <v>0</v>
      </c>
      <c r="AP61" s="393">
        <v>0</v>
      </c>
      <c r="AQ61" s="504">
        <v>26</v>
      </c>
      <c r="AR61" s="393">
        <v>35</v>
      </c>
      <c r="AS61" s="393">
        <v>59</v>
      </c>
      <c r="AT61" s="393">
        <v>0</v>
      </c>
      <c r="AU61" s="393">
        <v>0</v>
      </c>
      <c r="AV61" s="504">
        <v>94</v>
      </c>
      <c r="AW61" s="393">
        <v>229</v>
      </c>
      <c r="AX61" s="393">
        <v>500</v>
      </c>
      <c r="AY61" s="393">
        <v>0</v>
      </c>
      <c r="AZ61" s="721">
        <v>0</v>
      </c>
      <c r="BA61" s="505">
        <v>729</v>
      </c>
      <c r="BB61" s="506"/>
    </row>
    <row r="62" spans="1:54" ht="20.100000000000001" customHeight="1" x14ac:dyDescent="0.25">
      <c r="A62" s="382" t="s">
        <v>91</v>
      </c>
      <c r="B62" s="383" t="s">
        <v>205</v>
      </c>
      <c r="C62" s="375" t="s">
        <v>92</v>
      </c>
      <c r="D62" s="393">
        <v>74</v>
      </c>
      <c r="E62" s="393">
        <v>103</v>
      </c>
      <c r="F62" s="393">
        <v>0</v>
      </c>
      <c r="G62" s="393">
        <v>0</v>
      </c>
      <c r="H62" s="504">
        <v>177</v>
      </c>
      <c r="I62" s="393">
        <v>9</v>
      </c>
      <c r="J62" s="393">
        <v>10</v>
      </c>
      <c r="K62" s="393">
        <v>0</v>
      </c>
      <c r="L62" s="393">
        <v>0</v>
      </c>
      <c r="M62" s="504">
        <v>19</v>
      </c>
      <c r="N62" s="393">
        <v>4</v>
      </c>
      <c r="O62" s="393">
        <v>15</v>
      </c>
      <c r="P62" s="393">
        <v>0</v>
      </c>
      <c r="Q62" s="393">
        <v>0</v>
      </c>
      <c r="R62" s="504">
        <v>19</v>
      </c>
      <c r="S62" s="393">
        <v>1</v>
      </c>
      <c r="T62" s="393">
        <v>1</v>
      </c>
      <c r="U62" s="393">
        <v>0</v>
      </c>
      <c r="V62" s="393">
        <v>0</v>
      </c>
      <c r="W62" s="504">
        <v>2</v>
      </c>
      <c r="X62" s="393">
        <v>37</v>
      </c>
      <c r="Y62" s="393">
        <v>55</v>
      </c>
      <c r="Z62" s="393">
        <v>0</v>
      </c>
      <c r="AA62" s="393">
        <v>0</v>
      </c>
      <c r="AB62" s="504">
        <v>92</v>
      </c>
      <c r="AC62" s="393">
        <v>0</v>
      </c>
      <c r="AD62" s="393">
        <v>2</v>
      </c>
      <c r="AE62" s="393">
        <v>0</v>
      </c>
      <c r="AF62" s="393">
        <v>0</v>
      </c>
      <c r="AG62" s="504">
        <v>2</v>
      </c>
      <c r="AH62" s="393">
        <v>4</v>
      </c>
      <c r="AI62" s="393">
        <v>2</v>
      </c>
      <c r="AJ62" s="393">
        <v>0</v>
      </c>
      <c r="AK62" s="393">
        <v>0</v>
      </c>
      <c r="AL62" s="504">
        <v>6</v>
      </c>
      <c r="AM62" s="393">
        <v>3</v>
      </c>
      <c r="AN62" s="393">
        <v>2</v>
      </c>
      <c r="AO62" s="393">
        <v>0</v>
      </c>
      <c r="AP62" s="393">
        <v>0</v>
      </c>
      <c r="AQ62" s="504">
        <v>5</v>
      </c>
      <c r="AR62" s="393">
        <v>5</v>
      </c>
      <c r="AS62" s="393">
        <v>2</v>
      </c>
      <c r="AT62" s="393">
        <v>0</v>
      </c>
      <c r="AU62" s="393">
        <v>0</v>
      </c>
      <c r="AV62" s="504">
        <v>7</v>
      </c>
      <c r="AW62" s="393">
        <v>137</v>
      </c>
      <c r="AX62" s="393">
        <v>192</v>
      </c>
      <c r="AY62" s="393">
        <v>0</v>
      </c>
      <c r="AZ62" s="721">
        <v>0</v>
      </c>
      <c r="BA62" s="505">
        <v>329</v>
      </c>
      <c r="BB62" s="506"/>
    </row>
    <row r="63" spans="1:54" ht="20.100000000000001" customHeight="1" x14ac:dyDescent="0.25">
      <c r="A63" s="409" t="s">
        <v>93</v>
      </c>
      <c r="B63" s="386" t="s">
        <v>206</v>
      </c>
      <c r="C63" s="386" t="s">
        <v>57</v>
      </c>
      <c r="D63" s="393">
        <v>116</v>
      </c>
      <c r="E63" s="393">
        <v>104</v>
      </c>
      <c r="F63" s="393">
        <v>0</v>
      </c>
      <c r="G63" s="393">
        <v>0</v>
      </c>
      <c r="H63" s="504">
        <v>220</v>
      </c>
      <c r="I63" s="393">
        <v>4</v>
      </c>
      <c r="J63" s="393">
        <v>11</v>
      </c>
      <c r="K63" s="393">
        <v>0</v>
      </c>
      <c r="L63" s="393">
        <v>0</v>
      </c>
      <c r="M63" s="504">
        <v>15</v>
      </c>
      <c r="N63" s="393">
        <v>6</v>
      </c>
      <c r="O63" s="393">
        <v>12</v>
      </c>
      <c r="P63" s="393">
        <v>0</v>
      </c>
      <c r="Q63" s="393">
        <v>0</v>
      </c>
      <c r="R63" s="504">
        <v>18</v>
      </c>
      <c r="S63" s="393">
        <v>0</v>
      </c>
      <c r="T63" s="393">
        <v>0</v>
      </c>
      <c r="U63" s="393">
        <v>0</v>
      </c>
      <c r="V63" s="393">
        <v>0</v>
      </c>
      <c r="W63" s="504">
        <v>0</v>
      </c>
      <c r="X63" s="393">
        <v>11</v>
      </c>
      <c r="Y63" s="393">
        <v>32</v>
      </c>
      <c r="Z63" s="393">
        <v>0</v>
      </c>
      <c r="AA63" s="393">
        <v>0</v>
      </c>
      <c r="AB63" s="504">
        <v>43</v>
      </c>
      <c r="AC63" s="393">
        <v>0</v>
      </c>
      <c r="AD63" s="393">
        <v>0</v>
      </c>
      <c r="AE63" s="393">
        <v>0</v>
      </c>
      <c r="AF63" s="393">
        <v>0</v>
      </c>
      <c r="AG63" s="504">
        <v>0</v>
      </c>
      <c r="AH63" s="393">
        <v>12</v>
      </c>
      <c r="AI63" s="393">
        <v>4</v>
      </c>
      <c r="AJ63" s="393">
        <v>0</v>
      </c>
      <c r="AK63" s="393">
        <v>0</v>
      </c>
      <c r="AL63" s="504">
        <v>16</v>
      </c>
      <c r="AM63" s="393">
        <v>0</v>
      </c>
      <c r="AN63" s="393">
        <v>2</v>
      </c>
      <c r="AO63" s="393">
        <v>0</v>
      </c>
      <c r="AP63" s="393">
        <v>0</v>
      </c>
      <c r="AQ63" s="504">
        <v>2</v>
      </c>
      <c r="AR63" s="393">
        <v>1</v>
      </c>
      <c r="AS63" s="393">
        <v>0</v>
      </c>
      <c r="AT63" s="393">
        <v>0</v>
      </c>
      <c r="AU63" s="393">
        <v>0</v>
      </c>
      <c r="AV63" s="504">
        <v>1</v>
      </c>
      <c r="AW63" s="393">
        <v>150</v>
      </c>
      <c r="AX63" s="393">
        <v>165</v>
      </c>
      <c r="AY63" s="393">
        <v>0</v>
      </c>
      <c r="AZ63" s="721">
        <v>0</v>
      </c>
      <c r="BA63" s="505">
        <v>315</v>
      </c>
      <c r="BB63" s="506"/>
    </row>
    <row r="64" spans="1:54" ht="20.100000000000001" customHeight="1" x14ac:dyDescent="0.25">
      <c r="A64" s="382" t="s">
        <v>94</v>
      </c>
      <c r="B64" s="383" t="s">
        <v>250</v>
      </c>
      <c r="C64" s="375" t="s">
        <v>59</v>
      </c>
      <c r="D64" s="393">
        <v>104</v>
      </c>
      <c r="E64" s="393">
        <v>119</v>
      </c>
      <c r="F64" s="393">
        <v>0</v>
      </c>
      <c r="G64" s="393">
        <v>0</v>
      </c>
      <c r="H64" s="504">
        <v>223</v>
      </c>
      <c r="I64" s="393">
        <v>3</v>
      </c>
      <c r="J64" s="393">
        <v>3</v>
      </c>
      <c r="K64" s="393">
        <v>0</v>
      </c>
      <c r="L64" s="393">
        <v>0</v>
      </c>
      <c r="M64" s="504">
        <v>6</v>
      </c>
      <c r="N64" s="393">
        <v>8</v>
      </c>
      <c r="O64" s="393">
        <v>7</v>
      </c>
      <c r="P64" s="393">
        <v>0</v>
      </c>
      <c r="Q64" s="393">
        <v>0</v>
      </c>
      <c r="R64" s="504">
        <v>15</v>
      </c>
      <c r="S64" s="393">
        <v>2</v>
      </c>
      <c r="T64" s="393">
        <v>0</v>
      </c>
      <c r="U64" s="393">
        <v>0</v>
      </c>
      <c r="V64" s="393">
        <v>0</v>
      </c>
      <c r="W64" s="504">
        <v>2</v>
      </c>
      <c r="X64" s="393">
        <v>23</v>
      </c>
      <c r="Y64" s="393">
        <v>21</v>
      </c>
      <c r="Z64" s="393">
        <v>0</v>
      </c>
      <c r="AA64" s="393">
        <v>0</v>
      </c>
      <c r="AB64" s="504">
        <v>44</v>
      </c>
      <c r="AC64" s="393">
        <v>0</v>
      </c>
      <c r="AD64" s="393">
        <v>0</v>
      </c>
      <c r="AE64" s="393">
        <v>0</v>
      </c>
      <c r="AF64" s="393">
        <v>0</v>
      </c>
      <c r="AG64" s="504">
        <v>0</v>
      </c>
      <c r="AH64" s="393">
        <v>11</v>
      </c>
      <c r="AI64" s="393">
        <v>6</v>
      </c>
      <c r="AJ64" s="393">
        <v>0</v>
      </c>
      <c r="AK64" s="393">
        <v>0</v>
      </c>
      <c r="AL64" s="504">
        <v>17</v>
      </c>
      <c r="AM64" s="393">
        <v>2</v>
      </c>
      <c r="AN64" s="393">
        <v>0</v>
      </c>
      <c r="AO64" s="393">
        <v>0</v>
      </c>
      <c r="AP64" s="393">
        <v>0</v>
      </c>
      <c r="AQ64" s="504">
        <v>2</v>
      </c>
      <c r="AR64" s="393">
        <v>0</v>
      </c>
      <c r="AS64" s="393">
        <v>0</v>
      </c>
      <c r="AT64" s="393">
        <v>0</v>
      </c>
      <c r="AU64" s="393">
        <v>0</v>
      </c>
      <c r="AV64" s="504">
        <v>0</v>
      </c>
      <c r="AW64" s="393">
        <v>153</v>
      </c>
      <c r="AX64" s="393">
        <v>156</v>
      </c>
      <c r="AY64" s="393">
        <v>0</v>
      </c>
      <c r="AZ64" s="721">
        <v>0</v>
      </c>
      <c r="BA64" s="505">
        <v>309</v>
      </c>
      <c r="BB64" s="506"/>
    </row>
    <row r="65" spans="1:54" ht="20.100000000000001" customHeight="1" x14ac:dyDescent="0.25">
      <c r="A65" s="382" t="s">
        <v>94</v>
      </c>
      <c r="B65" s="383" t="s">
        <v>208</v>
      </c>
      <c r="C65" s="375" t="s">
        <v>59</v>
      </c>
      <c r="D65" s="393">
        <v>2</v>
      </c>
      <c r="E65" s="393">
        <v>2</v>
      </c>
      <c r="F65" s="393">
        <v>0</v>
      </c>
      <c r="G65" s="393">
        <v>0</v>
      </c>
      <c r="H65" s="504">
        <v>4</v>
      </c>
      <c r="I65" s="393">
        <v>90</v>
      </c>
      <c r="J65" s="393">
        <v>190</v>
      </c>
      <c r="K65" s="393">
        <v>0</v>
      </c>
      <c r="L65" s="393">
        <v>0</v>
      </c>
      <c r="M65" s="504">
        <v>280</v>
      </c>
      <c r="N65" s="393">
        <v>4</v>
      </c>
      <c r="O65" s="393">
        <v>2</v>
      </c>
      <c r="P65" s="393">
        <v>0</v>
      </c>
      <c r="Q65" s="393">
        <v>0</v>
      </c>
      <c r="R65" s="504">
        <v>6</v>
      </c>
      <c r="S65" s="393">
        <v>0</v>
      </c>
      <c r="T65" s="393">
        <v>0</v>
      </c>
      <c r="U65" s="393">
        <v>0</v>
      </c>
      <c r="V65" s="393">
        <v>0</v>
      </c>
      <c r="W65" s="504">
        <v>0</v>
      </c>
      <c r="X65" s="393">
        <v>3</v>
      </c>
      <c r="Y65" s="393">
        <v>11</v>
      </c>
      <c r="Z65" s="393">
        <v>0</v>
      </c>
      <c r="AA65" s="393">
        <v>0</v>
      </c>
      <c r="AB65" s="504">
        <v>14</v>
      </c>
      <c r="AC65" s="393">
        <v>0</v>
      </c>
      <c r="AD65" s="393">
        <v>0</v>
      </c>
      <c r="AE65" s="393">
        <v>0</v>
      </c>
      <c r="AF65" s="393">
        <v>0</v>
      </c>
      <c r="AG65" s="504">
        <v>0</v>
      </c>
      <c r="AH65" s="393">
        <v>4</v>
      </c>
      <c r="AI65" s="393">
        <v>1</v>
      </c>
      <c r="AJ65" s="393">
        <v>0</v>
      </c>
      <c r="AK65" s="393">
        <v>0</v>
      </c>
      <c r="AL65" s="504">
        <v>5</v>
      </c>
      <c r="AM65" s="393">
        <v>0</v>
      </c>
      <c r="AN65" s="393">
        <v>0</v>
      </c>
      <c r="AO65" s="393">
        <v>0</v>
      </c>
      <c r="AP65" s="393">
        <v>0</v>
      </c>
      <c r="AQ65" s="504">
        <v>0</v>
      </c>
      <c r="AR65" s="393">
        <v>2</v>
      </c>
      <c r="AS65" s="393">
        <v>5</v>
      </c>
      <c r="AT65" s="393">
        <v>0</v>
      </c>
      <c r="AU65" s="393">
        <v>1</v>
      </c>
      <c r="AV65" s="504">
        <v>8</v>
      </c>
      <c r="AW65" s="393">
        <v>105</v>
      </c>
      <c r="AX65" s="393">
        <v>211</v>
      </c>
      <c r="AY65" s="393">
        <v>0</v>
      </c>
      <c r="AZ65" s="721">
        <v>1</v>
      </c>
      <c r="BA65" s="505">
        <v>317</v>
      </c>
      <c r="BB65" s="506"/>
    </row>
    <row r="66" spans="1:54" ht="20.100000000000001" customHeight="1" x14ac:dyDescent="0.25">
      <c r="A66" s="382" t="s">
        <v>94</v>
      </c>
      <c r="B66" s="383" t="s">
        <v>209</v>
      </c>
      <c r="C66" s="375" t="s">
        <v>57</v>
      </c>
      <c r="D66" s="393">
        <v>73</v>
      </c>
      <c r="E66" s="393">
        <v>103</v>
      </c>
      <c r="F66" s="393">
        <v>0</v>
      </c>
      <c r="G66" s="393">
        <v>0</v>
      </c>
      <c r="H66" s="504">
        <v>176</v>
      </c>
      <c r="I66" s="393">
        <v>10</v>
      </c>
      <c r="J66" s="393">
        <v>27</v>
      </c>
      <c r="K66" s="393">
        <v>0</v>
      </c>
      <c r="L66" s="393">
        <v>0</v>
      </c>
      <c r="M66" s="504">
        <v>37</v>
      </c>
      <c r="N66" s="393">
        <v>87</v>
      </c>
      <c r="O66" s="393">
        <v>73</v>
      </c>
      <c r="P66" s="393">
        <v>0</v>
      </c>
      <c r="Q66" s="393">
        <v>0</v>
      </c>
      <c r="R66" s="504">
        <v>160</v>
      </c>
      <c r="S66" s="393">
        <v>0</v>
      </c>
      <c r="T66" s="393">
        <v>1</v>
      </c>
      <c r="U66" s="393">
        <v>0</v>
      </c>
      <c r="V66" s="393">
        <v>0</v>
      </c>
      <c r="W66" s="504">
        <v>1</v>
      </c>
      <c r="X66" s="393">
        <v>32</v>
      </c>
      <c r="Y66" s="393">
        <v>48</v>
      </c>
      <c r="Z66" s="393">
        <v>0</v>
      </c>
      <c r="AA66" s="393">
        <v>0</v>
      </c>
      <c r="AB66" s="504">
        <v>80</v>
      </c>
      <c r="AC66" s="393">
        <v>0</v>
      </c>
      <c r="AD66" s="393">
        <v>0</v>
      </c>
      <c r="AE66" s="393">
        <v>0</v>
      </c>
      <c r="AF66" s="393">
        <v>0</v>
      </c>
      <c r="AG66" s="504">
        <v>0</v>
      </c>
      <c r="AH66" s="393">
        <v>16</v>
      </c>
      <c r="AI66" s="393">
        <v>8</v>
      </c>
      <c r="AJ66" s="393">
        <v>0</v>
      </c>
      <c r="AK66" s="393">
        <v>0</v>
      </c>
      <c r="AL66" s="504">
        <v>24</v>
      </c>
      <c r="AM66" s="393">
        <v>5</v>
      </c>
      <c r="AN66" s="393">
        <v>2</v>
      </c>
      <c r="AO66" s="393">
        <v>0</v>
      </c>
      <c r="AP66" s="393">
        <v>1</v>
      </c>
      <c r="AQ66" s="504">
        <v>8</v>
      </c>
      <c r="AR66" s="393">
        <v>0</v>
      </c>
      <c r="AS66" s="393">
        <v>0</v>
      </c>
      <c r="AT66" s="393">
        <v>0</v>
      </c>
      <c r="AU66" s="393">
        <v>0</v>
      </c>
      <c r="AV66" s="504">
        <v>0</v>
      </c>
      <c r="AW66" s="393">
        <v>223</v>
      </c>
      <c r="AX66" s="393">
        <v>262</v>
      </c>
      <c r="AY66" s="393">
        <v>0</v>
      </c>
      <c r="AZ66" s="721">
        <v>1</v>
      </c>
      <c r="BA66" s="505">
        <v>486</v>
      </c>
      <c r="BB66" s="506"/>
    </row>
    <row r="67" spans="1:54" ht="20.100000000000001" customHeight="1" x14ac:dyDescent="0.25">
      <c r="A67" s="382" t="s">
        <v>95</v>
      </c>
      <c r="B67" s="383" t="s">
        <v>210</v>
      </c>
      <c r="C67" s="375" t="s">
        <v>57</v>
      </c>
      <c r="D67" s="393">
        <v>72</v>
      </c>
      <c r="E67" s="393">
        <v>60</v>
      </c>
      <c r="F67" s="393">
        <v>0</v>
      </c>
      <c r="G67" s="393">
        <v>0</v>
      </c>
      <c r="H67" s="504">
        <v>132</v>
      </c>
      <c r="I67" s="393">
        <v>17</v>
      </c>
      <c r="J67" s="393">
        <v>32</v>
      </c>
      <c r="K67" s="393">
        <v>0</v>
      </c>
      <c r="L67" s="393">
        <v>0</v>
      </c>
      <c r="M67" s="504">
        <v>49</v>
      </c>
      <c r="N67" s="393">
        <v>41</v>
      </c>
      <c r="O67" s="393">
        <v>54</v>
      </c>
      <c r="P67" s="393">
        <v>0</v>
      </c>
      <c r="Q67" s="393">
        <v>0</v>
      </c>
      <c r="R67" s="504">
        <v>95</v>
      </c>
      <c r="S67" s="393">
        <v>0</v>
      </c>
      <c r="T67" s="393">
        <v>0</v>
      </c>
      <c r="U67" s="393">
        <v>0</v>
      </c>
      <c r="V67" s="393">
        <v>0</v>
      </c>
      <c r="W67" s="504">
        <v>0</v>
      </c>
      <c r="X67" s="393">
        <v>41</v>
      </c>
      <c r="Y67" s="393">
        <v>74</v>
      </c>
      <c r="Z67" s="393">
        <v>0</v>
      </c>
      <c r="AA67" s="393">
        <v>0</v>
      </c>
      <c r="AB67" s="504">
        <v>115</v>
      </c>
      <c r="AC67" s="393">
        <v>0</v>
      </c>
      <c r="AD67" s="393">
        <v>0</v>
      </c>
      <c r="AE67" s="393">
        <v>0</v>
      </c>
      <c r="AF67" s="393">
        <v>0</v>
      </c>
      <c r="AG67" s="504">
        <v>0</v>
      </c>
      <c r="AH67" s="393">
        <v>6</v>
      </c>
      <c r="AI67" s="393">
        <v>5</v>
      </c>
      <c r="AJ67" s="393">
        <v>0</v>
      </c>
      <c r="AK67" s="393">
        <v>0</v>
      </c>
      <c r="AL67" s="504">
        <v>11</v>
      </c>
      <c r="AM67" s="393">
        <v>0</v>
      </c>
      <c r="AN67" s="393">
        <v>0</v>
      </c>
      <c r="AO67" s="393">
        <v>0</v>
      </c>
      <c r="AP67" s="393">
        <v>0</v>
      </c>
      <c r="AQ67" s="504">
        <v>0</v>
      </c>
      <c r="AR67" s="393">
        <v>4</v>
      </c>
      <c r="AS67" s="393">
        <v>6</v>
      </c>
      <c r="AT67" s="393">
        <v>0</v>
      </c>
      <c r="AU67" s="393">
        <v>0</v>
      </c>
      <c r="AV67" s="504">
        <v>10</v>
      </c>
      <c r="AW67" s="393">
        <v>181</v>
      </c>
      <c r="AX67" s="393">
        <v>231</v>
      </c>
      <c r="AY67" s="393">
        <v>0</v>
      </c>
      <c r="AZ67" s="721">
        <v>0</v>
      </c>
      <c r="BA67" s="505">
        <v>412</v>
      </c>
      <c r="BB67" s="506"/>
    </row>
    <row r="68" spans="1:54" ht="20.100000000000001" customHeight="1" x14ac:dyDescent="0.25">
      <c r="A68" s="382" t="s">
        <v>95</v>
      </c>
      <c r="B68" s="383" t="s">
        <v>251</v>
      </c>
      <c r="C68" s="375" t="s">
        <v>57</v>
      </c>
      <c r="D68" s="393">
        <v>31</v>
      </c>
      <c r="E68" s="393">
        <v>55</v>
      </c>
      <c r="F68" s="393">
        <v>0</v>
      </c>
      <c r="G68" s="393">
        <v>0</v>
      </c>
      <c r="H68" s="504">
        <v>86</v>
      </c>
      <c r="I68" s="393">
        <v>4</v>
      </c>
      <c r="J68" s="393">
        <v>5</v>
      </c>
      <c r="K68" s="393">
        <v>0</v>
      </c>
      <c r="L68" s="393">
        <v>0</v>
      </c>
      <c r="M68" s="504">
        <v>9</v>
      </c>
      <c r="N68" s="393">
        <v>26</v>
      </c>
      <c r="O68" s="393">
        <v>47</v>
      </c>
      <c r="P68" s="393">
        <v>0</v>
      </c>
      <c r="Q68" s="393">
        <v>0</v>
      </c>
      <c r="R68" s="504">
        <v>73</v>
      </c>
      <c r="S68" s="393">
        <v>0</v>
      </c>
      <c r="T68" s="393">
        <v>1</v>
      </c>
      <c r="U68" s="393">
        <v>0</v>
      </c>
      <c r="V68" s="393">
        <v>0</v>
      </c>
      <c r="W68" s="504">
        <v>1</v>
      </c>
      <c r="X68" s="393">
        <v>24</v>
      </c>
      <c r="Y68" s="393">
        <v>33</v>
      </c>
      <c r="Z68" s="393">
        <v>0</v>
      </c>
      <c r="AA68" s="393">
        <v>0</v>
      </c>
      <c r="AB68" s="504">
        <v>57</v>
      </c>
      <c r="AC68" s="393">
        <v>1</v>
      </c>
      <c r="AD68" s="393">
        <v>2</v>
      </c>
      <c r="AE68" s="393">
        <v>0</v>
      </c>
      <c r="AF68" s="393">
        <v>0</v>
      </c>
      <c r="AG68" s="504">
        <v>3</v>
      </c>
      <c r="AH68" s="393">
        <v>0</v>
      </c>
      <c r="AI68" s="393">
        <v>3</v>
      </c>
      <c r="AJ68" s="393">
        <v>0</v>
      </c>
      <c r="AK68" s="393">
        <v>0</v>
      </c>
      <c r="AL68" s="504">
        <v>3</v>
      </c>
      <c r="AM68" s="393">
        <v>1</v>
      </c>
      <c r="AN68" s="393">
        <v>6</v>
      </c>
      <c r="AO68" s="393">
        <v>0</v>
      </c>
      <c r="AP68" s="393">
        <v>0</v>
      </c>
      <c r="AQ68" s="504">
        <v>7</v>
      </c>
      <c r="AR68" s="393">
        <v>0</v>
      </c>
      <c r="AS68" s="393">
        <v>0</v>
      </c>
      <c r="AT68" s="393">
        <v>0</v>
      </c>
      <c r="AU68" s="393">
        <v>0</v>
      </c>
      <c r="AV68" s="504">
        <v>0</v>
      </c>
      <c r="AW68" s="393">
        <v>87</v>
      </c>
      <c r="AX68" s="393">
        <v>152</v>
      </c>
      <c r="AY68" s="393">
        <v>0</v>
      </c>
      <c r="AZ68" s="721">
        <v>0</v>
      </c>
      <c r="BA68" s="505">
        <v>239</v>
      </c>
      <c r="BB68" s="506"/>
    </row>
    <row r="69" spans="1:54" ht="20.100000000000001" customHeight="1" x14ac:dyDescent="0.25">
      <c r="A69" s="382" t="s">
        <v>95</v>
      </c>
      <c r="B69" s="383" t="s">
        <v>211</v>
      </c>
      <c r="C69" s="375" t="s">
        <v>57</v>
      </c>
      <c r="D69" s="393">
        <v>53</v>
      </c>
      <c r="E69" s="393">
        <v>105</v>
      </c>
      <c r="F69" s="393">
        <v>0</v>
      </c>
      <c r="G69" s="393">
        <v>0</v>
      </c>
      <c r="H69" s="504">
        <v>158</v>
      </c>
      <c r="I69" s="393">
        <v>3</v>
      </c>
      <c r="J69" s="393">
        <v>11</v>
      </c>
      <c r="K69" s="393">
        <v>0</v>
      </c>
      <c r="L69" s="393">
        <v>0</v>
      </c>
      <c r="M69" s="504">
        <v>14</v>
      </c>
      <c r="N69" s="393">
        <v>23</v>
      </c>
      <c r="O69" s="393">
        <v>43</v>
      </c>
      <c r="P69" s="393">
        <v>0</v>
      </c>
      <c r="Q69" s="393">
        <v>0</v>
      </c>
      <c r="R69" s="504">
        <v>66</v>
      </c>
      <c r="S69" s="393">
        <v>1</v>
      </c>
      <c r="T69" s="393">
        <v>1</v>
      </c>
      <c r="U69" s="393">
        <v>0</v>
      </c>
      <c r="V69" s="393">
        <v>0</v>
      </c>
      <c r="W69" s="504">
        <v>2</v>
      </c>
      <c r="X69" s="393">
        <v>55</v>
      </c>
      <c r="Y69" s="393">
        <v>110</v>
      </c>
      <c r="Z69" s="393">
        <v>0</v>
      </c>
      <c r="AA69" s="393">
        <v>0</v>
      </c>
      <c r="AB69" s="504">
        <v>165</v>
      </c>
      <c r="AC69" s="393">
        <v>0</v>
      </c>
      <c r="AD69" s="393">
        <v>0</v>
      </c>
      <c r="AE69" s="393">
        <v>0</v>
      </c>
      <c r="AF69" s="393">
        <v>0</v>
      </c>
      <c r="AG69" s="504">
        <v>0</v>
      </c>
      <c r="AH69" s="393">
        <v>4</v>
      </c>
      <c r="AI69" s="393">
        <v>4</v>
      </c>
      <c r="AJ69" s="393">
        <v>0</v>
      </c>
      <c r="AK69" s="393">
        <v>0</v>
      </c>
      <c r="AL69" s="504">
        <v>8</v>
      </c>
      <c r="AM69" s="393">
        <v>5</v>
      </c>
      <c r="AN69" s="393">
        <v>12</v>
      </c>
      <c r="AO69" s="393">
        <v>0</v>
      </c>
      <c r="AP69" s="393">
        <v>0</v>
      </c>
      <c r="AQ69" s="504">
        <v>17</v>
      </c>
      <c r="AR69" s="393">
        <v>0</v>
      </c>
      <c r="AS69" s="393">
        <v>0</v>
      </c>
      <c r="AT69" s="393">
        <v>0</v>
      </c>
      <c r="AU69" s="393">
        <v>0</v>
      </c>
      <c r="AV69" s="504">
        <v>0</v>
      </c>
      <c r="AW69" s="393">
        <v>144</v>
      </c>
      <c r="AX69" s="393">
        <v>286</v>
      </c>
      <c r="AY69" s="393">
        <v>0</v>
      </c>
      <c r="AZ69" s="721">
        <v>0</v>
      </c>
      <c r="BA69" s="505">
        <v>430</v>
      </c>
      <c r="BB69" s="506"/>
    </row>
    <row r="70" spans="1:54" ht="20.100000000000001" customHeight="1" x14ac:dyDescent="0.25">
      <c r="A70" s="382" t="s">
        <v>95</v>
      </c>
      <c r="B70" s="383" t="s">
        <v>212</v>
      </c>
      <c r="C70" s="375" t="s">
        <v>57</v>
      </c>
      <c r="D70" s="393">
        <v>58</v>
      </c>
      <c r="E70" s="393">
        <v>80</v>
      </c>
      <c r="F70" s="393">
        <v>0</v>
      </c>
      <c r="G70" s="393">
        <v>0</v>
      </c>
      <c r="H70" s="504">
        <v>138</v>
      </c>
      <c r="I70" s="393">
        <v>2</v>
      </c>
      <c r="J70" s="393">
        <v>8</v>
      </c>
      <c r="K70" s="393">
        <v>0</v>
      </c>
      <c r="L70" s="393">
        <v>0</v>
      </c>
      <c r="M70" s="504">
        <v>10</v>
      </c>
      <c r="N70" s="393">
        <v>35</v>
      </c>
      <c r="O70" s="393">
        <v>74</v>
      </c>
      <c r="P70" s="393">
        <v>0</v>
      </c>
      <c r="Q70" s="393">
        <v>0</v>
      </c>
      <c r="R70" s="504">
        <v>109</v>
      </c>
      <c r="S70" s="393">
        <v>0</v>
      </c>
      <c r="T70" s="393">
        <v>0</v>
      </c>
      <c r="U70" s="393">
        <v>0</v>
      </c>
      <c r="V70" s="393">
        <v>0</v>
      </c>
      <c r="W70" s="504">
        <v>0</v>
      </c>
      <c r="X70" s="393">
        <v>54</v>
      </c>
      <c r="Y70" s="393">
        <v>87</v>
      </c>
      <c r="Z70" s="393">
        <v>0</v>
      </c>
      <c r="AA70" s="393">
        <v>0</v>
      </c>
      <c r="AB70" s="504">
        <v>141</v>
      </c>
      <c r="AC70" s="393">
        <v>0</v>
      </c>
      <c r="AD70" s="393">
        <v>0</v>
      </c>
      <c r="AE70" s="393">
        <v>0</v>
      </c>
      <c r="AF70" s="393">
        <v>0</v>
      </c>
      <c r="AG70" s="504">
        <v>0</v>
      </c>
      <c r="AH70" s="393">
        <v>9</v>
      </c>
      <c r="AI70" s="393">
        <v>10</v>
      </c>
      <c r="AJ70" s="393">
        <v>0</v>
      </c>
      <c r="AK70" s="393">
        <v>0</v>
      </c>
      <c r="AL70" s="504">
        <v>19</v>
      </c>
      <c r="AM70" s="393">
        <v>2</v>
      </c>
      <c r="AN70" s="393">
        <v>8</v>
      </c>
      <c r="AO70" s="393">
        <v>0</v>
      </c>
      <c r="AP70" s="393">
        <v>0</v>
      </c>
      <c r="AQ70" s="504">
        <v>10</v>
      </c>
      <c r="AR70" s="393">
        <v>5</v>
      </c>
      <c r="AS70" s="393">
        <v>13</v>
      </c>
      <c r="AT70" s="393">
        <v>0</v>
      </c>
      <c r="AU70" s="393">
        <v>0</v>
      </c>
      <c r="AV70" s="504">
        <v>18</v>
      </c>
      <c r="AW70" s="393">
        <v>165</v>
      </c>
      <c r="AX70" s="393">
        <v>280</v>
      </c>
      <c r="AY70" s="393">
        <v>0</v>
      </c>
      <c r="AZ70" s="721">
        <v>0</v>
      </c>
      <c r="BA70" s="505">
        <v>445</v>
      </c>
      <c r="BB70" s="506"/>
    </row>
    <row r="71" spans="1:54" ht="20.100000000000001" customHeight="1" x14ac:dyDescent="0.25">
      <c r="A71" s="382" t="s">
        <v>96</v>
      </c>
      <c r="B71" s="383" t="s">
        <v>213</v>
      </c>
      <c r="C71" s="375" t="s">
        <v>59</v>
      </c>
      <c r="D71" s="393">
        <v>167</v>
      </c>
      <c r="E71" s="393">
        <v>114</v>
      </c>
      <c r="F71" s="393">
        <v>0</v>
      </c>
      <c r="G71" s="393">
        <v>0</v>
      </c>
      <c r="H71" s="504">
        <v>281</v>
      </c>
      <c r="I71" s="393">
        <v>2</v>
      </c>
      <c r="J71" s="393">
        <v>0</v>
      </c>
      <c r="K71" s="393">
        <v>0</v>
      </c>
      <c r="L71" s="393">
        <v>0</v>
      </c>
      <c r="M71" s="504">
        <v>2</v>
      </c>
      <c r="N71" s="393">
        <v>20</v>
      </c>
      <c r="O71" s="393">
        <v>21</v>
      </c>
      <c r="P71" s="393">
        <v>0</v>
      </c>
      <c r="Q71" s="393">
        <v>0</v>
      </c>
      <c r="R71" s="504">
        <v>41</v>
      </c>
      <c r="S71" s="393">
        <v>0</v>
      </c>
      <c r="T71" s="393">
        <v>0</v>
      </c>
      <c r="U71" s="393">
        <v>0</v>
      </c>
      <c r="V71" s="393">
        <v>0</v>
      </c>
      <c r="W71" s="504">
        <v>0</v>
      </c>
      <c r="X71" s="393">
        <v>36</v>
      </c>
      <c r="Y71" s="393">
        <v>69</v>
      </c>
      <c r="Z71" s="393">
        <v>0</v>
      </c>
      <c r="AA71" s="393">
        <v>0</v>
      </c>
      <c r="AB71" s="504">
        <v>105</v>
      </c>
      <c r="AC71" s="393">
        <v>0</v>
      </c>
      <c r="AD71" s="393">
        <v>0</v>
      </c>
      <c r="AE71" s="393">
        <v>0</v>
      </c>
      <c r="AF71" s="393">
        <v>0</v>
      </c>
      <c r="AG71" s="504">
        <v>0</v>
      </c>
      <c r="AH71" s="393">
        <v>9</v>
      </c>
      <c r="AI71" s="393">
        <v>13</v>
      </c>
      <c r="AJ71" s="393">
        <v>0</v>
      </c>
      <c r="AK71" s="393">
        <v>0</v>
      </c>
      <c r="AL71" s="504">
        <v>22</v>
      </c>
      <c r="AM71" s="393">
        <v>9</v>
      </c>
      <c r="AN71" s="393">
        <v>11</v>
      </c>
      <c r="AO71" s="393">
        <v>0</v>
      </c>
      <c r="AP71" s="393">
        <v>0</v>
      </c>
      <c r="AQ71" s="504">
        <v>20</v>
      </c>
      <c r="AR71" s="393">
        <v>3</v>
      </c>
      <c r="AS71" s="393">
        <v>11</v>
      </c>
      <c r="AT71" s="393">
        <v>0</v>
      </c>
      <c r="AU71" s="393">
        <v>0</v>
      </c>
      <c r="AV71" s="504">
        <v>14</v>
      </c>
      <c r="AW71" s="393">
        <v>246</v>
      </c>
      <c r="AX71" s="393">
        <v>239</v>
      </c>
      <c r="AY71" s="393">
        <v>0</v>
      </c>
      <c r="AZ71" s="721">
        <v>0</v>
      </c>
      <c r="BA71" s="505">
        <v>485</v>
      </c>
      <c r="BB71" s="506"/>
    </row>
    <row r="72" spans="1:54" ht="20.100000000000001" customHeight="1" x14ac:dyDescent="0.25">
      <c r="A72" s="382" t="s">
        <v>96</v>
      </c>
      <c r="B72" s="383" t="s">
        <v>252</v>
      </c>
      <c r="C72" s="375" t="s">
        <v>57</v>
      </c>
      <c r="D72" s="393">
        <v>82</v>
      </c>
      <c r="E72" s="393">
        <v>62</v>
      </c>
      <c r="F72" s="393">
        <v>0</v>
      </c>
      <c r="G72" s="393">
        <v>0</v>
      </c>
      <c r="H72" s="504">
        <v>144</v>
      </c>
      <c r="I72" s="393">
        <v>0</v>
      </c>
      <c r="J72" s="393">
        <v>2</v>
      </c>
      <c r="K72" s="393">
        <v>0</v>
      </c>
      <c r="L72" s="393">
        <v>0</v>
      </c>
      <c r="M72" s="504">
        <v>2</v>
      </c>
      <c r="N72" s="393">
        <v>4</v>
      </c>
      <c r="O72" s="393">
        <v>11</v>
      </c>
      <c r="P72" s="393">
        <v>0</v>
      </c>
      <c r="Q72" s="393">
        <v>0</v>
      </c>
      <c r="R72" s="504">
        <v>15</v>
      </c>
      <c r="S72" s="393">
        <v>0</v>
      </c>
      <c r="T72" s="393">
        <v>1</v>
      </c>
      <c r="U72" s="393">
        <v>0</v>
      </c>
      <c r="V72" s="393">
        <v>0</v>
      </c>
      <c r="W72" s="504">
        <v>1</v>
      </c>
      <c r="X72" s="393">
        <v>12</v>
      </c>
      <c r="Y72" s="393">
        <v>16</v>
      </c>
      <c r="Z72" s="393">
        <v>0</v>
      </c>
      <c r="AA72" s="393">
        <v>0</v>
      </c>
      <c r="AB72" s="504">
        <v>28</v>
      </c>
      <c r="AC72" s="393">
        <v>0</v>
      </c>
      <c r="AD72" s="393">
        <v>0</v>
      </c>
      <c r="AE72" s="393">
        <v>0</v>
      </c>
      <c r="AF72" s="393">
        <v>0</v>
      </c>
      <c r="AG72" s="504">
        <v>0</v>
      </c>
      <c r="AH72" s="393">
        <v>2</v>
      </c>
      <c r="AI72" s="393">
        <v>6</v>
      </c>
      <c r="AJ72" s="393">
        <v>0</v>
      </c>
      <c r="AK72" s="393">
        <v>0</v>
      </c>
      <c r="AL72" s="504">
        <v>8</v>
      </c>
      <c r="AM72" s="393">
        <v>1</v>
      </c>
      <c r="AN72" s="393">
        <v>1</v>
      </c>
      <c r="AO72" s="393">
        <v>0</v>
      </c>
      <c r="AP72" s="393">
        <v>0</v>
      </c>
      <c r="AQ72" s="504">
        <v>2</v>
      </c>
      <c r="AR72" s="393">
        <v>0</v>
      </c>
      <c r="AS72" s="393">
        <v>0</v>
      </c>
      <c r="AT72" s="393">
        <v>0</v>
      </c>
      <c r="AU72" s="393">
        <v>0</v>
      </c>
      <c r="AV72" s="504">
        <v>0</v>
      </c>
      <c r="AW72" s="393">
        <v>101</v>
      </c>
      <c r="AX72" s="393">
        <v>99</v>
      </c>
      <c r="AY72" s="393">
        <v>0</v>
      </c>
      <c r="AZ72" s="721">
        <v>0</v>
      </c>
      <c r="BA72" s="505">
        <v>200</v>
      </c>
      <c r="BB72" s="506"/>
    </row>
    <row r="73" spans="1:54" ht="20.100000000000001" customHeight="1" x14ac:dyDescent="0.25">
      <c r="A73" s="382" t="s">
        <v>97</v>
      </c>
      <c r="B73" s="383" t="s">
        <v>229</v>
      </c>
      <c r="C73" s="375" t="s">
        <v>57</v>
      </c>
      <c r="D73" s="393">
        <v>117</v>
      </c>
      <c r="E73" s="393">
        <v>88</v>
      </c>
      <c r="F73" s="393">
        <v>0</v>
      </c>
      <c r="G73" s="393">
        <v>0</v>
      </c>
      <c r="H73" s="504">
        <v>205</v>
      </c>
      <c r="I73" s="393">
        <v>9</v>
      </c>
      <c r="J73" s="393">
        <v>12</v>
      </c>
      <c r="K73" s="393">
        <v>0</v>
      </c>
      <c r="L73" s="393">
        <v>0</v>
      </c>
      <c r="M73" s="504">
        <v>21</v>
      </c>
      <c r="N73" s="393">
        <v>14</v>
      </c>
      <c r="O73" s="393">
        <v>23</v>
      </c>
      <c r="P73" s="393">
        <v>0</v>
      </c>
      <c r="Q73" s="393">
        <v>0</v>
      </c>
      <c r="R73" s="504">
        <v>37</v>
      </c>
      <c r="S73" s="393">
        <v>0</v>
      </c>
      <c r="T73" s="393">
        <v>1</v>
      </c>
      <c r="U73" s="393">
        <v>0</v>
      </c>
      <c r="V73" s="393">
        <v>0</v>
      </c>
      <c r="W73" s="504">
        <v>1</v>
      </c>
      <c r="X73" s="393">
        <v>22</v>
      </c>
      <c r="Y73" s="393">
        <v>56</v>
      </c>
      <c r="Z73" s="393">
        <v>0</v>
      </c>
      <c r="AA73" s="393">
        <v>0</v>
      </c>
      <c r="AB73" s="504">
        <v>78</v>
      </c>
      <c r="AC73" s="393">
        <v>0</v>
      </c>
      <c r="AD73" s="393">
        <v>2</v>
      </c>
      <c r="AE73" s="393">
        <v>0</v>
      </c>
      <c r="AF73" s="393">
        <v>0</v>
      </c>
      <c r="AG73" s="504">
        <v>2</v>
      </c>
      <c r="AH73" s="393">
        <v>10</v>
      </c>
      <c r="AI73" s="393">
        <v>16</v>
      </c>
      <c r="AJ73" s="393">
        <v>0</v>
      </c>
      <c r="AK73" s="393">
        <v>0</v>
      </c>
      <c r="AL73" s="504">
        <v>26</v>
      </c>
      <c r="AM73" s="393">
        <v>4</v>
      </c>
      <c r="AN73" s="393">
        <v>13</v>
      </c>
      <c r="AO73" s="393">
        <v>0</v>
      </c>
      <c r="AP73" s="393">
        <v>0</v>
      </c>
      <c r="AQ73" s="504">
        <v>17</v>
      </c>
      <c r="AR73" s="393">
        <v>12</v>
      </c>
      <c r="AS73" s="393">
        <v>7</v>
      </c>
      <c r="AT73" s="393">
        <v>0</v>
      </c>
      <c r="AU73" s="393">
        <v>0</v>
      </c>
      <c r="AV73" s="504">
        <v>19</v>
      </c>
      <c r="AW73" s="393">
        <v>188</v>
      </c>
      <c r="AX73" s="393">
        <v>218</v>
      </c>
      <c r="AY73" s="393">
        <v>0</v>
      </c>
      <c r="AZ73" s="721">
        <v>0</v>
      </c>
      <c r="BA73" s="505">
        <v>406</v>
      </c>
      <c r="BB73" s="506"/>
    </row>
    <row r="74" spans="1:54" ht="20.100000000000001" customHeight="1" x14ac:dyDescent="0.25">
      <c r="A74" s="382" t="s">
        <v>98</v>
      </c>
      <c r="B74" s="383" t="s">
        <v>927</v>
      </c>
      <c r="C74" s="375" t="s">
        <v>59</v>
      </c>
      <c r="D74" s="393">
        <v>6</v>
      </c>
      <c r="E74" s="393">
        <v>5</v>
      </c>
      <c r="F74" s="393">
        <v>0</v>
      </c>
      <c r="G74" s="393">
        <v>0</v>
      </c>
      <c r="H74" s="504">
        <v>11</v>
      </c>
      <c r="I74" s="393">
        <v>1</v>
      </c>
      <c r="J74" s="393">
        <v>5</v>
      </c>
      <c r="K74" s="393">
        <v>0</v>
      </c>
      <c r="L74" s="393">
        <v>0</v>
      </c>
      <c r="M74" s="504">
        <v>6</v>
      </c>
      <c r="N74" s="393">
        <v>6</v>
      </c>
      <c r="O74" s="393">
        <v>8</v>
      </c>
      <c r="P74" s="393">
        <v>0</v>
      </c>
      <c r="Q74" s="393">
        <v>0</v>
      </c>
      <c r="R74" s="504">
        <v>14</v>
      </c>
      <c r="S74" s="393">
        <v>0</v>
      </c>
      <c r="T74" s="393">
        <v>2</v>
      </c>
      <c r="U74" s="393">
        <v>0</v>
      </c>
      <c r="V74" s="393">
        <v>0</v>
      </c>
      <c r="W74" s="504">
        <v>2</v>
      </c>
      <c r="X74" s="393">
        <v>0</v>
      </c>
      <c r="Y74" s="393">
        <v>2</v>
      </c>
      <c r="Z74" s="393">
        <v>0</v>
      </c>
      <c r="AA74" s="393">
        <v>0</v>
      </c>
      <c r="AB74" s="504">
        <v>2</v>
      </c>
      <c r="AC74" s="393">
        <v>0</v>
      </c>
      <c r="AD74" s="393">
        <v>0</v>
      </c>
      <c r="AE74" s="393">
        <v>0</v>
      </c>
      <c r="AF74" s="393">
        <v>0</v>
      </c>
      <c r="AG74" s="504">
        <v>0</v>
      </c>
      <c r="AH74" s="393">
        <v>0</v>
      </c>
      <c r="AI74" s="393">
        <v>0</v>
      </c>
      <c r="AJ74" s="393">
        <v>0</v>
      </c>
      <c r="AK74" s="393">
        <v>0</v>
      </c>
      <c r="AL74" s="504">
        <v>0</v>
      </c>
      <c r="AM74" s="393">
        <v>0</v>
      </c>
      <c r="AN74" s="393">
        <v>1</v>
      </c>
      <c r="AO74" s="393">
        <v>0</v>
      </c>
      <c r="AP74" s="393">
        <v>0</v>
      </c>
      <c r="AQ74" s="504">
        <v>1</v>
      </c>
      <c r="AR74" s="393">
        <v>0</v>
      </c>
      <c r="AS74" s="393">
        <v>0</v>
      </c>
      <c r="AT74" s="393">
        <v>0</v>
      </c>
      <c r="AU74" s="393">
        <v>0</v>
      </c>
      <c r="AV74" s="504">
        <v>0</v>
      </c>
      <c r="AW74" s="393">
        <v>13</v>
      </c>
      <c r="AX74" s="393">
        <v>23</v>
      </c>
      <c r="AY74" s="393">
        <v>0</v>
      </c>
      <c r="AZ74" s="721">
        <v>0</v>
      </c>
      <c r="BA74" s="505">
        <v>36</v>
      </c>
      <c r="BB74" s="506"/>
    </row>
    <row r="75" spans="1:54" ht="20.100000000000001" customHeight="1" x14ac:dyDescent="0.25">
      <c r="A75" s="382" t="s">
        <v>98</v>
      </c>
      <c r="B75" s="383" t="s">
        <v>215</v>
      </c>
      <c r="C75" s="375" t="s">
        <v>57</v>
      </c>
      <c r="D75" s="393">
        <v>39</v>
      </c>
      <c r="E75" s="393">
        <v>57</v>
      </c>
      <c r="F75" s="393">
        <v>0</v>
      </c>
      <c r="G75" s="393">
        <v>0</v>
      </c>
      <c r="H75" s="504">
        <v>96</v>
      </c>
      <c r="I75" s="393">
        <v>3</v>
      </c>
      <c r="J75" s="393">
        <v>9</v>
      </c>
      <c r="K75" s="393">
        <v>0</v>
      </c>
      <c r="L75" s="393">
        <v>0</v>
      </c>
      <c r="M75" s="504">
        <v>12</v>
      </c>
      <c r="N75" s="393">
        <v>10</v>
      </c>
      <c r="O75" s="393">
        <v>11</v>
      </c>
      <c r="P75" s="393">
        <v>0</v>
      </c>
      <c r="Q75" s="393">
        <v>0</v>
      </c>
      <c r="R75" s="504">
        <v>21</v>
      </c>
      <c r="S75" s="393">
        <v>0</v>
      </c>
      <c r="T75" s="393">
        <v>0</v>
      </c>
      <c r="U75" s="393">
        <v>0</v>
      </c>
      <c r="V75" s="393">
        <v>0</v>
      </c>
      <c r="W75" s="504">
        <v>0</v>
      </c>
      <c r="X75" s="393">
        <v>36</v>
      </c>
      <c r="Y75" s="393">
        <v>81</v>
      </c>
      <c r="Z75" s="393">
        <v>0</v>
      </c>
      <c r="AA75" s="393">
        <v>0</v>
      </c>
      <c r="AB75" s="504">
        <v>117</v>
      </c>
      <c r="AC75" s="393">
        <v>0</v>
      </c>
      <c r="AD75" s="393">
        <v>0</v>
      </c>
      <c r="AE75" s="393">
        <v>0</v>
      </c>
      <c r="AF75" s="393">
        <v>0</v>
      </c>
      <c r="AG75" s="504">
        <v>0</v>
      </c>
      <c r="AH75" s="393">
        <v>3</v>
      </c>
      <c r="AI75" s="393">
        <v>14</v>
      </c>
      <c r="AJ75" s="393">
        <v>0</v>
      </c>
      <c r="AK75" s="393">
        <v>0</v>
      </c>
      <c r="AL75" s="504">
        <v>17</v>
      </c>
      <c r="AM75" s="393">
        <v>4</v>
      </c>
      <c r="AN75" s="393">
        <v>2</v>
      </c>
      <c r="AO75" s="393">
        <v>0</v>
      </c>
      <c r="AP75" s="393">
        <v>0</v>
      </c>
      <c r="AQ75" s="504">
        <v>6</v>
      </c>
      <c r="AR75" s="393">
        <v>5</v>
      </c>
      <c r="AS75" s="393">
        <v>10</v>
      </c>
      <c r="AT75" s="393">
        <v>0</v>
      </c>
      <c r="AU75" s="393">
        <v>0</v>
      </c>
      <c r="AV75" s="504">
        <v>15</v>
      </c>
      <c r="AW75" s="393">
        <v>100</v>
      </c>
      <c r="AX75" s="393">
        <v>184</v>
      </c>
      <c r="AY75" s="393">
        <v>0</v>
      </c>
      <c r="AZ75" s="721">
        <v>0</v>
      </c>
      <c r="BA75" s="505">
        <v>284</v>
      </c>
      <c r="BB75" s="506"/>
    </row>
    <row r="76" spans="1:54" ht="20.100000000000001" customHeight="1" x14ac:dyDescent="0.25">
      <c r="A76" s="382" t="s">
        <v>99</v>
      </c>
      <c r="B76" s="383" t="s">
        <v>216</v>
      </c>
      <c r="C76" s="375" t="s">
        <v>57</v>
      </c>
      <c r="D76" s="393">
        <v>81</v>
      </c>
      <c r="E76" s="393">
        <v>74</v>
      </c>
      <c r="F76" s="393">
        <v>0</v>
      </c>
      <c r="G76" s="393">
        <v>0</v>
      </c>
      <c r="H76" s="504">
        <v>155</v>
      </c>
      <c r="I76" s="393">
        <v>2</v>
      </c>
      <c r="J76" s="393">
        <v>2</v>
      </c>
      <c r="K76" s="393">
        <v>0</v>
      </c>
      <c r="L76" s="393">
        <v>0</v>
      </c>
      <c r="M76" s="504">
        <v>4</v>
      </c>
      <c r="N76" s="393">
        <v>0</v>
      </c>
      <c r="O76" s="393">
        <v>0</v>
      </c>
      <c r="P76" s="393">
        <v>0</v>
      </c>
      <c r="Q76" s="393">
        <v>0</v>
      </c>
      <c r="R76" s="504">
        <v>0</v>
      </c>
      <c r="S76" s="393">
        <v>0</v>
      </c>
      <c r="T76" s="393">
        <v>0</v>
      </c>
      <c r="U76" s="393">
        <v>0</v>
      </c>
      <c r="V76" s="393">
        <v>0</v>
      </c>
      <c r="W76" s="504">
        <v>0</v>
      </c>
      <c r="X76" s="393">
        <v>6</v>
      </c>
      <c r="Y76" s="393">
        <v>5</v>
      </c>
      <c r="Z76" s="393">
        <v>0</v>
      </c>
      <c r="AA76" s="393">
        <v>0</v>
      </c>
      <c r="AB76" s="504">
        <v>11</v>
      </c>
      <c r="AC76" s="393">
        <v>0</v>
      </c>
      <c r="AD76" s="393">
        <v>0</v>
      </c>
      <c r="AE76" s="393">
        <v>0</v>
      </c>
      <c r="AF76" s="393">
        <v>0</v>
      </c>
      <c r="AG76" s="504">
        <v>0</v>
      </c>
      <c r="AH76" s="393">
        <v>2</v>
      </c>
      <c r="AI76" s="393">
        <v>3</v>
      </c>
      <c r="AJ76" s="393">
        <v>0</v>
      </c>
      <c r="AK76" s="393">
        <v>0</v>
      </c>
      <c r="AL76" s="504">
        <v>5</v>
      </c>
      <c r="AM76" s="393">
        <v>2</v>
      </c>
      <c r="AN76" s="393">
        <v>3</v>
      </c>
      <c r="AO76" s="393">
        <v>0</v>
      </c>
      <c r="AP76" s="393">
        <v>0</v>
      </c>
      <c r="AQ76" s="504">
        <v>5</v>
      </c>
      <c r="AR76" s="393">
        <v>2</v>
      </c>
      <c r="AS76" s="393">
        <v>9</v>
      </c>
      <c r="AT76" s="393">
        <v>0</v>
      </c>
      <c r="AU76" s="393">
        <v>0</v>
      </c>
      <c r="AV76" s="504">
        <v>11</v>
      </c>
      <c r="AW76" s="393">
        <v>95</v>
      </c>
      <c r="AX76" s="393">
        <v>96</v>
      </c>
      <c r="AY76" s="393">
        <v>0</v>
      </c>
      <c r="AZ76" s="721">
        <v>0</v>
      </c>
      <c r="BA76" s="505">
        <v>191</v>
      </c>
      <c r="BB76" s="506"/>
    </row>
    <row r="77" spans="1:54" ht="20.100000000000001" customHeight="1" x14ac:dyDescent="0.25">
      <c r="A77" s="382" t="s">
        <v>100</v>
      </c>
      <c r="B77" s="383" t="s">
        <v>217</v>
      </c>
      <c r="C77" s="375" t="s">
        <v>59</v>
      </c>
      <c r="D77" s="393">
        <v>107</v>
      </c>
      <c r="E77" s="393">
        <v>141</v>
      </c>
      <c r="F77" s="393">
        <v>0</v>
      </c>
      <c r="G77" s="393">
        <v>0</v>
      </c>
      <c r="H77" s="504">
        <v>248</v>
      </c>
      <c r="I77" s="393">
        <v>8</v>
      </c>
      <c r="J77" s="393">
        <v>8</v>
      </c>
      <c r="K77" s="393">
        <v>0</v>
      </c>
      <c r="L77" s="393">
        <v>0</v>
      </c>
      <c r="M77" s="504">
        <v>16</v>
      </c>
      <c r="N77" s="393">
        <v>16</v>
      </c>
      <c r="O77" s="393">
        <v>27</v>
      </c>
      <c r="P77" s="393">
        <v>0</v>
      </c>
      <c r="Q77" s="393">
        <v>0</v>
      </c>
      <c r="R77" s="504">
        <v>43</v>
      </c>
      <c r="S77" s="393">
        <v>0</v>
      </c>
      <c r="T77" s="393">
        <v>0</v>
      </c>
      <c r="U77" s="393">
        <v>0</v>
      </c>
      <c r="V77" s="393">
        <v>0</v>
      </c>
      <c r="W77" s="504">
        <v>0</v>
      </c>
      <c r="X77" s="393">
        <v>25</v>
      </c>
      <c r="Y77" s="393">
        <v>31</v>
      </c>
      <c r="Z77" s="393">
        <v>0</v>
      </c>
      <c r="AA77" s="393">
        <v>0</v>
      </c>
      <c r="AB77" s="504">
        <v>56</v>
      </c>
      <c r="AC77" s="393">
        <v>0</v>
      </c>
      <c r="AD77" s="393">
        <v>0</v>
      </c>
      <c r="AE77" s="393">
        <v>0</v>
      </c>
      <c r="AF77" s="393">
        <v>0</v>
      </c>
      <c r="AG77" s="504">
        <v>0</v>
      </c>
      <c r="AH77" s="393">
        <v>10</v>
      </c>
      <c r="AI77" s="393">
        <v>10</v>
      </c>
      <c r="AJ77" s="393">
        <v>0</v>
      </c>
      <c r="AK77" s="393">
        <v>0</v>
      </c>
      <c r="AL77" s="504">
        <v>20</v>
      </c>
      <c r="AM77" s="393">
        <v>5</v>
      </c>
      <c r="AN77" s="393">
        <v>12</v>
      </c>
      <c r="AO77" s="393">
        <v>0</v>
      </c>
      <c r="AP77" s="393">
        <v>0</v>
      </c>
      <c r="AQ77" s="504">
        <v>17</v>
      </c>
      <c r="AR77" s="393">
        <v>1</v>
      </c>
      <c r="AS77" s="393">
        <v>4</v>
      </c>
      <c r="AT77" s="393">
        <v>0</v>
      </c>
      <c r="AU77" s="393">
        <v>0</v>
      </c>
      <c r="AV77" s="504">
        <v>5</v>
      </c>
      <c r="AW77" s="393">
        <v>172</v>
      </c>
      <c r="AX77" s="393">
        <v>233</v>
      </c>
      <c r="AY77" s="393">
        <v>0</v>
      </c>
      <c r="AZ77" s="721">
        <v>0</v>
      </c>
      <c r="BA77" s="505">
        <v>405</v>
      </c>
      <c r="BB77" s="506"/>
    </row>
    <row r="78" spans="1:54" ht="20.100000000000001" customHeight="1" x14ac:dyDescent="0.25">
      <c r="A78" s="382" t="s">
        <v>101</v>
      </c>
      <c r="B78" s="383" t="s">
        <v>627</v>
      </c>
      <c r="C78" s="375" t="s">
        <v>61</v>
      </c>
      <c r="D78" s="393">
        <v>0</v>
      </c>
      <c r="E78" s="393">
        <v>0</v>
      </c>
      <c r="F78" s="393">
        <v>0</v>
      </c>
      <c r="G78" s="393">
        <v>0</v>
      </c>
      <c r="H78" s="504">
        <v>0</v>
      </c>
      <c r="I78" s="393">
        <v>0</v>
      </c>
      <c r="J78" s="393">
        <v>1</v>
      </c>
      <c r="K78" s="393">
        <v>0</v>
      </c>
      <c r="L78" s="393">
        <v>0</v>
      </c>
      <c r="M78" s="504">
        <v>1</v>
      </c>
      <c r="N78" s="393">
        <v>30</v>
      </c>
      <c r="O78" s="393">
        <v>68</v>
      </c>
      <c r="P78" s="393">
        <v>0</v>
      </c>
      <c r="Q78" s="393">
        <v>0</v>
      </c>
      <c r="R78" s="504">
        <v>98</v>
      </c>
      <c r="S78" s="393">
        <v>0</v>
      </c>
      <c r="T78" s="393">
        <v>0</v>
      </c>
      <c r="U78" s="393">
        <v>0</v>
      </c>
      <c r="V78" s="393">
        <v>0</v>
      </c>
      <c r="W78" s="504">
        <v>0</v>
      </c>
      <c r="X78" s="393">
        <v>0</v>
      </c>
      <c r="Y78" s="393">
        <v>1</v>
      </c>
      <c r="Z78" s="393">
        <v>0</v>
      </c>
      <c r="AA78" s="393">
        <v>0</v>
      </c>
      <c r="AB78" s="504">
        <v>1</v>
      </c>
      <c r="AC78" s="393">
        <v>0</v>
      </c>
      <c r="AD78" s="393">
        <v>0</v>
      </c>
      <c r="AE78" s="393">
        <v>0</v>
      </c>
      <c r="AF78" s="393">
        <v>0</v>
      </c>
      <c r="AG78" s="504">
        <v>0</v>
      </c>
      <c r="AH78" s="393">
        <v>0</v>
      </c>
      <c r="AI78" s="393">
        <v>0</v>
      </c>
      <c r="AJ78" s="393">
        <v>0</v>
      </c>
      <c r="AK78" s="393">
        <v>0</v>
      </c>
      <c r="AL78" s="504">
        <v>0</v>
      </c>
      <c r="AM78" s="393">
        <v>0</v>
      </c>
      <c r="AN78" s="393">
        <v>0</v>
      </c>
      <c r="AO78" s="393">
        <v>0</v>
      </c>
      <c r="AP78" s="393">
        <v>0</v>
      </c>
      <c r="AQ78" s="504">
        <v>0</v>
      </c>
      <c r="AR78" s="393">
        <v>0</v>
      </c>
      <c r="AS78" s="393">
        <v>0</v>
      </c>
      <c r="AT78" s="393">
        <v>0</v>
      </c>
      <c r="AU78" s="393">
        <v>0</v>
      </c>
      <c r="AV78" s="504">
        <v>0</v>
      </c>
      <c r="AW78" s="393">
        <v>30</v>
      </c>
      <c r="AX78" s="393">
        <v>70</v>
      </c>
      <c r="AY78" s="393">
        <v>0</v>
      </c>
      <c r="AZ78" s="721">
        <v>0</v>
      </c>
      <c r="BA78" s="505">
        <v>100</v>
      </c>
      <c r="BB78" s="506"/>
    </row>
    <row r="79" spans="1:54" ht="20.100000000000001" customHeight="1" x14ac:dyDescent="0.25">
      <c r="A79" s="382" t="s">
        <v>101</v>
      </c>
      <c r="B79" s="383" t="s">
        <v>663</v>
      </c>
      <c r="C79" s="375" t="s">
        <v>59</v>
      </c>
      <c r="D79" s="393">
        <v>4</v>
      </c>
      <c r="E79" s="393">
        <v>3</v>
      </c>
      <c r="F79" s="393">
        <v>0</v>
      </c>
      <c r="G79" s="393">
        <v>0</v>
      </c>
      <c r="H79" s="504">
        <v>7</v>
      </c>
      <c r="I79" s="393">
        <v>0</v>
      </c>
      <c r="J79" s="393">
        <v>0</v>
      </c>
      <c r="K79" s="393">
        <v>0</v>
      </c>
      <c r="L79" s="393">
        <v>0</v>
      </c>
      <c r="M79" s="504">
        <v>0</v>
      </c>
      <c r="N79" s="393">
        <v>19</v>
      </c>
      <c r="O79" s="393">
        <v>60</v>
      </c>
      <c r="P79" s="393">
        <v>0</v>
      </c>
      <c r="Q79" s="393">
        <v>0</v>
      </c>
      <c r="R79" s="504">
        <v>79</v>
      </c>
      <c r="S79" s="393">
        <v>0</v>
      </c>
      <c r="T79" s="393">
        <v>0</v>
      </c>
      <c r="U79" s="393">
        <v>0</v>
      </c>
      <c r="V79" s="393">
        <v>0</v>
      </c>
      <c r="W79" s="504">
        <v>0</v>
      </c>
      <c r="X79" s="393">
        <v>1</v>
      </c>
      <c r="Y79" s="393">
        <v>2</v>
      </c>
      <c r="Z79" s="393">
        <v>0</v>
      </c>
      <c r="AA79" s="393">
        <v>0</v>
      </c>
      <c r="AB79" s="504">
        <v>3</v>
      </c>
      <c r="AC79" s="393">
        <v>0</v>
      </c>
      <c r="AD79" s="393">
        <v>0</v>
      </c>
      <c r="AE79" s="393">
        <v>0</v>
      </c>
      <c r="AF79" s="393">
        <v>0</v>
      </c>
      <c r="AG79" s="504">
        <v>0</v>
      </c>
      <c r="AH79" s="393">
        <v>1</v>
      </c>
      <c r="AI79" s="393">
        <v>0</v>
      </c>
      <c r="AJ79" s="393">
        <v>0</v>
      </c>
      <c r="AK79" s="393">
        <v>0</v>
      </c>
      <c r="AL79" s="504">
        <v>1</v>
      </c>
      <c r="AM79" s="393">
        <v>0</v>
      </c>
      <c r="AN79" s="393">
        <v>0</v>
      </c>
      <c r="AO79" s="393">
        <v>0</v>
      </c>
      <c r="AP79" s="393">
        <v>0</v>
      </c>
      <c r="AQ79" s="504">
        <v>0</v>
      </c>
      <c r="AR79" s="393">
        <v>0</v>
      </c>
      <c r="AS79" s="393">
        <v>0</v>
      </c>
      <c r="AT79" s="393">
        <v>0</v>
      </c>
      <c r="AU79" s="393">
        <v>0</v>
      </c>
      <c r="AV79" s="504">
        <v>0</v>
      </c>
      <c r="AW79" s="393">
        <v>25</v>
      </c>
      <c r="AX79" s="393">
        <v>65</v>
      </c>
      <c r="AY79" s="393">
        <v>0</v>
      </c>
      <c r="AZ79" s="721">
        <v>0</v>
      </c>
      <c r="BA79" s="505">
        <v>90</v>
      </c>
      <c r="BB79" s="506"/>
    </row>
    <row r="80" spans="1:54" ht="20.100000000000001" customHeight="1" x14ac:dyDescent="0.25">
      <c r="A80" s="382" t="s">
        <v>101</v>
      </c>
      <c r="B80" s="383" t="s">
        <v>218</v>
      </c>
      <c r="C80" s="375" t="s">
        <v>57</v>
      </c>
      <c r="D80" s="393">
        <v>0</v>
      </c>
      <c r="E80" s="393">
        <v>0</v>
      </c>
      <c r="F80" s="393">
        <v>0</v>
      </c>
      <c r="G80" s="393">
        <v>0</v>
      </c>
      <c r="H80" s="504">
        <v>0</v>
      </c>
      <c r="I80" s="393">
        <v>0</v>
      </c>
      <c r="J80" s="393">
        <v>0</v>
      </c>
      <c r="K80" s="393">
        <v>0</v>
      </c>
      <c r="L80" s="393">
        <v>0</v>
      </c>
      <c r="M80" s="504">
        <v>0</v>
      </c>
      <c r="N80" s="393">
        <v>56</v>
      </c>
      <c r="O80" s="393">
        <v>144</v>
      </c>
      <c r="P80" s="393">
        <v>0</v>
      </c>
      <c r="Q80" s="393">
        <v>0</v>
      </c>
      <c r="R80" s="504">
        <v>200</v>
      </c>
      <c r="S80" s="393">
        <v>0</v>
      </c>
      <c r="T80" s="393">
        <v>0</v>
      </c>
      <c r="U80" s="393">
        <v>0</v>
      </c>
      <c r="V80" s="393">
        <v>0</v>
      </c>
      <c r="W80" s="504">
        <v>0</v>
      </c>
      <c r="X80" s="393">
        <v>0</v>
      </c>
      <c r="Y80" s="393">
        <v>0</v>
      </c>
      <c r="Z80" s="393">
        <v>0</v>
      </c>
      <c r="AA80" s="393">
        <v>0</v>
      </c>
      <c r="AB80" s="504">
        <v>0</v>
      </c>
      <c r="AC80" s="393">
        <v>0</v>
      </c>
      <c r="AD80" s="393">
        <v>0</v>
      </c>
      <c r="AE80" s="393">
        <v>0</v>
      </c>
      <c r="AF80" s="393">
        <v>0</v>
      </c>
      <c r="AG80" s="504">
        <v>0</v>
      </c>
      <c r="AH80" s="393">
        <v>0</v>
      </c>
      <c r="AI80" s="393">
        <v>0</v>
      </c>
      <c r="AJ80" s="393">
        <v>0</v>
      </c>
      <c r="AK80" s="393">
        <v>0</v>
      </c>
      <c r="AL80" s="504">
        <v>0</v>
      </c>
      <c r="AM80" s="393">
        <v>0</v>
      </c>
      <c r="AN80" s="393">
        <v>0</v>
      </c>
      <c r="AO80" s="393">
        <v>0</v>
      </c>
      <c r="AP80" s="393">
        <v>0</v>
      </c>
      <c r="AQ80" s="504">
        <v>0</v>
      </c>
      <c r="AR80" s="393">
        <v>0</v>
      </c>
      <c r="AS80" s="393">
        <v>0</v>
      </c>
      <c r="AT80" s="393">
        <v>0</v>
      </c>
      <c r="AU80" s="393">
        <v>0</v>
      </c>
      <c r="AV80" s="504">
        <v>0</v>
      </c>
      <c r="AW80" s="393">
        <v>56</v>
      </c>
      <c r="AX80" s="393">
        <v>144</v>
      </c>
      <c r="AY80" s="393">
        <v>0</v>
      </c>
      <c r="AZ80" s="721">
        <v>0</v>
      </c>
      <c r="BA80" s="505">
        <v>200</v>
      </c>
      <c r="BB80" s="506"/>
    </row>
    <row r="81" spans="1:54" ht="26.25" customHeight="1" x14ac:dyDescent="0.25">
      <c r="A81" s="44"/>
      <c r="B81" s="45" t="s">
        <v>253</v>
      </c>
      <c r="C81" s="34"/>
      <c r="D81" s="119">
        <f t="shared" ref="D81:AS81" si="0">SUM(D5:D80)</f>
        <v>5621</v>
      </c>
      <c r="E81" s="119">
        <f t="shared" si="0"/>
        <v>6936</v>
      </c>
      <c r="F81" s="119">
        <f t="shared" si="0"/>
        <v>2</v>
      </c>
      <c r="G81" s="119">
        <f t="shared" si="0"/>
        <v>20</v>
      </c>
      <c r="H81" s="507">
        <f t="shared" si="0"/>
        <v>12579</v>
      </c>
      <c r="I81" s="119">
        <f t="shared" si="0"/>
        <v>584</v>
      </c>
      <c r="J81" s="119">
        <f t="shared" si="0"/>
        <v>1090</v>
      </c>
      <c r="K81" s="119">
        <f t="shared" si="0"/>
        <v>0</v>
      </c>
      <c r="L81" s="119">
        <f t="shared" si="0"/>
        <v>3</v>
      </c>
      <c r="M81" s="507">
        <f t="shared" si="0"/>
        <v>1677</v>
      </c>
      <c r="N81" s="119">
        <f t="shared" si="0"/>
        <v>1188</v>
      </c>
      <c r="O81" s="119">
        <f t="shared" si="0"/>
        <v>2078</v>
      </c>
      <c r="P81" s="119">
        <f t="shared" si="0"/>
        <v>0</v>
      </c>
      <c r="Q81" s="119">
        <f t="shared" si="0"/>
        <v>10</v>
      </c>
      <c r="R81" s="507">
        <f t="shared" si="0"/>
        <v>3276</v>
      </c>
      <c r="S81" s="119">
        <f t="shared" si="0"/>
        <v>34</v>
      </c>
      <c r="T81" s="119">
        <f t="shared" si="0"/>
        <v>40</v>
      </c>
      <c r="U81" s="119">
        <f t="shared" si="0"/>
        <v>0</v>
      </c>
      <c r="V81" s="119">
        <f t="shared" si="0"/>
        <v>0</v>
      </c>
      <c r="W81" s="507">
        <f t="shared" si="0"/>
        <v>74</v>
      </c>
      <c r="X81" s="119">
        <f t="shared" si="0"/>
        <v>2701</v>
      </c>
      <c r="Y81" s="119">
        <f t="shared" si="0"/>
        <v>4430</v>
      </c>
      <c r="Z81" s="119">
        <f t="shared" si="0"/>
        <v>0</v>
      </c>
      <c r="AA81" s="119">
        <f t="shared" si="0"/>
        <v>8</v>
      </c>
      <c r="AB81" s="507">
        <f t="shared" si="0"/>
        <v>7139</v>
      </c>
      <c r="AC81" s="119">
        <f t="shared" si="0"/>
        <v>14</v>
      </c>
      <c r="AD81" s="119">
        <f t="shared" si="0"/>
        <v>22</v>
      </c>
      <c r="AE81" s="119">
        <f t="shared" si="0"/>
        <v>0</v>
      </c>
      <c r="AF81" s="119">
        <f t="shared" si="0"/>
        <v>0</v>
      </c>
      <c r="AG81" s="507">
        <f t="shared" si="0"/>
        <v>36</v>
      </c>
      <c r="AH81" s="119">
        <f t="shared" si="0"/>
        <v>475</v>
      </c>
      <c r="AI81" s="119">
        <f t="shared" si="0"/>
        <v>633</v>
      </c>
      <c r="AJ81" s="119">
        <f t="shared" si="0"/>
        <v>0</v>
      </c>
      <c r="AK81" s="119">
        <f t="shared" si="0"/>
        <v>4</v>
      </c>
      <c r="AL81" s="507">
        <f t="shared" si="0"/>
        <v>1112</v>
      </c>
      <c r="AM81" s="119">
        <f t="shared" si="0"/>
        <v>351</v>
      </c>
      <c r="AN81" s="119">
        <f t="shared" si="0"/>
        <v>487</v>
      </c>
      <c r="AO81" s="119">
        <f t="shared" si="0"/>
        <v>0</v>
      </c>
      <c r="AP81" s="119">
        <f t="shared" si="0"/>
        <v>499</v>
      </c>
      <c r="AQ81" s="507">
        <f t="shared" si="0"/>
        <v>1337</v>
      </c>
      <c r="AR81" s="119">
        <f t="shared" si="0"/>
        <v>611</v>
      </c>
      <c r="AS81" s="119">
        <f t="shared" si="0"/>
        <v>1079</v>
      </c>
      <c r="AT81" s="119">
        <f t="shared" ref="AT81:BA81" si="1">SUM(AT5:AT80)</f>
        <v>0</v>
      </c>
      <c r="AU81" s="119">
        <f t="shared" si="1"/>
        <v>5</v>
      </c>
      <c r="AV81" s="507">
        <f t="shared" si="1"/>
        <v>1695</v>
      </c>
      <c r="AW81" s="119">
        <f t="shared" si="1"/>
        <v>11579</v>
      </c>
      <c r="AX81" s="119">
        <f t="shared" si="1"/>
        <v>16795</v>
      </c>
      <c r="AY81" s="119">
        <f t="shared" si="1"/>
        <v>2</v>
      </c>
      <c r="AZ81" s="768">
        <f t="shared" si="1"/>
        <v>549</v>
      </c>
      <c r="BA81" s="508">
        <f t="shared" si="1"/>
        <v>28925</v>
      </c>
      <c r="BB81" s="506"/>
    </row>
    <row r="82" spans="1:54" ht="26.25" customHeight="1" x14ac:dyDescent="0.25">
      <c r="A82" s="45"/>
      <c r="B82" s="45" t="s">
        <v>456</v>
      </c>
      <c r="C82" s="34"/>
      <c r="D82" s="119"/>
      <c r="E82" s="540"/>
      <c r="F82" s="119"/>
      <c r="G82" s="119"/>
      <c r="H82" s="613">
        <f>H81/$BA$81*100</f>
        <v>43.488331892826274</v>
      </c>
      <c r="I82" s="119"/>
      <c r="J82" s="540"/>
      <c r="K82" s="119"/>
      <c r="L82" s="119"/>
      <c r="M82" s="613">
        <f>M81/$BA$81*100</f>
        <v>5.797752808988764</v>
      </c>
      <c r="N82" s="119"/>
      <c r="O82" s="540"/>
      <c r="P82" s="119"/>
      <c r="Q82" s="119"/>
      <c r="R82" s="613">
        <f>R81/$BA$81*100</f>
        <v>11.325842696629215</v>
      </c>
      <c r="S82" s="119"/>
      <c r="T82" s="540"/>
      <c r="U82" s="119"/>
      <c r="V82" s="119"/>
      <c r="W82" s="613">
        <f>W81/$BA$81*100</f>
        <v>0.25583405358686256</v>
      </c>
      <c r="X82" s="119"/>
      <c r="Y82" s="540"/>
      <c r="Z82" s="119"/>
      <c r="AA82" s="119"/>
      <c r="AB82" s="613">
        <f>AB81/$BA$81*100</f>
        <v>24.681071737251511</v>
      </c>
      <c r="AC82" s="119"/>
      <c r="AD82" s="540"/>
      <c r="AE82" s="119"/>
      <c r="AF82" s="119"/>
      <c r="AG82" s="613">
        <f>AG81/$BA$81*100</f>
        <v>0.12445980985306827</v>
      </c>
      <c r="AH82" s="540"/>
      <c r="AI82" s="540"/>
      <c r="AJ82" s="540"/>
      <c r="AK82" s="540"/>
      <c r="AL82" s="613">
        <f>AL81/$BA$81*100</f>
        <v>3.8444252376836645</v>
      </c>
      <c r="AM82" s="119"/>
      <c r="AN82" s="540"/>
      <c r="AO82" s="119"/>
      <c r="AP82" s="119"/>
      <c r="AQ82" s="613">
        <f>AQ81/$BA$81*100</f>
        <v>4.622299049265342</v>
      </c>
      <c r="AR82" s="119"/>
      <c r="AS82" s="540"/>
      <c r="AT82" s="119"/>
      <c r="AU82" s="119"/>
      <c r="AV82" s="613">
        <f>AV81/$BA$81*100</f>
        <v>5.859982713915298</v>
      </c>
      <c r="AW82" s="613">
        <f>AW81/$BA$81*100</f>
        <v>40.031114952463263</v>
      </c>
      <c r="AX82" s="613">
        <f>AX81/$BA$81*100</f>
        <v>58.06395851339672</v>
      </c>
      <c r="AY82" s="613" t="s">
        <v>231</v>
      </c>
      <c r="AZ82" s="769">
        <f>AZ81/$BA$81*100</f>
        <v>1.8980121002592911</v>
      </c>
      <c r="BA82" s="508"/>
    </row>
    <row r="83" spans="1:54" s="537" customFormat="1" ht="31.5" customHeight="1" x14ac:dyDescent="0.3">
      <c r="A83" s="1064" t="s">
        <v>958</v>
      </c>
      <c r="B83" s="1064"/>
      <c r="C83" s="1064"/>
      <c r="E83" s="539"/>
      <c r="F83" s="539"/>
      <c r="G83" s="539"/>
      <c r="H83" s="614"/>
      <c r="J83" s="539"/>
      <c r="K83" s="539"/>
      <c r="L83" s="539"/>
      <c r="M83" s="615"/>
      <c r="O83" s="539"/>
      <c r="P83" s="539"/>
      <c r="Q83" s="539"/>
      <c r="R83" s="615"/>
      <c r="T83" s="539"/>
      <c r="U83" s="539"/>
      <c r="V83" s="539"/>
      <c r="W83" s="615"/>
      <c r="Y83" s="539"/>
      <c r="Z83" s="539"/>
      <c r="AA83" s="539"/>
      <c r="AB83" s="615"/>
      <c r="AD83" s="539"/>
      <c r="AE83" s="539"/>
      <c r="AF83" s="539"/>
      <c r="AG83" s="615"/>
      <c r="AI83" s="539"/>
      <c r="AJ83" s="539"/>
      <c r="AK83" s="539"/>
      <c r="AL83" s="615"/>
      <c r="AM83" s="615"/>
      <c r="AN83" s="539"/>
      <c r="AO83" s="539"/>
      <c r="AP83" s="539"/>
      <c r="AQ83" s="615"/>
      <c r="AS83" s="539"/>
      <c r="AT83" s="539"/>
      <c r="AU83" s="539"/>
      <c r="AV83" s="615"/>
      <c r="AW83" s="615"/>
      <c r="AX83" s="615"/>
      <c r="AY83" s="615"/>
      <c r="AZ83" s="615"/>
      <c r="BA83" s="538"/>
    </row>
    <row r="84" spans="1:54" ht="15.6" customHeight="1" x14ac:dyDescent="0.3">
      <c r="A84" s="224" t="s">
        <v>457</v>
      </c>
      <c r="B84" s="8"/>
      <c r="C84" s="8"/>
      <c r="E84" s="506"/>
      <c r="F84" s="506"/>
      <c r="G84" s="506"/>
      <c r="H84" s="536"/>
      <c r="J84" s="506"/>
      <c r="K84" s="506"/>
      <c r="L84" s="506"/>
      <c r="M84" s="534"/>
      <c r="O84" s="506"/>
      <c r="P84" s="506"/>
      <c r="Q84" s="506"/>
      <c r="R84" s="534"/>
      <c r="W84" s="534"/>
      <c r="Y84" s="506"/>
      <c r="Z84" s="506"/>
      <c r="AA84" s="506"/>
      <c r="AB84" s="534"/>
      <c r="AG84" s="534"/>
      <c r="AL84" s="534"/>
      <c r="AN84" s="506"/>
      <c r="AO84" s="506"/>
      <c r="AP84" s="506"/>
      <c r="AQ84" s="534"/>
      <c r="AV84" s="534"/>
      <c r="AX84" s="506"/>
      <c r="AY84" s="506"/>
      <c r="AZ84" s="506"/>
    </row>
    <row r="85" spans="1:54" ht="30" customHeight="1" x14ac:dyDescent="0.3">
      <c r="A85" s="1010" t="s">
        <v>348</v>
      </c>
      <c r="B85" s="1010"/>
      <c r="C85" s="1010"/>
      <c r="H85" s="616"/>
      <c r="J85" s="535"/>
      <c r="K85" s="535"/>
      <c r="L85" s="535"/>
      <c r="M85" s="616"/>
      <c r="R85" s="616"/>
      <c r="W85" s="616"/>
      <c r="AB85" s="616"/>
      <c r="AG85" s="616"/>
      <c r="AL85" s="616"/>
      <c r="AQ85" s="616"/>
      <c r="AV85" s="616"/>
      <c r="AX85" s="506"/>
    </row>
    <row r="86" spans="1:54" x14ac:dyDescent="0.3">
      <c r="A86" s="1010" t="s">
        <v>936</v>
      </c>
      <c r="B86" s="1010"/>
      <c r="C86" s="1010"/>
      <c r="H86" s="534"/>
      <c r="M86" s="534"/>
      <c r="R86" s="534"/>
      <c r="W86" s="534"/>
      <c r="AB86" s="534"/>
      <c r="AG86" s="534"/>
      <c r="AL86" s="534"/>
      <c r="AQ86" s="534"/>
      <c r="AV86" s="534"/>
      <c r="AY86" s="506"/>
      <c r="AZ86" s="506"/>
    </row>
    <row r="87" spans="1:54" ht="21" customHeight="1" x14ac:dyDescent="0.3">
      <c r="A87" s="1010"/>
      <c r="B87" s="1010"/>
      <c r="C87" s="1010"/>
      <c r="AV87" s="599"/>
    </row>
    <row r="88" spans="1:54" x14ac:dyDescent="0.3">
      <c r="A88" s="29" t="s">
        <v>938</v>
      </c>
      <c r="B88" s="29"/>
      <c r="C88" s="29"/>
      <c r="AY88" s="506"/>
      <c r="AZ88" s="506"/>
    </row>
    <row r="94" spans="1:54" x14ac:dyDescent="0.3">
      <c r="AX94" s="506"/>
    </row>
  </sheetData>
  <autoFilter ref="A4:BA88" xr:uid="{C2EFFA9F-0F93-42EC-B683-00B92EB5022B}"/>
  <mergeCells count="15">
    <mergeCell ref="A1:C1"/>
    <mergeCell ref="A2:B2"/>
    <mergeCell ref="D3:H3"/>
    <mergeCell ref="I3:M3"/>
    <mergeCell ref="N3:R3"/>
    <mergeCell ref="AW3:BA3"/>
    <mergeCell ref="A83:C83"/>
    <mergeCell ref="A86:C87"/>
    <mergeCell ref="S3:W3"/>
    <mergeCell ref="X3:AB3"/>
    <mergeCell ref="AC3:AG3"/>
    <mergeCell ref="AH3:AL3"/>
    <mergeCell ref="AM3:AQ3"/>
    <mergeCell ref="AR3:AV3"/>
    <mergeCell ref="A85:C85"/>
  </mergeCells>
  <conditionalFormatting sqref="A5:BA80">
    <cfRule type="expression" dxfId="36" priority="1">
      <formula>MOD(ROW(),2)=0</formula>
    </cfRule>
  </conditionalFormatting>
  <hyperlinks>
    <hyperlink ref="A2:B2" location="TOC!A1" display="Return to Table of Contents" xr:uid="{F2AD493D-A89B-4130-B430-37D31E61462E}"/>
  </hyperlinks>
  <pageMargins left="0.25" right="0.25" top="0.75" bottom="0.75" header="0.3" footer="0.3"/>
  <pageSetup scale="55" fitToHeight="0" orientation="portrait" r:id="rId1"/>
  <headerFooter>
    <oddHeader>&amp;L&amp;9 2025-26 &amp;"Arial,Italic"Survey of Dental Education&amp;"Arial,Regular"
Report 1 - Academic Programs, Enrollment, and Graduates</oddHeader>
  </headerFooter>
  <rowBreaks count="1" manualBreakCount="1">
    <brk id="58" max="52" man="1"/>
  </rowBreaks>
  <colBreaks count="5" manualBreakCount="5">
    <brk id="13" max="84" man="1"/>
    <brk id="23" max="84" man="1"/>
    <brk id="33" max="84" man="1"/>
    <brk id="43" max="84" man="1"/>
    <brk id="53"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30EB4-F9F3-442C-AA60-6DA795BAB15B}">
  <sheetPr>
    <tabColor theme="5"/>
    <pageSetUpPr fitToPage="1"/>
  </sheetPr>
  <dimension ref="A1:U38"/>
  <sheetViews>
    <sheetView zoomScaleNormal="100" workbookViewId="0">
      <pane ySplit="2" topLeftCell="A3" activePane="bottomLeft" state="frozen"/>
      <selection activeCell="M10" sqref="M10"/>
      <selection pane="bottomLeft"/>
    </sheetView>
  </sheetViews>
  <sheetFormatPr defaultColWidth="9.109375" defaultRowHeight="13.2" x14ac:dyDescent="0.25"/>
  <cols>
    <col min="1" max="1" width="9.109375" style="590"/>
    <col min="2" max="4" width="9.33203125" style="590" bestFit="1" customWidth="1"/>
    <col min="5" max="5" width="10" style="590" bestFit="1" customWidth="1"/>
    <col min="6" max="8" width="9.33203125" style="590" bestFit="1" customWidth="1"/>
    <col min="9" max="9" width="10" style="590" bestFit="1" customWidth="1"/>
    <col min="10" max="10" width="9.33203125" style="590" bestFit="1" customWidth="1"/>
    <col min="11" max="11" width="10.33203125" style="590" bestFit="1" customWidth="1"/>
    <col min="12" max="12" width="9.109375" style="590"/>
    <col min="13" max="13" width="11" style="590" customWidth="1"/>
    <col min="14" max="14" width="1.88671875" style="590" customWidth="1"/>
    <col min="15" max="15" width="5.5546875" style="590" customWidth="1"/>
    <col min="16" max="16384" width="9.109375" style="590"/>
  </cols>
  <sheetData>
    <row r="1" spans="1:21" ht="20.25" customHeight="1" x14ac:dyDescent="0.25">
      <c r="A1" s="178" t="s">
        <v>960</v>
      </c>
    </row>
    <row r="2" spans="1:21" ht="20.25" customHeight="1" x14ac:dyDescent="0.25">
      <c r="A2" s="856" t="s">
        <v>10</v>
      </c>
    </row>
    <row r="7" spans="1:21" x14ac:dyDescent="0.25">
      <c r="B7" s="591">
        <v>2688</v>
      </c>
      <c r="C7" s="591">
        <v>2755</v>
      </c>
      <c r="D7" s="591">
        <v>2847</v>
      </c>
      <c r="E7" s="199">
        <v>2929</v>
      </c>
      <c r="F7" s="590">
        <v>3021</v>
      </c>
      <c r="G7" s="590">
        <v>3069</v>
      </c>
      <c r="H7" s="590">
        <v>3174</v>
      </c>
      <c r="I7" s="590">
        <v>3312</v>
      </c>
    </row>
    <row r="9" spans="1:21" x14ac:dyDescent="0.25">
      <c r="A9" s="591" t="s">
        <v>126</v>
      </c>
      <c r="B9" s="590">
        <v>2014</v>
      </c>
      <c r="C9" s="590">
        <v>2015</v>
      </c>
      <c r="D9" s="590">
        <v>2016</v>
      </c>
      <c r="E9" s="590">
        <v>2017</v>
      </c>
      <c r="F9" s="590">
        <v>2018</v>
      </c>
      <c r="G9" s="590">
        <v>2019</v>
      </c>
      <c r="H9" s="590">
        <v>2020</v>
      </c>
      <c r="I9" s="590">
        <v>2021</v>
      </c>
      <c r="J9" s="590">
        <v>2022</v>
      </c>
      <c r="K9" s="590">
        <v>2023</v>
      </c>
      <c r="L9" s="590">
        <v>2024</v>
      </c>
      <c r="M9" s="590">
        <v>2025</v>
      </c>
    </row>
    <row r="10" spans="1:21" x14ac:dyDescent="0.25">
      <c r="A10" s="590" t="s">
        <v>144</v>
      </c>
      <c r="B10" s="207">
        <v>2607</v>
      </c>
      <c r="C10" s="207">
        <v>2791</v>
      </c>
      <c r="D10" s="590">
        <v>2924</v>
      </c>
      <c r="E10" s="590">
        <v>3026</v>
      </c>
      <c r="F10" s="590">
        <v>3135</v>
      </c>
      <c r="G10" s="590">
        <v>3215</v>
      </c>
      <c r="H10" s="590">
        <v>3395</v>
      </c>
      <c r="I10" s="590">
        <v>3436</v>
      </c>
      <c r="J10" s="590">
        <v>3569</v>
      </c>
      <c r="K10" s="618">
        <v>3744</v>
      </c>
      <c r="L10" s="617">
        <v>3818</v>
      </c>
      <c r="M10" s="617">
        <v>3954</v>
      </c>
      <c r="N10" s="214"/>
      <c r="O10" s="214"/>
      <c r="P10" s="214"/>
      <c r="Q10" s="214"/>
      <c r="R10" s="214"/>
      <c r="S10" s="214"/>
      <c r="T10" s="214"/>
      <c r="U10" s="214"/>
    </row>
    <row r="11" spans="1:21" x14ac:dyDescent="0.25">
      <c r="A11" s="590" t="s">
        <v>145</v>
      </c>
      <c r="B11" s="773">
        <v>2884</v>
      </c>
      <c r="C11" s="207">
        <v>3017</v>
      </c>
      <c r="D11" s="590">
        <v>3032</v>
      </c>
      <c r="E11" s="590">
        <v>3205</v>
      </c>
      <c r="F11" s="590">
        <v>3164</v>
      </c>
      <c r="G11" s="590">
        <v>3134</v>
      </c>
      <c r="H11" s="590">
        <v>3208</v>
      </c>
      <c r="I11" s="590">
        <v>3223</v>
      </c>
      <c r="J11" s="590">
        <v>3159</v>
      </c>
      <c r="K11" s="617">
        <v>3112</v>
      </c>
      <c r="L11" s="617">
        <v>3026</v>
      </c>
      <c r="M11" s="617">
        <v>2928</v>
      </c>
      <c r="N11" s="214"/>
      <c r="O11" s="214"/>
      <c r="P11" s="214"/>
      <c r="Q11" s="214"/>
      <c r="R11" s="214"/>
      <c r="S11" s="214"/>
      <c r="T11" s="214"/>
      <c r="U11" s="214"/>
    </row>
    <row r="12" spans="1:21" x14ac:dyDescent="0.25">
      <c r="A12" s="590" t="s">
        <v>146</v>
      </c>
      <c r="B12" s="591">
        <f t="shared" ref="B12:J12" si="0">SUM(B10:B11,B13)</f>
        <v>5530</v>
      </c>
      <c r="C12" s="591">
        <f t="shared" si="0"/>
        <v>5847</v>
      </c>
      <c r="D12" s="591">
        <f t="shared" si="0"/>
        <v>5959</v>
      </c>
      <c r="E12" s="591">
        <f t="shared" si="0"/>
        <v>6232</v>
      </c>
      <c r="F12" s="591">
        <f t="shared" si="0"/>
        <v>6306</v>
      </c>
      <c r="G12" s="591">
        <f t="shared" si="0"/>
        <v>6355</v>
      </c>
      <c r="H12" s="591">
        <f t="shared" si="0"/>
        <v>6604</v>
      </c>
      <c r="I12" s="591">
        <f t="shared" si="0"/>
        <v>6665</v>
      </c>
      <c r="J12" s="591">
        <f t="shared" si="0"/>
        <v>6745</v>
      </c>
      <c r="K12" s="199">
        <v>6869</v>
      </c>
      <c r="L12" s="617">
        <v>6872</v>
      </c>
      <c r="M12" s="617">
        <v>7015</v>
      </c>
      <c r="N12" s="214"/>
      <c r="O12" s="214"/>
      <c r="P12" s="214"/>
      <c r="Q12" s="214"/>
      <c r="R12" s="214"/>
      <c r="S12" s="214"/>
      <c r="T12" s="214"/>
      <c r="U12" s="214"/>
    </row>
    <row r="13" spans="1:21" x14ac:dyDescent="0.25">
      <c r="A13" s="591" t="s">
        <v>67</v>
      </c>
      <c r="B13" s="773">
        <v>39</v>
      </c>
      <c r="C13" s="773">
        <v>39</v>
      </c>
      <c r="D13" s="207">
        <v>3</v>
      </c>
      <c r="E13" s="590">
        <v>1</v>
      </c>
      <c r="F13" s="590">
        <v>7</v>
      </c>
      <c r="G13" s="590">
        <v>6</v>
      </c>
      <c r="H13" s="590">
        <v>1</v>
      </c>
      <c r="I13" s="590">
        <v>6</v>
      </c>
      <c r="J13" s="590">
        <v>17</v>
      </c>
      <c r="K13" s="590">
        <v>13</v>
      </c>
      <c r="L13" s="590">
        <v>28</v>
      </c>
      <c r="M13" s="590">
        <v>133</v>
      </c>
    </row>
    <row r="14" spans="1:21" x14ac:dyDescent="0.25">
      <c r="A14" s="591" t="s">
        <v>146</v>
      </c>
      <c r="B14" s="591"/>
      <c r="C14" s="591"/>
      <c r="D14" s="591"/>
      <c r="E14" s="591"/>
      <c r="F14" s="591"/>
      <c r="G14" s="591"/>
      <c r="H14" s="591"/>
      <c r="I14" s="591"/>
      <c r="J14" s="591"/>
    </row>
    <row r="15" spans="1:21" x14ac:dyDescent="0.25">
      <c r="A15" s="774" t="s">
        <v>144</v>
      </c>
      <c r="B15" s="552">
        <f t="shared" ref="B15:J15" si="1">B10/B12</f>
        <v>0.47142857142857142</v>
      </c>
      <c r="C15" s="552">
        <f t="shared" si="1"/>
        <v>0.47733880622541475</v>
      </c>
      <c r="D15" s="552">
        <f t="shared" si="1"/>
        <v>0.49068635677127037</v>
      </c>
      <c r="E15" s="552">
        <f t="shared" si="1"/>
        <v>0.4855584082156611</v>
      </c>
      <c r="F15" s="552">
        <f t="shared" si="1"/>
        <v>0.49714557564224549</v>
      </c>
      <c r="G15" s="552">
        <f t="shared" si="1"/>
        <v>0.50590086546026747</v>
      </c>
      <c r="H15" s="552">
        <f t="shared" si="1"/>
        <v>0.51408237431859483</v>
      </c>
      <c r="I15" s="552">
        <f t="shared" si="1"/>
        <v>0.51552888222055515</v>
      </c>
      <c r="J15" s="552">
        <f t="shared" si="1"/>
        <v>0.52913269088213488</v>
      </c>
      <c r="K15" s="552">
        <f t="shared" ref="K15:M15" si="2">K10/K12</f>
        <v>0.54505750473140191</v>
      </c>
      <c r="L15" s="552">
        <f t="shared" si="2"/>
        <v>0.55558789289871946</v>
      </c>
      <c r="M15" s="552">
        <f t="shared" si="2"/>
        <v>0.56364932287954383</v>
      </c>
    </row>
    <row r="16" spans="1:21" x14ac:dyDescent="0.25">
      <c r="A16" s="553" t="s">
        <v>145</v>
      </c>
      <c r="B16" s="552">
        <f t="shared" ref="B16:J16" si="3">B11/B12</f>
        <v>0.52151898734177216</v>
      </c>
      <c r="C16" s="552">
        <f t="shared" si="3"/>
        <v>0.51599110655036773</v>
      </c>
      <c r="D16" s="552">
        <f t="shared" si="3"/>
        <v>0.50881020305420377</v>
      </c>
      <c r="E16" s="552">
        <f t="shared" si="3"/>
        <v>0.51428112965340178</v>
      </c>
      <c r="F16" s="552">
        <f t="shared" si="3"/>
        <v>0.50174437044084996</v>
      </c>
      <c r="G16" s="552">
        <f t="shared" si="3"/>
        <v>0.4931549960660897</v>
      </c>
      <c r="H16" s="552">
        <f t="shared" si="3"/>
        <v>0.48576620230163536</v>
      </c>
      <c r="I16" s="552">
        <f t="shared" si="3"/>
        <v>0.48357089272318077</v>
      </c>
      <c r="J16" s="552">
        <f t="shared" si="3"/>
        <v>0.46834692364714603</v>
      </c>
      <c r="K16" s="552">
        <f t="shared" ref="K16:M16" si="4">K11/K12</f>
        <v>0.45304993448828068</v>
      </c>
      <c r="L16" s="552">
        <f t="shared" si="4"/>
        <v>0.44033760186263099</v>
      </c>
      <c r="M16" s="552">
        <f t="shared" si="4"/>
        <v>0.41739130434782606</v>
      </c>
    </row>
    <row r="17" spans="1:13" x14ac:dyDescent="0.25">
      <c r="A17" s="591" t="s">
        <v>340</v>
      </c>
    </row>
    <row r="18" spans="1:13" x14ac:dyDescent="0.25">
      <c r="A18" s="590" t="s">
        <v>144</v>
      </c>
      <c r="B18" s="214" t="str">
        <f t="shared" ref="B18:J18" si="5">TEXT(B10, "#,##0")&amp;"
 "&amp;TEXT(B15,"0.0%")</f>
        <v>2,607
 47.1%</v>
      </c>
      <c r="C18" s="214" t="str">
        <f t="shared" si="5"/>
        <v>2,791
 47.7%</v>
      </c>
      <c r="D18" s="214" t="str">
        <f t="shared" si="5"/>
        <v>2,924
 49.1%</v>
      </c>
      <c r="E18" s="214" t="str">
        <f t="shared" si="5"/>
        <v>3,026
 48.6%</v>
      </c>
      <c r="F18" s="214" t="str">
        <f t="shared" si="5"/>
        <v>3,135
 49.7%</v>
      </c>
      <c r="G18" s="214" t="str">
        <f t="shared" si="5"/>
        <v>3,215
 50.6%</v>
      </c>
      <c r="H18" s="214" t="str">
        <f t="shared" si="5"/>
        <v>3,395
 51.4%</v>
      </c>
      <c r="I18" s="214" t="str">
        <f t="shared" si="5"/>
        <v>3,436
 51.6%</v>
      </c>
      <c r="J18" s="214" t="str">
        <f t="shared" si="5"/>
        <v>3,569
 52.9%</v>
      </c>
      <c r="K18" s="214" t="str">
        <f t="shared" ref="K18:L18" si="6">TEXT(K10, "#,##0")&amp;"
 "&amp;TEXT(K15,"0.0%")</f>
        <v>3,744
 54.5%</v>
      </c>
      <c r="L18" s="214" t="str">
        <f t="shared" si="6"/>
        <v>3,818
 55.6%</v>
      </c>
      <c r="M18" s="214" t="str">
        <f t="shared" ref="M18" si="7">TEXT(M10, "#,##0")&amp;"
 "&amp;TEXT(M15,"0.0%")</f>
        <v>3,954
 56.4%</v>
      </c>
    </row>
    <row r="19" spans="1:13" x14ac:dyDescent="0.25">
      <c r="A19" s="590" t="s">
        <v>145</v>
      </c>
      <c r="B19" s="214" t="str">
        <f t="shared" ref="B19:J19" si="8">TEXT(B11, "#,##0")&amp;"
 "&amp;TEXT(B16,"0.0%")</f>
        <v>2,884
 52.2%</v>
      </c>
      <c r="C19" s="214" t="str">
        <f t="shared" si="8"/>
        <v>3,017
 51.6%</v>
      </c>
      <c r="D19" s="214" t="str">
        <f t="shared" si="8"/>
        <v>3,032
 50.9%</v>
      </c>
      <c r="E19" s="214" t="str">
        <f t="shared" si="8"/>
        <v>3,205
 51.4%</v>
      </c>
      <c r="F19" s="214" t="str">
        <f t="shared" si="8"/>
        <v>3,164
 50.2%</v>
      </c>
      <c r="G19" s="214" t="str">
        <f t="shared" si="8"/>
        <v>3,134
 49.3%</v>
      </c>
      <c r="H19" s="214" t="str">
        <f t="shared" si="8"/>
        <v>3,208
 48.6%</v>
      </c>
      <c r="I19" s="214" t="str">
        <f t="shared" si="8"/>
        <v>3,223
 48.4%</v>
      </c>
      <c r="J19" s="214" t="str">
        <f t="shared" si="8"/>
        <v>3,159
 46.8%</v>
      </c>
      <c r="K19" s="214" t="str">
        <f t="shared" ref="K19:L19" si="9">TEXT(K11, "#,##0")&amp;"
 "&amp;TEXT(K16,"0.0%")</f>
        <v>3,112
 45.3%</v>
      </c>
      <c r="L19" s="214" t="str">
        <f t="shared" si="9"/>
        <v>3,026
 44.0%</v>
      </c>
      <c r="M19" s="214" t="str">
        <f t="shared" ref="M19" si="10">TEXT(M11, "#,##0")&amp;"
 "&amp;TEXT(M16,"0.0%")</f>
        <v>2,928
 41.7%</v>
      </c>
    </row>
    <row r="32" spans="1:13" ht="10.5" customHeight="1" x14ac:dyDescent="0.25"/>
    <row r="33" spans="1:13" ht="27.75" customHeight="1" x14ac:dyDescent="0.25">
      <c r="A33" s="554" t="s">
        <v>1013</v>
      </c>
    </row>
    <row r="34" spans="1:13" ht="12.75" customHeight="1" x14ac:dyDescent="0.25">
      <c r="A34" s="1008" t="s">
        <v>999</v>
      </c>
      <c r="B34" s="1008"/>
      <c r="C34" s="1008"/>
      <c r="D34" s="1008"/>
      <c r="E34" s="1008"/>
      <c r="F34" s="1008"/>
      <c r="G34" s="1008"/>
      <c r="H34" s="1008"/>
      <c r="I34" s="1008"/>
      <c r="J34" s="1008"/>
      <c r="K34" s="1008"/>
      <c r="L34" s="1008"/>
      <c r="M34" s="1008"/>
    </row>
    <row r="35" spans="1:13" ht="26.25" customHeight="1" x14ac:dyDescent="0.25">
      <c r="A35" s="1008"/>
      <c r="B35" s="1008"/>
      <c r="C35" s="1008"/>
      <c r="D35" s="1008"/>
      <c r="E35" s="1008"/>
      <c r="F35" s="1008"/>
      <c r="G35" s="1008"/>
      <c r="H35" s="1008"/>
      <c r="I35" s="1008"/>
      <c r="J35" s="1008"/>
      <c r="K35" s="1008"/>
      <c r="L35" s="1008"/>
      <c r="M35" s="1008"/>
    </row>
    <row r="36" spans="1:13" x14ac:dyDescent="0.25">
      <c r="A36" s="750"/>
      <c r="B36" s="750"/>
      <c r="C36" s="750"/>
      <c r="D36" s="750"/>
      <c r="E36" s="750"/>
      <c r="F36" s="750"/>
      <c r="G36" s="750"/>
      <c r="H36" s="750"/>
      <c r="I36" s="750"/>
      <c r="J36" s="750"/>
      <c r="K36" s="750"/>
      <c r="L36" s="750"/>
      <c r="M36" s="750"/>
    </row>
    <row r="37" spans="1:13" x14ac:dyDescent="0.25">
      <c r="A37" s="29" t="s">
        <v>1004</v>
      </c>
      <c r="B37" s="219"/>
      <c r="C37" s="219"/>
      <c r="D37" s="219"/>
      <c r="E37" s="219"/>
      <c r="F37" s="219"/>
      <c r="G37" s="219"/>
      <c r="H37" s="219"/>
      <c r="I37" s="219"/>
    </row>
    <row r="38" spans="1:13" x14ac:dyDescent="0.25">
      <c r="A38" s="775" t="s">
        <v>938</v>
      </c>
      <c r="B38" s="219"/>
      <c r="C38" s="219"/>
      <c r="D38" s="219"/>
      <c r="E38" s="219"/>
      <c r="F38" s="219"/>
      <c r="G38" s="219"/>
    </row>
  </sheetData>
  <mergeCells count="1">
    <mergeCell ref="A34:M35"/>
  </mergeCells>
  <hyperlinks>
    <hyperlink ref="A2" location="TOC!A1" display="Return to Table of Contents" xr:uid="{5FE3F5C0-927B-4AD2-838E-11E361B23C19}"/>
  </hyperlinks>
  <pageMargins left="0.25" right="0.25" top="0.75" bottom="0.75" header="0.3" footer="0.3"/>
  <pageSetup scale="77" fitToHeight="0" orientation="portrait" horizontalDpi="1200" verticalDpi="1200" r:id="rId1"/>
  <headerFooter>
    <oddHeader>&amp;L&amp;9 2025-26 &amp;"Arial,Italic"Survey of Dental Education&amp;"Arial,Regular"
Report 1 - Academic Programs, Enrollment, and Graduates</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pageSetUpPr fitToPage="1"/>
  </sheetPr>
  <dimension ref="A1:X33"/>
  <sheetViews>
    <sheetView zoomScaleNormal="100" workbookViewId="0">
      <pane ySplit="1" topLeftCell="A2" activePane="bottomLeft" state="frozen"/>
      <selection activeCell="M10" sqref="M10"/>
      <selection pane="bottomLeft"/>
    </sheetView>
  </sheetViews>
  <sheetFormatPr defaultColWidth="9.109375" defaultRowHeight="13.2" x14ac:dyDescent="0.25"/>
  <cols>
    <col min="1" max="12" width="9.109375" style="194"/>
    <col min="13" max="13" width="12.109375" style="194" customWidth="1"/>
    <col min="14" max="14" width="6.109375" style="937" customWidth="1"/>
    <col min="15" max="16384" width="9.109375" style="194"/>
  </cols>
  <sheetData>
    <row r="1" spans="1:24" s="620" customFormat="1" ht="23.25" customHeight="1" x14ac:dyDescent="0.25">
      <c r="A1" s="550" t="s">
        <v>987</v>
      </c>
      <c r="B1" s="619"/>
      <c r="C1" s="619"/>
      <c r="N1" s="937"/>
    </row>
    <row r="2" spans="1:24" ht="13.8" x14ac:dyDescent="0.25">
      <c r="A2" s="1036" t="s">
        <v>10</v>
      </c>
      <c r="B2" s="1036"/>
      <c r="C2" s="1036"/>
    </row>
    <row r="3" spans="1:24" x14ac:dyDescent="0.25">
      <c r="N3" s="971"/>
      <c r="O3" s="658"/>
      <c r="P3" s="658"/>
      <c r="Q3" s="658"/>
      <c r="R3" s="658"/>
      <c r="S3" s="658"/>
      <c r="T3" s="658"/>
      <c r="U3" s="658"/>
      <c r="V3" s="658"/>
      <c r="W3" s="658"/>
      <c r="X3" s="658"/>
    </row>
    <row r="4" spans="1:24" x14ac:dyDescent="0.25">
      <c r="N4" s="971"/>
      <c r="O4" s="658"/>
      <c r="P4" s="658"/>
      <c r="Q4" s="658"/>
      <c r="R4" s="658"/>
      <c r="S4" s="658"/>
      <c r="T4" s="658"/>
      <c r="U4" s="658"/>
      <c r="V4" s="658"/>
      <c r="W4" s="658"/>
      <c r="X4" s="658"/>
    </row>
    <row r="5" spans="1:24" ht="13.8" thickBot="1" x14ac:dyDescent="0.3">
      <c r="N5" s="972"/>
      <c r="O5" s="972"/>
      <c r="P5" s="972"/>
      <c r="Q5" s="972"/>
      <c r="R5" s="972"/>
      <c r="S5" s="972"/>
      <c r="T5" s="972"/>
      <c r="U5" s="972"/>
      <c r="V5" s="972"/>
      <c r="W5" s="972"/>
      <c r="X5" s="658"/>
    </row>
    <row r="6" spans="1:24" x14ac:dyDescent="0.25">
      <c r="E6" s="917" t="s">
        <v>147</v>
      </c>
      <c r="F6" s="918" t="s">
        <v>148</v>
      </c>
      <c r="G6" s="918" t="s">
        <v>19</v>
      </c>
      <c r="H6" s="918" t="s">
        <v>600</v>
      </c>
      <c r="I6" s="918" t="s">
        <v>601</v>
      </c>
      <c r="N6" s="972"/>
      <c r="O6" s="972"/>
      <c r="P6" s="972"/>
      <c r="Q6" s="972"/>
      <c r="R6" s="972"/>
      <c r="S6" s="972"/>
      <c r="T6" s="972"/>
      <c r="U6" s="972"/>
      <c r="V6" s="972"/>
      <c r="W6" s="972"/>
      <c r="X6" s="658"/>
    </row>
    <row r="7" spans="1:24" x14ac:dyDescent="0.25">
      <c r="A7" s="194" t="s">
        <v>604</v>
      </c>
      <c r="B7" s="194">
        <v>5173</v>
      </c>
      <c r="C7" s="214">
        <f>B7/F7</f>
        <v>0.9189909397761592</v>
      </c>
      <c r="E7" s="211" t="s">
        <v>602</v>
      </c>
      <c r="F7" s="212">
        <v>5629</v>
      </c>
      <c r="G7" s="212">
        <v>62</v>
      </c>
      <c r="H7" s="212">
        <v>10</v>
      </c>
      <c r="I7" s="212">
        <v>347</v>
      </c>
      <c r="N7" s="972"/>
      <c r="O7" s="972"/>
      <c r="P7" s="972"/>
      <c r="Q7" s="972"/>
      <c r="R7" s="972"/>
      <c r="S7" s="972"/>
      <c r="T7" s="972"/>
      <c r="U7" s="972"/>
      <c r="V7" s="972"/>
      <c r="W7" s="972"/>
      <c r="X7" s="658"/>
    </row>
    <row r="8" spans="1:24" x14ac:dyDescent="0.25">
      <c r="A8" s="194" t="s">
        <v>458</v>
      </c>
      <c r="B8" s="194">
        <f>F7-F8</f>
        <v>456</v>
      </c>
      <c r="C8" s="214">
        <f>B8/F7</f>
        <v>8.1009060223840829E-2</v>
      </c>
      <c r="E8" s="211" t="s">
        <v>603</v>
      </c>
      <c r="F8" s="212">
        <v>5173</v>
      </c>
      <c r="G8" s="212">
        <v>62</v>
      </c>
      <c r="H8" s="212">
        <v>10</v>
      </c>
      <c r="I8" s="212">
        <v>346</v>
      </c>
      <c r="N8" s="972"/>
      <c r="O8" s="972"/>
      <c r="P8" s="972"/>
      <c r="Q8" s="972"/>
      <c r="R8" s="972"/>
      <c r="S8" s="972"/>
      <c r="T8" s="972"/>
      <c r="U8" s="972"/>
      <c r="V8" s="972"/>
      <c r="W8" s="972"/>
      <c r="X8" s="658"/>
    </row>
    <row r="9" spans="1:24" x14ac:dyDescent="0.25">
      <c r="N9" s="972"/>
      <c r="O9" s="972"/>
      <c r="P9" s="972"/>
      <c r="Q9" s="972"/>
      <c r="R9" s="972"/>
      <c r="S9" s="972"/>
      <c r="T9" s="972"/>
      <c r="U9" s="972"/>
      <c r="V9" s="972"/>
      <c r="W9" s="972"/>
      <c r="X9" s="658"/>
    </row>
    <row r="10" spans="1:24" x14ac:dyDescent="0.25">
      <c r="N10" s="972"/>
      <c r="O10" s="972"/>
      <c r="P10" s="972"/>
      <c r="Q10" s="972"/>
      <c r="R10" s="972"/>
      <c r="S10" s="972"/>
      <c r="T10" s="972"/>
      <c r="U10" s="972"/>
      <c r="V10" s="972"/>
      <c r="W10" s="972"/>
      <c r="X10" s="658"/>
    </row>
    <row r="11" spans="1:24" x14ac:dyDescent="0.25">
      <c r="N11" s="972"/>
      <c r="O11" s="972"/>
      <c r="P11" s="972"/>
      <c r="Q11" s="972"/>
      <c r="R11" s="972"/>
      <c r="S11" s="972"/>
      <c r="T11" s="972"/>
      <c r="U11" s="972"/>
      <c r="V11" s="972"/>
      <c r="W11" s="972"/>
      <c r="X11" s="658"/>
    </row>
    <row r="12" spans="1:24" x14ac:dyDescent="0.25">
      <c r="C12" s="194">
        <f>4942/5479</f>
        <v>0.90198941412666545</v>
      </c>
      <c r="N12" s="972"/>
      <c r="O12" s="972"/>
      <c r="P12" s="972"/>
      <c r="Q12" s="972"/>
      <c r="R12" s="972"/>
      <c r="S12" s="972"/>
      <c r="T12" s="972"/>
      <c r="U12" s="972"/>
      <c r="V12" s="972"/>
      <c r="W12" s="972"/>
      <c r="X12" s="658"/>
    </row>
    <row r="13" spans="1:24" x14ac:dyDescent="0.25">
      <c r="N13" s="972"/>
      <c r="O13" s="972"/>
      <c r="P13" s="972"/>
      <c r="Q13" s="972"/>
      <c r="R13" s="972"/>
      <c r="S13" s="972"/>
      <c r="T13" s="972"/>
      <c r="U13" s="972"/>
      <c r="V13" s="972"/>
      <c r="W13" s="972"/>
      <c r="X13" s="658"/>
    </row>
    <row r="14" spans="1:24" x14ac:dyDescent="0.25">
      <c r="F14" s="194" t="s">
        <v>599</v>
      </c>
      <c r="N14" s="972"/>
      <c r="O14" s="972"/>
      <c r="P14" s="972"/>
      <c r="Q14" s="972"/>
      <c r="R14" s="972"/>
      <c r="S14" s="972"/>
      <c r="T14" s="972"/>
      <c r="U14" s="972"/>
      <c r="V14" s="972"/>
      <c r="W14" s="972"/>
      <c r="X14" s="658"/>
    </row>
    <row r="15" spans="1:24" x14ac:dyDescent="0.25">
      <c r="N15" s="971"/>
      <c r="O15" s="649"/>
      <c r="P15" s="649"/>
      <c r="Q15" s="649"/>
      <c r="R15" s="658"/>
      <c r="S15" s="658"/>
      <c r="T15" s="658"/>
      <c r="U15" s="658"/>
      <c r="V15" s="658"/>
      <c r="W15" s="658"/>
      <c r="X15" s="658"/>
    </row>
    <row r="16" spans="1:24" x14ac:dyDescent="0.25">
      <c r="N16" s="971"/>
      <c r="O16" s="649"/>
      <c r="P16" s="649"/>
      <c r="Q16" s="649"/>
      <c r="R16" s="658"/>
      <c r="S16" s="658"/>
      <c r="T16" s="658"/>
      <c r="U16" s="658"/>
      <c r="V16" s="658"/>
      <c r="W16" s="658"/>
      <c r="X16" s="658"/>
    </row>
    <row r="17" spans="1:17" x14ac:dyDescent="0.25">
      <c r="O17" s="8"/>
      <c r="P17" s="8"/>
      <c r="Q17" s="8"/>
    </row>
    <row r="18" spans="1:17" x14ac:dyDescent="0.25">
      <c r="O18" s="8"/>
      <c r="P18" s="8"/>
      <c r="Q18" s="8"/>
    </row>
    <row r="21" spans="1:17" ht="13.8" thickBot="1" x14ac:dyDescent="0.3"/>
    <row r="22" spans="1:17" x14ac:dyDescent="0.25">
      <c r="C22" s="209"/>
      <c r="D22" s="210"/>
    </row>
    <row r="29" spans="1:17" ht="35.25" customHeight="1" x14ac:dyDescent="0.25"/>
    <row r="30" spans="1:17" s="506" customFormat="1" ht="13.8" x14ac:dyDescent="0.25">
      <c r="A30" s="985" t="s">
        <v>1009</v>
      </c>
    </row>
    <row r="32" spans="1:17" ht="30" customHeight="1" x14ac:dyDescent="0.25">
      <c r="A32" s="1014" t="s">
        <v>936</v>
      </c>
      <c r="B32" s="1014"/>
      <c r="C32" s="1014"/>
      <c r="D32" s="1014"/>
      <c r="E32" s="1014"/>
      <c r="F32" s="1014"/>
      <c r="G32" s="1014"/>
      <c r="H32" s="1014"/>
      <c r="I32" s="1014"/>
      <c r="J32" s="1014"/>
      <c r="K32" s="1014"/>
    </row>
    <row r="33" spans="1:1" x14ac:dyDescent="0.25">
      <c r="A33" s="219" t="s">
        <v>736</v>
      </c>
    </row>
  </sheetData>
  <mergeCells count="2">
    <mergeCell ref="A2:C2"/>
    <mergeCell ref="A32:K32"/>
  </mergeCells>
  <hyperlinks>
    <hyperlink ref="A2:C2" location="TOC!A1" display="Return to Table of Contents" xr:uid="{00000000-0004-0000-1D00-000000000000}"/>
  </hyperlinks>
  <pageMargins left="0.25" right="0.25" top="0.75" bottom="0.75" header="0.3" footer="0.3"/>
  <pageSetup scale="84" fitToHeight="0" orientation="portrait" horizontalDpi="1200" verticalDpi="1200" r:id="rId1"/>
  <headerFooter>
    <oddHeader>&amp;L&amp;9 2025-26 &amp;"Arial,Italic"Survey of Dental Education&amp;"Arial,Regular"
Report 1 - Academic Programs, Enrollment, and Graduates</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34998626667073579"/>
    <pageSetUpPr fitToPage="1"/>
  </sheetPr>
  <dimension ref="A1:B50"/>
  <sheetViews>
    <sheetView zoomScaleNormal="100" workbookViewId="0">
      <pane ySplit="3" topLeftCell="A4" activePane="bottomLeft" state="frozen"/>
      <selection activeCell="M10" sqref="M10"/>
      <selection pane="bottomLeft"/>
    </sheetView>
  </sheetViews>
  <sheetFormatPr defaultColWidth="8.88671875" defaultRowHeight="13.2" x14ac:dyDescent="0.25"/>
  <cols>
    <col min="1" max="1" width="36.109375" style="93" customWidth="1"/>
    <col min="2" max="2" width="90.88671875" style="92" customWidth="1"/>
    <col min="3" max="16384" width="8.88671875" style="92"/>
  </cols>
  <sheetData>
    <row r="1" spans="1:2" ht="15" customHeight="1" x14ac:dyDescent="0.25">
      <c r="A1" s="13" t="s">
        <v>3</v>
      </c>
      <c r="B1" s="13"/>
    </row>
    <row r="2" spans="1:2" ht="21" customHeight="1" x14ac:dyDescent="0.25">
      <c r="A2" s="563" t="s">
        <v>10</v>
      </c>
    </row>
    <row r="3" spans="1:2" ht="23.25" customHeight="1" x14ac:dyDescent="0.25">
      <c r="A3" s="13" t="s">
        <v>13</v>
      </c>
      <c r="B3" s="13" t="s">
        <v>14</v>
      </c>
    </row>
    <row r="4" spans="1:2" ht="15" customHeight="1" x14ac:dyDescent="0.25">
      <c r="A4" s="94"/>
      <c r="B4" s="94"/>
    </row>
    <row r="5" spans="1:2" ht="47.25" customHeight="1" x14ac:dyDescent="0.25">
      <c r="A5" s="992" t="s">
        <v>686</v>
      </c>
      <c r="B5" s="94" t="s">
        <v>689</v>
      </c>
    </row>
    <row r="6" spans="1:2" ht="15" customHeight="1" x14ac:dyDescent="0.25">
      <c r="A6" s="993"/>
      <c r="B6" s="94"/>
    </row>
    <row r="7" spans="1:2" ht="41.4" x14ac:dyDescent="0.25">
      <c r="A7" s="992" t="s">
        <v>15</v>
      </c>
      <c r="B7" s="94" t="s">
        <v>16</v>
      </c>
    </row>
    <row r="8" spans="1:2" ht="15" customHeight="1" x14ac:dyDescent="0.25">
      <c r="A8" s="992"/>
      <c r="B8" s="94"/>
    </row>
    <row r="9" spans="1:2" ht="27.6" x14ac:dyDescent="0.25">
      <c r="A9" s="992" t="s">
        <v>17</v>
      </c>
      <c r="B9" s="94" t="s">
        <v>18</v>
      </c>
    </row>
    <row r="10" spans="1:2" ht="15" customHeight="1" x14ac:dyDescent="0.25">
      <c r="A10" s="992"/>
      <c r="B10" s="94"/>
    </row>
    <row r="11" spans="1:2" ht="13.8" x14ac:dyDescent="0.25">
      <c r="A11" s="992" t="s">
        <v>19</v>
      </c>
      <c r="B11" s="94" t="s">
        <v>20</v>
      </c>
    </row>
    <row r="12" spans="1:2" ht="13.8" x14ac:dyDescent="0.25">
      <c r="A12" s="992"/>
      <c r="B12" s="94"/>
    </row>
    <row r="13" spans="1:2" ht="14.4" x14ac:dyDescent="0.25">
      <c r="A13" s="992" t="s">
        <v>21</v>
      </c>
      <c r="B13" s="94" t="s">
        <v>22</v>
      </c>
    </row>
    <row r="14" spans="1:2" ht="15" customHeight="1" x14ac:dyDescent="0.25">
      <c r="A14" s="992"/>
      <c r="B14" s="94"/>
    </row>
    <row r="15" spans="1:2" ht="27.6" x14ac:dyDescent="0.25">
      <c r="A15" s="992" t="s">
        <v>23</v>
      </c>
      <c r="B15" s="94" t="s">
        <v>24</v>
      </c>
    </row>
    <row r="16" spans="1:2" ht="15" customHeight="1" x14ac:dyDescent="0.25">
      <c r="A16" s="992"/>
      <c r="B16" s="94"/>
    </row>
    <row r="17" spans="1:2" ht="55.2" x14ac:dyDescent="0.25">
      <c r="A17" s="992" t="s">
        <v>25</v>
      </c>
      <c r="B17" s="94" t="s">
        <v>26</v>
      </c>
    </row>
    <row r="18" spans="1:2" ht="15" customHeight="1" x14ac:dyDescent="0.25">
      <c r="A18" s="992"/>
      <c r="B18" s="94"/>
    </row>
    <row r="19" spans="1:2" ht="69" x14ac:dyDescent="0.25">
      <c r="A19" s="994" t="s">
        <v>27</v>
      </c>
      <c r="B19" s="94" t="s">
        <v>28</v>
      </c>
    </row>
    <row r="20" spans="1:2" ht="13.8" x14ac:dyDescent="0.25">
      <c r="A20" s="994"/>
      <c r="B20" s="94"/>
    </row>
    <row r="21" spans="1:2" ht="46.95" customHeight="1" x14ac:dyDescent="0.25">
      <c r="A21" s="992" t="s">
        <v>29</v>
      </c>
      <c r="B21" s="94" t="s">
        <v>30</v>
      </c>
    </row>
    <row r="22" spans="1:2" ht="13.8" x14ac:dyDescent="0.25">
      <c r="A22" s="992"/>
      <c r="B22" s="94"/>
    </row>
    <row r="23" spans="1:2" ht="30.45" customHeight="1" x14ac:dyDescent="0.25">
      <c r="A23" s="992" t="s">
        <v>31</v>
      </c>
      <c r="B23" s="94" t="s">
        <v>32</v>
      </c>
    </row>
    <row r="24" spans="1:2" ht="13.8" x14ac:dyDescent="0.25">
      <c r="A24" s="992"/>
      <c r="B24" s="94"/>
    </row>
    <row r="25" spans="1:2" ht="28.2" x14ac:dyDescent="0.25">
      <c r="A25" s="998" t="s">
        <v>33</v>
      </c>
      <c r="B25" s="94" t="s">
        <v>1019</v>
      </c>
    </row>
    <row r="26" spans="1:2" ht="13.8" x14ac:dyDescent="0.25">
      <c r="A26" s="998"/>
      <c r="B26" s="94"/>
    </row>
    <row r="27" spans="1:2" ht="28.2" x14ac:dyDescent="0.25">
      <c r="A27" s="998"/>
      <c r="B27" s="94" t="s">
        <v>1020</v>
      </c>
    </row>
    <row r="28" spans="1:2" ht="13.8" x14ac:dyDescent="0.25">
      <c r="A28" s="998"/>
      <c r="B28" s="94"/>
    </row>
    <row r="29" spans="1:2" ht="28.2" x14ac:dyDescent="0.25">
      <c r="A29" s="998"/>
      <c r="B29" s="94" t="s">
        <v>1021</v>
      </c>
    </row>
    <row r="30" spans="1:2" ht="13.8" x14ac:dyDescent="0.25">
      <c r="A30" s="998"/>
      <c r="B30" s="94"/>
    </row>
    <row r="31" spans="1:2" ht="42" x14ac:dyDescent="0.25">
      <c r="A31" s="998"/>
      <c r="B31" s="94" t="s">
        <v>1022</v>
      </c>
    </row>
    <row r="32" spans="1:2" ht="13.8" x14ac:dyDescent="0.25">
      <c r="A32" s="998"/>
      <c r="B32" s="94"/>
    </row>
    <row r="33" spans="1:2" ht="42" x14ac:dyDescent="0.25">
      <c r="A33" s="998"/>
      <c r="B33" s="94" t="s">
        <v>1023</v>
      </c>
    </row>
    <row r="34" spans="1:2" ht="13.8" x14ac:dyDescent="0.25">
      <c r="A34" s="998"/>
      <c r="B34" s="94"/>
    </row>
    <row r="35" spans="1:2" ht="28.2" x14ac:dyDescent="0.25">
      <c r="A35" s="998"/>
      <c r="B35" s="94" t="s">
        <v>1024</v>
      </c>
    </row>
    <row r="36" spans="1:2" ht="13.8" x14ac:dyDescent="0.25">
      <c r="A36" s="998"/>
      <c r="B36" s="94"/>
    </row>
    <row r="37" spans="1:2" ht="28.2" x14ac:dyDescent="0.25">
      <c r="A37" s="998"/>
      <c r="B37" s="94" t="s">
        <v>1026</v>
      </c>
    </row>
    <row r="38" spans="1:2" ht="13.8" x14ac:dyDescent="0.25">
      <c r="A38" s="998"/>
      <c r="B38" s="94"/>
    </row>
    <row r="39" spans="1:2" ht="28.2" x14ac:dyDescent="0.25">
      <c r="A39" s="998"/>
      <c r="B39" s="94" t="s">
        <v>1027</v>
      </c>
    </row>
    <row r="40" spans="1:2" ht="13.8" x14ac:dyDescent="0.25">
      <c r="A40" s="998"/>
      <c r="B40" s="94"/>
    </row>
    <row r="41" spans="1:2" ht="29.4" customHeight="1" x14ac:dyDescent="0.25">
      <c r="A41" s="998"/>
      <c r="B41" s="94" t="s">
        <v>1025</v>
      </c>
    </row>
    <row r="42" spans="1:2" ht="13.8" x14ac:dyDescent="0.25">
      <c r="A42" s="992"/>
      <c r="B42" s="94"/>
    </row>
    <row r="43" spans="1:2" ht="27.6" x14ac:dyDescent="0.25">
      <c r="A43" s="992" t="s">
        <v>34</v>
      </c>
      <c r="B43" s="94" t="s">
        <v>35</v>
      </c>
    </row>
    <row r="44" spans="1:2" ht="13.8" x14ac:dyDescent="0.25">
      <c r="A44" s="992"/>
      <c r="B44" s="94"/>
    </row>
    <row r="45" spans="1:2" ht="55.2" x14ac:dyDescent="0.25">
      <c r="A45" s="992" t="s">
        <v>36</v>
      </c>
      <c r="B45" s="94" t="s">
        <v>37</v>
      </c>
    </row>
    <row r="46" spans="1:2" ht="13.8" x14ac:dyDescent="0.25">
      <c r="A46" s="95"/>
      <c r="B46" s="94"/>
    </row>
    <row r="47" spans="1:2" ht="12.6" customHeight="1" x14ac:dyDescent="0.25">
      <c r="A47" s="96"/>
      <c r="B47" s="96"/>
    </row>
    <row r="48" spans="1:2" x14ac:dyDescent="0.25">
      <c r="A48" s="97"/>
      <c r="B48" s="98"/>
    </row>
    <row r="49" spans="1:2" x14ac:dyDescent="0.25">
      <c r="A49" s="97"/>
      <c r="B49" s="98"/>
    </row>
    <row r="50" spans="1:2" x14ac:dyDescent="0.25">
      <c r="A50" s="97"/>
      <c r="B50" s="98"/>
    </row>
  </sheetData>
  <mergeCells count="1">
    <mergeCell ref="A25:A41"/>
  </mergeCells>
  <hyperlinks>
    <hyperlink ref="A2" location="TOC!A1" display="Return to Table of Contents" xr:uid="{00000000-0004-0000-0200-000000000000}"/>
  </hyperlinks>
  <pageMargins left="0.25" right="0.25" top="0.75" bottom="0.75" header="0.3" footer="0.3"/>
  <pageSetup scale="81"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24" max="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70C0"/>
  </sheetPr>
  <dimension ref="A1:N100"/>
  <sheetViews>
    <sheetView zoomScaleNormal="100" workbookViewId="0">
      <pane xSplit="3" ySplit="3" topLeftCell="D4"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12.5546875" style="1" customWidth="1"/>
    <col min="2" max="2" width="51.5546875" style="1" customWidth="1"/>
    <col min="3" max="3" width="23.88671875" style="1" customWidth="1"/>
    <col min="4" max="14" width="10.5546875" style="1" customWidth="1"/>
    <col min="15" max="16384" width="9.109375" style="1"/>
  </cols>
  <sheetData>
    <row r="1" spans="1:14" ht="23.25" customHeight="1" x14ac:dyDescent="0.25">
      <c r="A1" s="1012" t="s">
        <v>718</v>
      </c>
      <c r="B1" s="1012"/>
      <c r="C1" s="1012"/>
    </row>
    <row r="2" spans="1:14" ht="18.75" customHeight="1" x14ac:dyDescent="0.25">
      <c r="A2" s="1009" t="s">
        <v>10</v>
      </c>
      <c r="B2" s="1009"/>
      <c r="C2" s="462"/>
    </row>
    <row r="3" spans="1:14" ht="43.5" customHeight="1" x14ac:dyDescent="0.25">
      <c r="A3" s="463" t="s">
        <v>47</v>
      </c>
      <c r="B3" s="153" t="s">
        <v>244</v>
      </c>
      <c r="C3" s="153" t="s">
        <v>55</v>
      </c>
      <c r="D3" s="463">
        <v>2015</v>
      </c>
      <c r="E3" s="463">
        <v>2016</v>
      </c>
      <c r="F3" s="463">
        <v>2017</v>
      </c>
      <c r="G3" s="463">
        <v>2018</v>
      </c>
      <c r="H3" s="463">
        <v>2019</v>
      </c>
      <c r="I3" s="463">
        <v>2020</v>
      </c>
      <c r="J3" s="463">
        <v>2021</v>
      </c>
      <c r="K3" s="463">
        <v>2022</v>
      </c>
      <c r="L3" s="463">
        <v>2023</v>
      </c>
      <c r="M3" s="463">
        <v>2024</v>
      </c>
      <c r="N3" s="463">
        <v>2025</v>
      </c>
    </row>
    <row r="4" spans="1:14" ht="20.100000000000001" customHeight="1" x14ac:dyDescent="0.25">
      <c r="A4" s="374" t="s">
        <v>56</v>
      </c>
      <c r="B4" s="375" t="s">
        <v>154</v>
      </c>
      <c r="C4" s="375" t="s">
        <v>57</v>
      </c>
      <c r="D4" s="377">
        <v>53</v>
      </c>
      <c r="E4" s="377">
        <v>59</v>
      </c>
      <c r="F4" s="379">
        <v>63</v>
      </c>
      <c r="G4" s="379">
        <v>69</v>
      </c>
      <c r="H4" s="377">
        <v>66</v>
      </c>
      <c r="I4" s="377">
        <v>76</v>
      </c>
      <c r="J4" s="377">
        <v>78</v>
      </c>
      <c r="K4" s="377">
        <v>77</v>
      </c>
      <c r="L4" s="377">
        <v>78</v>
      </c>
      <c r="M4" s="377">
        <v>84</v>
      </c>
      <c r="N4" s="377">
        <v>105</v>
      </c>
    </row>
    <row r="5" spans="1:14" ht="20.100000000000001" customHeight="1" x14ac:dyDescent="0.25">
      <c r="A5" s="374" t="s">
        <v>361</v>
      </c>
      <c r="B5" s="375" t="s">
        <v>955</v>
      </c>
      <c r="C5" s="375" t="s">
        <v>59</v>
      </c>
      <c r="D5" s="940">
        <v>0</v>
      </c>
      <c r="E5" s="940">
        <v>0</v>
      </c>
      <c r="F5" s="940">
        <v>0</v>
      </c>
      <c r="G5" s="940">
        <v>0</v>
      </c>
      <c r="H5" s="940">
        <v>0</v>
      </c>
      <c r="I5" s="940">
        <v>0</v>
      </c>
      <c r="J5" s="940">
        <v>0</v>
      </c>
      <c r="K5" s="940">
        <v>0</v>
      </c>
      <c r="L5" s="940">
        <v>0</v>
      </c>
      <c r="M5" s="940">
        <v>0</v>
      </c>
      <c r="N5" s="940">
        <v>0</v>
      </c>
    </row>
    <row r="6" spans="1:14" ht="20.100000000000001" customHeight="1" x14ac:dyDescent="0.25">
      <c r="A6" s="374" t="s">
        <v>58</v>
      </c>
      <c r="B6" s="375" t="s">
        <v>155</v>
      </c>
      <c r="C6" s="375" t="s">
        <v>59</v>
      </c>
      <c r="D6" s="379">
        <v>74</v>
      </c>
      <c r="E6" s="377">
        <v>74</v>
      </c>
      <c r="F6" s="379">
        <v>75</v>
      </c>
      <c r="G6" s="379">
        <v>72</v>
      </c>
      <c r="H6" s="379">
        <v>75</v>
      </c>
      <c r="I6" s="379">
        <v>73</v>
      </c>
      <c r="J6" s="379">
        <v>72</v>
      </c>
      <c r="K6" s="379">
        <v>74</v>
      </c>
      <c r="L6" s="379">
        <v>76</v>
      </c>
      <c r="M6" s="379">
        <v>78</v>
      </c>
      <c r="N6" s="379">
        <v>75</v>
      </c>
    </row>
    <row r="7" spans="1:14" ht="20.100000000000001" customHeight="1" x14ac:dyDescent="0.25">
      <c r="A7" s="374" t="s">
        <v>58</v>
      </c>
      <c r="B7" s="375" t="s">
        <v>156</v>
      </c>
      <c r="C7" s="375" t="s">
        <v>59</v>
      </c>
      <c r="D7" s="379">
        <v>112</v>
      </c>
      <c r="E7" s="379">
        <v>109</v>
      </c>
      <c r="F7" s="379">
        <v>140</v>
      </c>
      <c r="G7" s="379">
        <v>141</v>
      </c>
      <c r="H7" s="379">
        <v>141</v>
      </c>
      <c r="I7" s="379">
        <v>141</v>
      </c>
      <c r="J7" s="379">
        <v>144</v>
      </c>
      <c r="K7" s="379">
        <v>143</v>
      </c>
      <c r="L7" s="379">
        <v>144</v>
      </c>
      <c r="M7" s="379">
        <v>145</v>
      </c>
      <c r="N7" s="379">
        <v>142</v>
      </c>
    </row>
    <row r="8" spans="1:14" ht="20.100000000000001" customHeight="1" x14ac:dyDescent="0.25">
      <c r="A8" s="374" t="s">
        <v>60</v>
      </c>
      <c r="B8" s="375" t="s">
        <v>157</v>
      </c>
      <c r="C8" s="375" t="s">
        <v>61</v>
      </c>
      <c r="D8" s="380">
        <v>0</v>
      </c>
      <c r="E8" s="380">
        <v>0</v>
      </c>
      <c r="F8" s="380">
        <v>0</v>
      </c>
      <c r="G8" s="380">
        <v>0</v>
      </c>
      <c r="H8" s="380">
        <v>0</v>
      </c>
      <c r="I8" s="380">
        <v>0</v>
      </c>
      <c r="J8" s="380">
        <v>0</v>
      </c>
      <c r="K8" s="380">
        <v>0</v>
      </c>
      <c r="L8" s="380">
        <v>0</v>
      </c>
      <c r="M8" s="380">
        <v>0</v>
      </c>
      <c r="N8" s="777">
        <v>35</v>
      </c>
    </row>
    <row r="9" spans="1:14" ht="20.100000000000001" customHeight="1" x14ac:dyDescent="0.25">
      <c r="A9" s="374" t="s">
        <v>60</v>
      </c>
      <c r="B9" s="375" t="s">
        <v>161</v>
      </c>
      <c r="C9" s="375" t="s">
        <v>59</v>
      </c>
      <c r="D9" s="379">
        <v>159</v>
      </c>
      <c r="E9" s="379">
        <v>176</v>
      </c>
      <c r="F9" s="379">
        <v>182</v>
      </c>
      <c r="G9" s="379">
        <v>181</v>
      </c>
      <c r="H9" s="379">
        <v>166</v>
      </c>
      <c r="I9" s="379">
        <v>173</v>
      </c>
      <c r="J9" s="379">
        <v>175</v>
      </c>
      <c r="K9" s="379">
        <v>169</v>
      </c>
      <c r="L9" s="379">
        <v>174</v>
      </c>
      <c r="M9" s="379">
        <v>172</v>
      </c>
      <c r="N9" s="379">
        <v>174</v>
      </c>
    </row>
    <row r="10" spans="1:14" ht="20.100000000000001" customHeight="1" x14ac:dyDescent="0.25">
      <c r="A10" s="374" t="s">
        <v>60</v>
      </c>
      <c r="B10" s="375" t="s">
        <v>162</v>
      </c>
      <c r="C10" s="375" t="s">
        <v>59</v>
      </c>
      <c r="D10" s="379">
        <v>120</v>
      </c>
      <c r="E10" s="379">
        <v>117</v>
      </c>
      <c r="F10" s="377">
        <v>108</v>
      </c>
      <c r="G10" s="377">
        <v>117</v>
      </c>
      <c r="H10" s="377">
        <v>123</v>
      </c>
      <c r="I10" s="377">
        <v>134</v>
      </c>
      <c r="J10" s="377">
        <v>131</v>
      </c>
      <c r="K10" s="377">
        <v>130</v>
      </c>
      <c r="L10" s="377">
        <v>129</v>
      </c>
      <c r="M10" s="377">
        <v>129</v>
      </c>
      <c r="N10" s="377">
        <v>124</v>
      </c>
    </row>
    <row r="11" spans="1:14" ht="20.100000000000001" customHeight="1" x14ac:dyDescent="0.25">
      <c r="A11" s="374" t="s">
        <v>60</v>
      </c>
      <c r="B11" s="375" t="s">
        <v>160</v>
      </c>
      <c r="C11" s="375" t="s">
        <v>57</v>
      </c>
      <c r="D11" s="377">
        <v>108</v>
      </c>
      <c r="E11" s="377">
        <v>107</v>
      </c>
      <c r="F11" s="377">
        <v>107</v>
      </c>
      <c r="G11" s="377">
        <v>106</v>
      </c>
      <c r="H11" s="377">
        <v>96</v>
      </c>
      <c r="I11" s="377">
        <v>108</v>
      </c>
      <c r="J11" s="377">
        <v>105</v>
      </c>
      <c r="K11" s="377">
        <v>105</v>
      </c>
      <c r="L11" s="377">
        <v>114</v>
      </c>
      <c r="M11" s="377">
        <v>111</v>
      </c>
      <c r="N11" s="377">
        <v>113</v>
      </c>
    </row>
    <row r="12" spans="1:14" ht="20.100000000000001" customHeight="1" x14ac:dyDescent="0.25">
      <c r="A12" s="374" t="s">
        <v>60</v>
      </c>
      <c r="B12" s="375" t="s">
        <v>159</v>
      </c>
      <c r="C12" s="375" t="s">
        <v>57</v>
      </c>
      <c r="D12" s="379">
        <v>111</v>
      </c>
      <c r="E12" s="379">
        <v>107</v>
      </c>
      <c r="F12" s="379">
        <v>116</v>
      </c>
      <c r="G12" s="379">
        <v>116</v>
      </c>
      <c r="H12" s="379">
        <v>117</v>
      </c>
      <c r="I12" s="379">
        <v>114</v>
      </c>
      <c r="J12" s="379">
        <v>116</v>
      </c>
      <c r="K12" s="379">
        <v>111</v>
      </c>
      <c r="L12" s="379">
        <v>107</v>
      </c>
      <c r="M12" s="379">
        <v>109</v>
      </c>
      <c r="N12" s="379">
        <v>75</v>
      </c>
    </row>
    <row r="13" spans="1:14" ht="20.100000000000001" customHeight="1" x14ac:dyDescent="0.25">
      <c r="A13" s="374" t="s">
        <v>60</v>
      </c>
      <c r="B13" s="375" t="s">
        <v>158</v>
      </c>
      <c r="C13" s="375" t="s">
        <v>59</v>
      </c>
      <c r="D13" s="377">
        <v>162</v>
      </c>
      <c r="E13" s="377">
        <v>155</v>
      </c>
      <c r="F13" s="377">
        <v>159</v>
      </c>
      <c r="G13" s="377">
        <v>160</v>
      </c>
      <c r="H13" s="379">
        <v>164</v>
      </c>
      <c r="I13" s="379">
        <v>164</v>
      </c>
      <c r="J13" s="379">
        <v>168</v>
      </c>
      <c r="K13" s="379">
        <v>162</v>
      </c>
      <c r="L13" s="379">
        <v>162</v>
      </c>
      <c r="M13" s="379">
        <v>172</v>
      </c>
      <c r="N13" s="379">
        <v>171</v>
      </c>
    </row>
    <row r="14" spans="1:14" ht="20.100000000000001" customHeight="1" x14ac:dyDescent="0.25">
      <c r="A14" s="374" t="s">
        <v>60</v>
      </c>
      <c r="B14" s="375" t="s">
        <v>163</v>
      </c>
      <c r="C14" s="375" t="s">
        <v>59</v>
      </c>
      <c r="D14" s="379">
        <v>74</v>
      </c>
      <c r="E14" s="379">
        <v>68</v>
      </c>
      <c r="F14" s="379">
        <v>66</v>
      </c>
      <c r="G14" s="379">
        <v>67</v>
      </c>
      <c r="H14" s="379">
        <v>68</v>
      </c>
      <c r="I14" s="379">
        <v>70</v>
      </c>
      <c r="J14" s="379">
        <v>73</v>
      </c>
      <c r="K14" s="379">
        <v>72</v>
      </c>
      <c r="L14" s="379">
        <v>73</v>
      </c>
      <c r="M14" s="379">
        <v>70</v>
      </c>
      <c r="N14" s="379">
        <v>74</v>
      </c>
    </row>
    <row r="15" spans="1:14" ht="20.100000000000001" customHeight="1" x14ac:dyDescent="0.25">
      <c r="A15" s="374" t="s">
        <v>63</v>
      </c>
      <c r="B15" s="375" t="s">
        <v>164</v>
      </c>
      <c r="C15" s="375" t="s">
        <v>57</v>
      </c>
      <c r="D15" s="379">
        <v>117</v>
      </c>
      <c r="E15" s="379">
        <v>118</v>
      </c>
      <c r="F15" s="377">
        <v>118</v>
      </c>
      <c r="G15" s="377">
        <v>116</v>
      </c>
      <c r="H15" s="379">
        <v>118</v>
      </c>
      <c r="I15" s="379">
        <v>113</v>
      </c>
      <c r="J15" s="379">
        <v>119</v>
      </c>
      <c r="K15" s="379">
        <v>119</v>
      </c>
      <c r="L15" s="379">
        <v>116</v>
      </c>
      <c r="M15" s="379">
        <v>115</v>
      </c>
      <c r="N15" s="379">
        <v>118</v>
      </c>
    </row>
    <row r="16" spans="1:14" ht="20.100000000000001" customHeight="1" x14ac:dyDescent="0.25">
      <c r="A16" s="374" t="s">
        <v>64</v>
      </c>
      <c r="B16" s="375" t="s">
        <v>165</v>
      </c>
      <c r="C16" s="375" t="s">
        <v>57</v>
      </c>
      <c r="D16" s="377">
        <v>44</v>
      </c>
      <c r="E16" s="377">
        <v>35</v>
      </c>
      <c r="F16" s="377">
        <v>44</v>
      </c>
      <c r="G16" s="377">
        <v>43</v>
      </c>
      <c r="H16" s="377">
        <v>40</v>
      </c>
      <c r="I16" s="377">
        <v>52</v>
      </c>
      <c r="J16" s="377">
        <v>47</v>
      </c>
      <c r="K16" s="377">
        <v>49</v>
      </c>
      <c r="L16" s="377">
        <v>50</v>
      </c>
      <c r="M16" s="377">
        <v>48</v>
      </c>
      <c r="N16" s="377">
        <v>52</v>
      </c>
    </row>
    <row r="17" spans="1:14" ht="20.100000000000001" customHeight="1" x14ac:dyDescent="0.25">
      <c r="A17" s="374" t="s">
        <v>66</v>
      </c>
      <c r="B17" s="375" t="s">
        <v>166</v>
      </c>
      <c r="C17" s="375" t="s">
        <v>59</v>
      </c>
      <c r="D17" s="377">
        <v>70</v>
      </c>
      <c r="E17" s="377">
        <v>70</v>
      </c>
      <c r="F17" s="377">
        <v>64</v>
      </c>
      <c r="G17" s="377">
        <v>73</v>
      </c>
      <c r="H17" s="377">
        <v>69</v>
      </c>
      <c r="I17" s="377">
        <v>66</v>
      </c>
      <c r="J17" s="377">
        <v>73</v>
      </c>
      <c r="K17" s="377">
        <v>73</v>
      </c>
      <c r="L17" s="377">
        <v>77</v>
      </c>
      <c r="M17" s="377">
        <v>72</v>
      </c>
      <c r="N17" s="377">
        <v>75</v>
      </c>
    </row>
    <row r="18" spans="1:14" ht="20.100000000000001" customHeight="1" x14ac:dyDescent="0.25">
      <c r="A18" s="374" t="s">
        <v>68</v>
      </c>
      <c r="B18" s="375" t="s">
        <v>445</v>
      </c>
      <c r="C18" s="375" t="s">
        <v>59</v>
      </c>
      <c r="D18" s="377" t="s">
        <v>232</v>
      </c>
      <c r="E18" s="379">
        <v>100</v>
      </c>
      <c r="F18" s="379">
        <v>100</v>
      </c>
      <c r="G18" s="379">
        <v>100</v>
      </c>
      <c r="H18" s="379">
        <v>100</v>
      </c>
      <c r="I18" s="379">
        <v>97</v>
      </c>
      <c r="J18" s="379">
        <v>104</v>
      </c>
      <c r="K18" s="379">
        <v>102</v>
      </c>
      <c r="L18" s="379">
        <v>103</v>
      </c>
      <c r="M18" s="379">
        <v>103</v>
      </c>
      <c r="N18" s="379">
        <v>102</v>
      </c>
    </row>
    <row r="19" spans="1:14" ht="20.100000000000001" customHeight="1" x14ac:dyDescent="0.25">
      <c r="A19" s="374" t="s">
        <v>68</v>
      </c>
      <c r="B19" s="375" t="s">
        <v>168</v>
      </c>
      <c r="C19" s="375" t="s">
        <v>59</v>
      </c>
      <c r="D19" s="379">
        <v>129</v>
      </c>
      <c r="E19" s="379">
        <v>121</v>
      </c>
      <c r="F19" s="379">
        <v>124</v>
      </c>
      <c r="G19" s="379">
        <v>125</v>
      </c>
      <c r="H19" s="379">
        <v>126</v>
      </c>
      <c r="I19" s="379">
        <v>119</v>
      </c>
      <c r="J19" s="379">
        <v>130</v>
      </c>
      <c r="K19" s="379">
        <v>124</v>
      </c>
      <c r="L19" s="379">
        <v>128</v>
      </c>
      <c r="M19" s="379">
        <v>129</v>
      </c>
      <c r="N19" s="379">
        <v>152</v>
      </c>
    </row>
    <row r="20" spans="1:14" ht="20.100000000000001" customHeight="1" x14ac:dyDescent="0.25">
      <c r="A20" s="374" t="s">
        <v>68</v>
      </c>
      <c r="B20" s="375" t="s">
        <v>167</v>
      </c>
      <c r="C20" s="375" t="s">
        <v>57</v>
      </c>
      <c r="D20" s="379">
        <v>79</v>
      </c>
      <c r="E20" s="379">
        <v>78</v>
      </c>
      <c r="F20" s="379">
        <v>92</v>
      </c>
      <c r="G20" s="379">
        <v>91</v>
      </c>
      <c r="H20" s="379">
        <v>94</v>
      </c>
      <c r="I20" s="379">
        <v>88</v>
      </c>
      <c r="J20" s="379">
        <v>87</v>
      </c>
      <c r="K20" s="379">
        <v>88</v>
      </c>
      <c r="L20" s="379">
        <v>91</v>
      </c>
      <c r="M20" s="379">
        <v>92</v>
      </c>
      <c r="N20" s="379">
        <v>92</v>
      </c>
    </row>
    <row r="21" spans="1:14" ht="20.100000000000001" customHeight="1" x14ac:dyDescent="0.25">
      <c r="A21" s="374" t="s">
        <v>69</v>
      </c>
      <c r="B21" s="375" t="s">
        <v>170</v>
      </c>
      <c r="C21" s="375" t="s">
        <v>57</v>
      </c>
      <c r="D21" s="377">
        <v>76</v>
      </c>
      <c r="E21" s="377">
        <v>74</v>
      </c>
      <c r="F21" s="377">
        <v>80</v>
      </c>
      <c r="G21" s="377">
        <v>81</v>
      </c>
      <c r="H21" s="377">
        <v>86</v>
      </c>
      <c r="I21" s="377">
        <v>89</v>
      </c>
      <c r="J21" s="377">
        <v>95</v>
      </c>
      <c r="K21" s="377">
        <v>89</v>
      </c>
      <c r="L21" s="377">
        <v>97</v>
      </c>
      <c r="M21" s="377">
        <v>95</v>
      </c>
      <c r="N21" s="377">
        <v>87</v>
      </c>
    </row>
    <row r="22" spans="1:14" ht="20.100000000000001" customHeight="1" x14ac:dyDescent="0.25">
      <c r="A22" s="374" t="s">
        <v>70</v>
      </c>
      <c r="B22" s="375" t="s">
        <v>172</v>
      </c>
      <c r="C22" s="375" t="s">
        <v>59</v>
      </c>
      <c r="D22" s="379">
        <v>127</v>
      </c>
      <c r="E22" s="379">
        <v>124</v>
      </c>
      <c r="F22" s="379">
        <v>124</v>
      </c>
      <c r="G22" s="379">
        <v>126</v>
      </c>
      <c r="H22" s="379">
        <v>129</v>
      </c>
      <c r="I22" s="379">
        <v>131</v>
      </c>
      <c r="J22" s="379">
        <v>130</v>
      </c>
      <c r="K22" s="379">
        <v>130</v>
      </c>
      <c r="L22" s="379">
        <v>139</v>
      </c>
      <c r="M22" s="379">
        <v>139</v>
      </c>
      <c r="N22" s="379">
        <v>140</v>
      </c>
    </row>
    <row r="23" spans="1:14" ht="20.100000000000001" customHeight="1" x14ac:dyDescent="0.25">
      <c r="A23" s="374" t="s">
        <v>70</v>
      </c>
      <c r="B23" s="375" t="s">
        <v>171</v>
      </c>
      <c r="C23" s="375" t="s">
        <v>57</v>
      </c>
      <c r="D23" s="377">
        <v>45</v>
      </c>
      <c r="E23" s="377">
        <v>49</v>
      </c>
      <c r="F23" s="377">
        <v>52</v>
      </c>
      <c r="G23" s="377">
        <v>52</v>
      </c>
      <c r="H23" s="377">
        <v>58</v>
      </c>
      <c r="I23" s="377">
        <v>56</v>
      </c>
      <c r="J23" s="377">
        <v>56</v>
      </c>
      <c r="K23" s="377">
        <v>55</v>
      </c>
      <c r="L23" s="377">
        <v>56</v>
      </c>
      <c r="M23" s="377">
        <v>55</v>
      </c>
      <c r="N23" s="377">
        <v>55</v>
      </c>
    </row>
    <row r="24" spans="1:14" ht="20.100000000000001" customHeight="1" x14ac:dyDescent="0.25">
      <c r="A24" s="374" t="s">
        <v>70</v>
      </c>
      <c r="B24" s="375" t="s">
        <v>991</v>
      </c>
      <c r="C24" s="375" t="s">
        <v>57</v>
      </c>
      <c r="D24" s="377">
        <v>104</v>
      </c>
      <c r="E24" s="377">
        <v>107</v>
      </c>
      <c r="F24" s="377">
        <v>99</v>
      </c>
      <c r="G24" s="377">
        <v>105</v>
      </c>
      <c r="H24" s="377">
        <v>101</v>
      </c>
      <c r="I24" s="377">
        <v>117</v>
      </c>
      <c r="J24" s="377">
        <v>121</v>
      </c>
      <c r="K24" s="377">
        <v>119</v>
      </c>
      <c r="L24" s="377">
        <v>117</v>
      </c>
      <c r="M24" s="377">
        <v>118</v>
      </c>
      <c r="N24" s="377">
        <v>116</v>
      </c>
    </row>
    <row r="25" spans="1:14" ht="20.100000000000001" customHeight="1" x14ac:dyDescent="0.25">
      <c r="A25" s="374" t="s">
        <v>71</v>
      </c>
      <c r="B25" s="375" t="s">
        <v>173</v>
      </c>
      <c r="C25" s="375" t="s">
        <v>57</v>
      </c>
      <c r="D25" s="377">
        <v>121</v>
      </c>
      <c r="E25" s="377">
        <v>113</v>
      </c>
      <c r="F25" s="377">
        <v>109</v>
      </c>
      <c r="G25" s="377">
        <v>118</v>
      </c>
      <c r="H25" s="377">
        <v>114</v>
      </c>
      <c r="I25" s="377">
        <v>120</v>
      </c>
      <c r="J25" s="377">
        <v>115</v>
      </c>
      <c r="K25" s="377">
        <v>118</v>
      </c>
      <c r="L25" s="377">
        <v>112</v>
      </c>
      <c r="M25" s="377">
        <v>111</v>
      </c>
      <c r="N25" s="377">
        <v>112</v>
      </c>
    </row>
    <row r="26" spans="1:14" ht="20.100000000000001" customHeight="1" x14ac:dyDescent="0.25">
      <c r="A26" s="374" t="s">
        <v>72</v>
      </c>
      <c r="B26" s="375" t="s">
        <v>174</v>
      </c>
      <c r="C26" s="375" t="s">
        <v>57</v>
      </c>
      <c r="D26" s="377">
        <v>84</v>
      </c>
      <c r="E26" s="377">
        <v>78</v>
      </c>
      <c r="F26" s="377">
        <v>80</v>
      </c>
      <c r="G26" s="377">
        <v>81</v>
      </c>
      <c r="H26" s="377">
        <v>80</v>
      </c>
      <c r="I26" s="377">
        <v>86</v>
      </c>
      <c r="J26" s="377">
        <v>79</v>
      </c>
      <c r="K26" s="377">
        <v>80</v>
      </c>
      <c r="L26" s="377">
        <v>86</v>
      </c>
      <c r="M26" s="377">
        <v>77</v>
      </c>
      <c r="N26" s="377">
        <v>88</v>
      </c>
    </row>
    <row r="27" spans="1:14" ht="20.100000000000001" customHeight="1" x14ac:dyDescent="0.25">
      <c r="A27" s="374" t="s">
        <v>73</v>
      </c>
      <c r="B27" s="375" t="s">
        <v>175</v>
      </c>
      <c r="C27" s="375" t="s">
        <v>57</v>
      </c>
      <c r="D27" s="379">
        <v>53</v>
      </c>
      <c r="E27" s="379">
        <v>52</v>
      </c>
      <c r="F27" s="379">
        <v>66</v>
      </c>
      <c r="G27" s="379">
        <v>66</v>
      </c>
      <c r="H27" s="379">
        <v>56</v>
      </c>
      <c r="I27" s="379">
        <v>68</v>
      </c>
      <c r="J27" s="379">
        <v>63</v>
      </c>
      <c r="K27" s="379">
        <v>64</v>
      </c>
      <c r="L27" s="379">
        <v>65</v>
      </c>
      <c r="M27" s="379">
        <v>65</v>
      </c>
      <c r="N27" s="379">
        <v>65</v>
      </c>
    </row>
    <row r="28" spans="1:14" ht="20.100000000000001" customHeight="1" x14ac:dyDescent="0.25">
      <c r="A28" s="374" t="s">
        <v>73</v>
      </c>
      <c r="B28" s="375" t="s">
        <v>176</v>
      </c>
      <c r="C28" s="375" t="s">
        <v>57</v>
      </c>
      <c r="D28" s="377">
        <v>118</v>
      </c>
      <c r="E28" s="377">
        <v>117</v>
      </c>
      <c r="F28" s="377">
        <v>117</v>
      </c>
      <c r="G28" s="377">
        <v>116</v>
      </c>
      <c r="H28" s="377">
        <v>115</v>
      </c>
      <c r="I28" s="377">
        <v>117</v>
      </c>
      <c r="J28" s="377">
        <v>119</v>
      </c>
      <c r="K28" s="377">
        <v>116</v>
      </c>
      <c r="L28" s="377">
        <v>118</v>
      </c>
      <c r="M28" s="377">
        <v>121</v>
      </c>
      <c r="N28" s="377">
        <v>117</v>
      </c>
    </row>
    <row r="29" spans="1:14" ht="20.100000000000001" customHeight="1" x14ac:dyDescent="0.25">
      <c r="A29" s="374" t="s">
        <v>74</v>
      </c>
      <c r="B29" s="375" t="s">
        <v>177</v>
      </c>
      <c r="C29" s="375" t="s">
        <v>57</v>
      </c>
      <c r="D29" s="377">
        <v>62</v>
      </c>
      <c r="E29" s="377">
        <v>64</v>
      </c>
      <c r="F29" s="377">
        <v>64</v>
      </c>
      <c r="G29" s="377">
        <v>63</v>
      </c>
      <c r="H29" s="377">
        <v>59</v>
      </c>
      <c r="I29" s="377">
        <v>66</v>
      </c>
      <c r="J29" s="377">
        <v>69</v>
      </c>
      <c r="K29" s="377">
        <v>76</v>
      </c>
      <c r="L29" s="377">
        <v>77</v>
      </c>
      <c r="M29" s="377">
        <v>79</v>
      </c>
      <c r="N29" s="377">
        <v>78</v>
      </c>
    </row>
    <row r="30" spans="1:14" ht="20.100000000000001" customHeight="1" x14ac:dyDescent="0.25">
      <c r="A30" s="374" t="s">
        <v>75</v>
      </c>
      <c r="B30" s="375" t="s">
        <v>178</v>
      </c>
      <c r="C30" s="375" t="s">
        <v>59</v>
      </c>
      <c r="D30" s="379" t="s">
        <v>232</v>
      </c>
      <c r="E30" s="379" t="s">
        <v>232</v>
      </c>
      <c r="F30" s="379">
        <v>62</v>
      </c>
      <c r="G30" s="379">
        <v>63</v>
      </c>
      <c r="H30" s="377">
        <v>63</v>
      </c>
      <c r="I30" s="377">
        <v>62</v>
      </c>
      <c r="J30" s="377">
        <v>64</v>
      </c>
      <c r="K30" s="377">
        <v>63</v>
      </c>
      <c r="L30" s="377">
        <v>63</v>
      </c>
      <c r="M30" s="377">
        <v>61</v>
      </c>
      <c r="N30" s="377">
        <v>65</v>
      </c>
    </row>
    <row r="31" spans="1:14" ht="20.100000000000001" customHeight="1" x14ac:dyDescent="0.25">
      <c r="A31" s="374" t="s">
        <v>76</v>
      </c>
      <c r="B31" s="375" t="s">
        <v>179</v>
      </c>
      <c r="C31" s="375" t="s">
        <v>57</v>
      </c>
      <c r="D31" s="379">
        <v>127</v>
      </c>
      <c r="E31" s="379">
        <v>123</v>
      </c>
      <c r="F31" s="377">
        <v>130</v>
      </c>
      <c r="G31" s="377">
        <v>132</v>
      </c>
      <c r="H31" s="377">
        <v>130</v>
      </c>
      <c r="I31" s="377">
        <v>132</v>
      </c>
      <c r="J31" s="377">
        <v>126</v>
      </c>
      <c r="K31" s="377">
        <v>134</v>
      </c>
      <c r="L31" s="377">
        <v>126</v>
      </c>
      <c r="M31" s="377">
        <v>128</v>
      </c>
      <c r="N31" s="377">
        <v>128</v>
      </c>
    </row>
    <row r="32" spans="1:14" ht="20.100000000000001" customHeight="1" x14ac:dyDescent="0.25">
      <c r="A32" s="374" t="s">
        <v>77</v>
      </c>
      <c r="B32" s="375" t="s">
        <v>181</v>
      </c>
      <c r="C32" s="375" t="s">
        <v>59</v>
      </c>
      <c r="D32" s="379">
        <v>190</v>
      </c>
      <c r="E32" s="379">
        <v>187</v>
      </c>
      <c r="F32" s="379">
        <v>184</v>
      </c>
      <c r="G32" s="379">
        <v>193</v>
      </c>
      <c r="H32" s="379">
        <v>200</v>
      </c>
      <c r="I32" s="379">
        <v>198</v>
      </c>
      <c r="J32" s="379">
        <v>197</v>
      </c>
      <c r="K32" s="379">
        <v>192</v>
      </c>
      <c r="L32" s="379">
        <v>212</v>
      </c>
      <c r="M32" s="379">
        <v>212</v>
      </c>
      <c r="N32" s="379">
        <v>209</v>
      </c>
    </row>
    <row r="33" spans="1:14" ht="20.100000000000001" customHeight="1" x14ac:dyDescent="0.25">
      <c r="A33" s="374" t="s">
        <v>77</v>
      </c>
      <c r="B33" s="375" t="s">
        <v>180</v>
      </c>
      <c r="C33" s="375" t="s">
        <v>59</v>
      </c>
      <c r="D33" s="377">
        <v>37</v>
      </c>
      <c r="E33" s="377">
        <v>35</v>
      </c>
      <c r="F33" s="377">
        <v>35</v>
      </c>
      <c r="G33" s="377">
        <v>33</v>
      </c>
      <c r="H33" s="377">
        <v>34</v>
      </c>
      <c r="I33" s="377">
        <v>34</v>
      </c>
      <c r="J33" s="377">
        <v>34</v>
      </c>
      <c r="K33" s="377">
        <v>37</v>
      </c>
      <c r="L33" s="377">
        <v>35</v>
      </c>
      <c r="M33" s="377">
        <v>33</v>
      </c>
      <c r="N33" s="377">
        <v>37</v>
      </c>
    </row>
    <row r="34" spans="1:14" ht="20.100000000000001" customHeight="1" x14ac:dyDescent="0.25">
      <c r="A34" s="374" t="s">
        <v>77</v>
      </c>
      <c r="B34" s="375" t="s">
        <v>182</v>
      </c>
      <c r="C34" s="375" t="s">
        <v>59</v>
      </c>
      <c r="D34" s="379">
        <v>192</v>
      </c>
      <c r="E34" s="379">
        <v>196</v>
      </c>
      <c r="F34" s="379">
        <v>209</v>
      </c>
      <c r="G34" s="379">
        <v>204</v>
      </c>
      <c r="H34" s="379">
        <v>221</v>
      </c>
      <c r="I34" s="379">
        <v>237</v>
      </c>
      <c r="J34" s="379">
        <v>241</v>
      </c>
      <c r="K34" s="379">
        <v>230</v>
      </c>
      <c r="L34" s="379">
        <v>239</v>
      </c>
      <c r="M34" s="379">
        <v>234</v>
      </c>
      <c r="N34" s="379">
        <v>240</v>
      </c>
    </row>
    <row r="35" spans="1:14" ht="20.100000000000001" customHeight="1" x14ac:dyDescent="0.25">
      <c r="A35" s="374" t="s">
        <v>78</v>
      </c>
      <c r="B35" s="375" t="s">
        <v>183</v>
      </c>
      <c r="C35" s="375" t="s">
        <v>59</v>
      </c>
      <c r="D35" s="377">
        <v>92</v>
      </c>
      <c r="E35" s="377">
        <v>141</v>
      </c>
      <c r="F35" s="377">
        <v>135</v>
      </c>
      <c r="G35" s="377">
        <v>145</v>
      </c>
      <c r="H35" s="377">
        <v>138</v>
      </c>
      <c r="I35" s="377">
        <v>140</v>
      </c>
      <c r="J35" s="377">
        <v>139</v>
      </c>
      <c r="K35" s="377">
        <v>151</v>
      </c>
      <c r="L35" s="377">
        <v>147</v>
      </c>
      <c r="M35" s="377">
        <v>148</v>
      </c>
      <c r="N35" s="377">
        <v>155</v>
      </c>
    </row>
    <row r="36" spans="1:14" ht="20.100000000000001" customHeight="1" x14ac:dyDescent="0.25">
      <c r="A36" s="374" t="s">
        <v>78</v>
      </c>
      <c r="B36" s="375" t="s">
        <v>184</v>
      </c>
      <c r="C36" s="375" t="s">
        <v>57</v>
      </c>
      <c r="D36" s="379">
        <v>111</v>
      </c>
      <c r="E36" s="379">
        <v>113</v>
      </c>
      <c r="F36" s="379">
        <v>119</v>
      </c>
      <c r="G36" s="379">
        <v>130</v>
      </c>
      <c r="H36" s="379">
        <v>123</v>
      </c>
      <c r="I36" s="379">
        <v>130</v>
      </c>
      <c r="J36" s="379">
        <v>127</v>
      </c>
      <c r="K36" s="379">
        <v>124</v>
      </c>
      <c r="L36" s="379">
        <v>126</v>
      </c>
      <c r="M36" s="379">
        <v>126</v>
      </c>
      <c r="N36" s="379">
        <v>129</v>
      </c>
    </row>
    <row r="37" spans="1:14" ht="20.100000000000001" customHeight="1" x14ac:dyDescent="0.25">
      <c r="A37" s="374" t="s">
        <v>79</v>
      </c>
      <c r="B37" s="375" t="s">
        <v>185</v>
      </c>
      <c r="C37" s="375" t="s">
        <v>57</v>
      </c>
      <c r="D37" s="377">
        <v>108</v>
      </c>
      <c r="E37" s="377">
        <v>109</v>
      </c>
      <c r="F37" s="377">
        <v>107</v>
      </c>
      <c r="G37" s="377">
        <v>114</v>
      </c>
      <c r="H37" s="377">
        <v>122</v>
      </c>
      <c r="I37" s="377">
        <v>127</v>
      </c>
      <c r="J37" s="377">
        <v>121</v>
      </c>
      <c r="K37" s="377">
        <v>121</v>
      </c>
      <c r="L37" s="377">
        <v>124</v>
      </c>
      <c r="M37" s="377">
        <v>122</v>
      </c>
      <c r="N37" s="377">
        <v>119</v>
      </c>
    </row>
    <row r="38" spans="1:14" ht="20.100000000000001" customHeight="1" x14ac:dyDescent="0.25">
      <c r="A38" s="374" t="s">
        <v>80</v>
      </c>
      <c r="B38" s="375" t="s">
        <v>186</v>
      </c>
      <c r="C38" s="375" t="s">
        <v>57</v>
      </c>
      <c r="D38" s="377">
        <v>33</v>
      </c>
      <c r="E38" s="377">
        <v>33</v>
      </c>
      <c r="F38" s="377">
        <v>35</v>
      </c>
      <c r="G38" s="377">
        <v>33</v>
      </c>
      <c r="H38" s="377">
        <v>32</v>
      </c>
      <c r="I38" s="377">
        <v>42</v>
      </c>
      <c r="J38" s="377">
        <v>36</v>
      </c>
      <c r="K38" s="377">
        <v>40</v>
      </c>
      <c r="L38" s="377">
        <v>37</v>
      </c>
      <c r="M38" s="377">
        <v>40</v>
      </c>
      <c r="N38" s="377">
        <v>39</v>
      </c>
    </row>
    <row r="39" spans="1:14" ht="20.100000000000001" customHeight="1" x14ac:dyDescent="0.25">
      <c r="A39" s="374" t="s">
        <v>81</v>
      </c>
      <c r="B39" s="375" t="s">
        <v>595</v>
      </c>
      <c r="C39" s="375" t="s">
        <v>59</v>
      </c>
      <c r="D39" s="380">
        <v>0</v>
      </c>
      <c r="E39" s="380">
        <v>0</v>
      </c>
      <c r="F39" s="380">
        <v>0</v>
      </c>
      <c r="G39" s="380">
        <v>0</v>
      </c>
      <c r="H39" s="380">
        <v>0</v>
      </c>
      <c r="I39" s="380">
        <v>0</v>
      </c>
      <c r="J39" s="380">
        <v>0</v>
      </c>
      <c r="K39" s="380">
        <v>0</v>
      </c>
      <c r="L39" s="380">
        <v>0</v>
      </c>
      <c r="M39" s="380">
        <v>0</v>
      </c>
      <c r="N39" s="380">
        <v>0</v>
      </c>
    </row>
    <row r="40" spans="1:14" ht="20.100000000000001" customHeight="1" x14ac:dyDescent="0.25">
      <c r="A40" s="374" t="s">
        <v>81</v>
      </c>
      <c r="B40" s="375" t="s">
        <v>188</v>
      </c>
      <c r="C40" s="375" t="s">
        <v>59</v>
      </c>
      <c r="D40" s="377" t="s">
        <v>232</v>
      </c>
      <c r="E40" s="377" t="s">
        <v>232</v>
      </c>
      <c r="F40" s="377">
        <v>42</v>
      </c>
      <c r="G40" s="377">
        <v>41</v>
      </c>
      <c r="H40" s="377">
        <v>42</v>
      </c>
      <c r="I40" s="377">
        <v>39</v>
      </c>
      <c r="J40" s="377">
        <v>42</v>
      </c>
      <c r="K40" s="377">
        <v>41</v>
      </c>
      <c r="L40" s="377">
        <v>57</v>
      </c>
      <c r="M40" s="377">
        <v>62</v>
      </c>
      <c r="N40" s="377">
        <v>70</v>
      </c>
    </row>
    <row r="41" spans="1:14" ht="20.100000000000001" customHeight="1" x14ac:dyDescent="0.25">
      <c r="A41" s="374" t="s">
        <v>81</v>
      </c>
      <c r="B41" s="375" t="s">
        <v>187</v>
      </c>
      <c r="C41" s="375" t="s">
        <v>57</v>
      </c>
      <c r="D41" s="377">
        <v>102</v>
      </c>
      <c r="E41" s="377">
        <v>103</v>
      </c>
      <c r="F41" s="377">
        <v>105</v>
      </c>
      <c r="G41" s="377">
        <v>106</v>
      </c>
      <c r="H41" s="377">
        <v>103</v>
      </c>
      <c r="I41" s="377">
        <v>103</v>
      </c>
      <c r="J41" s="377">
        <v>107</v>
      </c>
      <c r="K41" s="377">
        <v>107</v>
      </c>
      <c r="L41" s="377">
        <v>100</v>
      </c>
      <c r="M41" s="377">
        <v>107</v>
      </c>
      <c r="N41" s="377">
        <v>104</v>
      </c>
    </row>
    <row r="42" spans="1:14" ht="20.100000000000001" customHeight="1" x14ac:dyDescent="0.25">
      <c r="A42" s="374" t="s">
        <v>82</v>
      </c>
      <c r="B42" s="375" t="s">
        <v>189</v>
      </c>
      <c r="C42" s="375" t="s">
        <v>59</v>
      </c>
      <c r="D42" s="379">
        <v>86</v>
      </c>
      <c r="E42" s="379">
        <v>84</v>
      </c>
      <c r="F42" s="379">
        <v>88</v>
      </c>
      <c r="G42" s="379">
        <v>80</v>
      </c>
      <c r="H42" s="379">
        <v>81</v>
      </c>
      <c r="I42" s="379">
        <v>88</v>
      </c>
      <c r="J42" s="379">
        <v>83</v>
      </c>
      <c r="K42" s="379">
        <v>110</v>
      </c>
      <c r="L42" s="379">
        <v>117</v>
      </c>
      <c r="M42" s="379">
        <v>114</v>
      </c>
      <c r="N42" s="379">
        <v>110</v>
      </c>
    </row>
    <row r="43" spans="1:14" ht="20.100000000000001" customHeight="1" x14ac:dyDescent="0.25">
      <c r="A43" s="374" t="s">
        <v>82</v>
      </c>
      <c r="B43" s="375" t="s">
        <v>190</v>
      </c>
      <c r="C43" s="375" t="s">
        <v>57</v>
      </c>
      <c r="D43" s="377">
        <v>47</v>
      </c>
      <c r="E43" s="377">
        <v>47</v>
      </c>
      <c r="F43" s="377">
        <v>46</v>
      </c>
      <c r="G43" s="377">
        <v>48</v>
      </c>
      <c r="H43" s="377">
        <v>46</v>
      </c>
      <c r="I43" s="377">
        <v>49</v>
      </c>
      <c r="J43" s="377">
        <v>50</v>
      </c>
      <c r="K43" s="377">
        <v>55</v>
      </c>
      <c r="L43" s="377">
        <v>58</v>
      </c>
      <c r="M43" s="377">
        <v>54</v>
      </c>
      <c r="N43" s="377">
        <v>58</v>
      </c>
    </row>
    <row r="44" spans="1:14" ht="20.100000000000001" customHeight="1" x14ac:dyDescent="0.25">
      <c r="A44" s="374" t="s">
        <v>83</v>
      </c>
      <c r="B44" s="375" t="s">
        <v>191</v>
      </c>
      <c r="C44" s="375" t="s">
        <v>57</v>
      </c>
      <c r="D44" s="379">
        <v>73</v>
      </c>
      <c r="E44" s="379">
        <v>77</v>
      </c>
      <c r="F44" s="379">
        <v>72</v>
      </c>
      <c r="G44" s="379">
        <v>74</v>
      </c>
      <c r="H44" s="379">
        <v>85</v>
      </c>
      <c r="I44" s="379">
        <v>84</v>
      </c>
      <c r="J44" s="379">
        <v>87</v>
      </c>
      <c r="K44" s="379">
        <v>89</v>
      </c>
      <c r="L44" s="379">
        <v>83</v>
      </c>
      <c r="M44" s="379">
        <v>89</v>
      </c>
      <c r="N44" s="379">
        <v>80</v>
      </c>
    </row>
    <row r="45" spans="1:14" ht="20.100000000000001" customHeight="1" x14ac:dyDescent="0.25">
      <c r="A45" s="374" t="s">
        <v>84</v>
      </c>
      <c r="B45" s="375" t="s">
        <v>85</v>
      </c>
      <c r="C45" s="375" t="s">
        <v>57</v>
      </c>
      <c r="D45" s="379">
        <v>107</v>
      </c>
      <c r="E45" s="379">
        <v>112</v>
      </c>
      <c r="F45" s="379">
        <v>117</v>
      </c>
      <c r="G45" s="379">
        <v>112</v>
      </c>
      <c r="H45" s="379">
        <v>121</v>
      </c>
      <c r="I45" s="379">
        <v>119</v>
      </c>
      <c r="J45" s="379">
        <v>126</v>
      </c>
      <c r="K45" s="379">
        <v>127</v>
      </c>
      <c r="L45" s="379">
        <v>125</v>
      </c>
      <c r="M45" s="379">
        <v>135</v>
      </c>
      <c r="N45" s="379">
        <v>128</v>
      </c>
    </row>
    <row r="46" spans="1:14" ht="20.100000000000001" customHeight="1" x14ac:dyDescent="0.25">
      <c r="A46" s="374" t="s">
        <v>86</v>
      </c>
      <c r="B46" s="375" t="s">
        <v>192</v>
      </c>
      <c r="C46" s="375" t="s">
        <v>59</v>
      </c>
      <c r="D46" s="379">
        <v>78</v>
      </c>
      <c r="E46" s="379">
        <v>76</v>
      </c>
      <c r="F46" s="379">
        <v>78</v>
      </c>
      <c r="G46" s="379">
        <v>79</v>
      </c>
      <c r="H46" s="377">
        <v>79</v>
      </c>
      <c r="I46" s="377">
        <v>91</v>
      </c>
      <c r="J46" s="377">
        <v>94</v>
      </c>
      <c r="K46" s="377">
        <v>95</v>
      </c>
      <c r="L46" s="377">
        <v>98</v>
      </c>
      <c r="M46" s="377">
        <v>99</v>
      </c>
      <c r="N46" s="377">
        <v>96</v>
      </c>
    </row>
    <row r="47" spans="1:14" ht="20.100000000000001" customHeight="1" x14ac:dyDescent="0.25">
      <c r="A47" s="374" t="s">
        <v>86</v>
      </c>
      <c r="B47" s="375" t="s">
        <v>193</v>
      </c>
      <c r="C47" s="375" t="s">
        <v>59</v>
      </c>
      <c r="D47" s="379">
        <v>354</v>
      </c>
      <c r="E47" s="379">
        <v>352</v>
      </c>
      <c r="F47" s="379">
        <v>362</v>
      </c>
      <c r="G47" s="379">
        <v>358</v>
      </c>
      <c r="H47" s="379">
        <v>392</v>
      </c>
      <c r="I47" s="379">
        <v>374</v>
      </c>
      <c r="J47" s="379">
        <v>391</v>
      </c>
      <c r="K47" s="379">
        <v>383</v>
      </c>
      <c r="L47" s="379">
        <v>390</v>
      </c>
      <c r="M47" s="379">
        <v>376</v>
      </c>
      <c r="N47" s="379">
        <v>397</v>
      </c>
    </row>
    <row r="48" spans="1:14" ht="20.100000000000001" customHeight="1" x14ac:dyDescent="0.25">
      <c r="A48" s="374" t="s">
        <v>86</v>
      </c>
      <c r="B48" s="375" t="s">
        <v>194</v>
      </c>
      <c r="C48" s="375" t="s">
        <v>57</v>
      </c>
      <c r="D48" s="377">
        <v>39</v>
      </c>
      <c r="E48" s="377">
        <v>39</v>
      </c>
      <c r="F48" s="377">
        <v>40</v>
      </c>
      <c r="G48" s="377">
        <v>42</v>
      </c>
      <c r="H48" s="377">
        <v>45</v>
      </c>
      <c r="I48" s="377">
        <v>42</v>
      </c>
      <c r="J48" s="377">
        <v>46</v>
      </c>
      <c r="K48" s="377">
        <v>42</v>
      </c>
      <c r="L48" s="377">
        <v>45</v>
      </c>
      <c r="M48" s="377">
        <v>43</v>
      </c>
      <c r="N48" s="377">
        <v>47</v>
      </c>
    </row>
    <row r="49" spans="1:14" ht="20.100000000000001" customHeight="1" x14ac:dyDescent="0.25">
      <c r="A49" s="374" t="s">
        <v>86</v>
      </c>
      <c r="B49" s="375" t="s">
        <v>195</v>
      </c>
      <c r="C49" s="375" t="s">
        <v>59</v>
      </c>
      <c r="D49" s="379" t="s">
        <v>232</v>
      </c>
      <c r="E49" s="379" t="s">
        <v>232</v>
      </c>
      <c r="F49" s="379" t="s">
        <v>232</v>
      </c>
      <c r="G49" s="379" t="s">
        <v>232</v>
      </c>
      <c r="H49" s="379" t="s">
        <v>232</v>
      </c>
      <c r="I49" s="379">
        <v>103</v>
      </c>
      <c r="J49" s="379">
        <v>108</v>
      </c>
      <c r="K49" s="379">
        <v>105</v>
      </c>
      <c r="L49" s="379">
        <v>112</v>
      </c>
      <c r="M49" s="379">
        <v>115</v>
      </c>
      <c r="N49" s="379">
        <v>114</v>
      </c>
    </row>
    <row r="50" spans="1:14" ht="20.100000000000001" customHeight="1" x14ac:dyDescent="0.25">
      <c r="A50" s="374" t="s">
        <v>86</v>
      </c>
      <c r="B50" s="375" t="s">
        <v>196</v>
      </c>
      <c r="C50" s="375" t="s">
        <v>57</v>
      </c>
      <c r="D50" s="379">
        <v>117</v>
      </c>
      <c r="E50" s="379">
        <v>111</v>
      </c>
      <c r="F50" s="379">
        <v>111</v>
      </c>
      <c r="G50" s="379">
        <v>116</v>
      </c>
      <c r="H50" s="379">
        <v>111</v>
      </c>
      <c r="I50" s="379">
        <v>112</v>
      </c>
      <c r="J50" s="379">
        <v>120</v>
      </c>
      <c r="K50" s="379">
        <v>118</v>
      </c>
      <c r="L50" s="379">
        <v>123</v>
      </c>
      <c r="M50" s="379">
        <v>118</v>
      </c>
      <c r="N50" s="379">
        <v>119</v>
      </c>
    </row>
    <row r="51" spans="1:14" ht="20.100000000000001" customHeight="1" x14ac:dyDescent="0.25">
      <c r="A51" s="374" t="s">
        <v>87</v>
      </c>
      <c r="B51" s="375" t="s">
        <v>198</v>
      </c>
      <c r="C51" s="375" t="s">
        <v>57</v>
      </c>
      <c r="D51" s="377">
        <v>50</v>
      </c>
      <c r="E51" s="377">
        <v>51</v>
      </c>
      <c r="F51" s="377">
        <v>46</v>
      </c>
      <c r="G51" s="377">
        <v>54</v>
      </c>
      <c r="H51" s="377">
        <v>50</v>
      </c>
      <c r="I51" s="377">
        <v>52</v>
      </c>
      <c r="J51" s="377">
        <v>53</v>
      </c>
      <c r="K51" s="377">
        <v>51</v>
      </c>
      <c r="L51" s="377">
        <v>49</v>
      </c>
      <c r="M51" s="377">
        <v>50</v>
      </c>
      <c r="N51" s="377">
        <v>51</v>
      </c>
    </row>
    <row r="52" spans="1:14" ht="20.100000000000001" customHeight="1" x14ac:dyDescent="0.25">
      <c r="A52" s="374" t="s">
        <v>87</v>
      </c>
      <c r="B52" s="375" t="s">
        <v>667</v>
      </c>
      <c r="C52" s="375" t="s">
        <v>59</v>
      </c>
      <c r="D52" s="380">
        <v>0</v>
      </c>
      <c r="E52" s="380">
        <v>0</v>
      </c>
      <c r="F52" s="380">
        <v>0</v>
      </c>
      <c r="G52" s="380">
        <v>0</v>
      </c>
      <c r="H52" s="380">
        <v>0</v>
      </c>
      <c r="I52" s="380">
        <v>0</v>
      </c>
      <c r="J52" s="380">
        <v>0</v>
      </c>
      <c r="K52" s="380">
        <v>0</v>
      </c>
      <c r="L52" s="380">
        <v>0</v>
      </c>
      <c r="M52" s="380">
        <v>0</v>
      </c>
      <c r="N52" s="380">
        <v>0</v>
      </c>
    </row>
    <row r="53" spans="1:14" ht="20.100000000000001" customHeight="1" x14ac:dyDescent="0.25">
      <c r="A53" s="374" t="s">
        <v>87</v>
      </c>
      <c r="B53" s="375" t="s">
        <v>197</v>
      </c>
      <c r="C53" s="375" t="s">
        <v>57</v>
      </c>
      <c r="D53" s="377">
        <v>80</v>
      </c>
      <c r="E53" s="377">
        <v>81</v>
      </c>
      <c r="F53" s="377">
        <v>79</v>
      </c>
      <c r="G53" s="377">
        <v>79</v>
      </c>
      <c r="H53" s="377">
        <v>85</v>
      </c>
      <c r="I53" s="377">
        <v>82</v>
      </c>
      <c r="J53" s="377">
        <v>83</v>
      </c>
      <c r="K53" s="377">
        <v>86</v>
      </c>
      <c r="L53" s="377">
        <v>89</v>
      </c>
      <c r="M53" s="377">
        <v>91</v>
      </c>
      <c r="N53" s="377">
        <v>82</v>
      </c>
    </row>
    <row r="54" spans="1:14" ht="20.100000000000001" customHeight="1" x14ac:dyDescent="0.25">
      <c r="A54" s="374" t="s">
        <v>88</v>
      </c>
      <c r="B54" s="375" t="s">
        <v>200</v>
      </c>
      <c r="C54" s="375" t="s">
        <v>59</v>
      </c>
      <c r="D54" s="379">
        <v>71</v>
      </c>
      <c r="E54" s="379">
        <v>69</v>
      </c>
      <c r="F54" s="379">
        <v>67</v>
      </c>
      <c r="G54" s="379">
        <v>77</v>
      </c>
      <c r="H54" s="379">
        <v>74</v>
      </c>
      <c r="I54" s="379">
        <v>70</v>
      </c>
      <c r="J54" s="379">
        <v>70</v>
      </c>
      <c r="K54" s="379">
        <v>66</v>
      </c>
      <c r="L54" s="379">
        <v>83</v>
      </c>
      <c r="M54" s="379">
        <v>75</v>
      </c>
      <c r="N54" s="379">
        <v>78</v>
      </c>
    </row>
    <row r="55" spans="1:14" ht="20.100000000000001" customHeight="1" x14ac:dyDescent="0.25">
      <c r="A55" s="374" t="s">
        <v>88</v>
      </c>
      <c r="B55" s="375" t="s">
        <v>956</v>
      </c>
      <c r="C55" s="375" t="s">
        <v>57</v>
      </c>
      <c r="D55" s="940">
        <v>0</v>
      </c>
      <c r="E55" s="940">
        <v>0</v>
      </c>
      <c r="F55" s="940">
        <v>0</v>
      </c>
      <c r="G55" s="940">
        <v>0</v>
      </c>
      <c r="H55" s="940">
        <v>0</v>
      </c>
      <c r="I55" s="940">
        <v>0</v>
      </c>
      <c r="J55" s="940">
        <v>0</v>
      </c>
      <c r="K55" s="940">
        <v>0</v>
      </c>
      <c r="L55" s="940">
        <v>0</v>
      </c>
      <c r="M55" s="940">
        <v>0</v>
      </c>
      <c r="N55" s="940">
        <v>0</v>
      </c>
    </row>
    <row r="56" spans="1:14" ht="20.100000000000001" customHeight="1" x14ac:dyDescent="0.25">
      <c r="A56" s="374" t="s">
        <v>88</v>
      </c>
      <c r="B56" s="375" t="s">
        <v>199</v>
      </c>
      <c r="C56" s="375" t="s">
        <v>57</v>
      </c>
      <c r="D56" s="377">
        <v>108</v>
      </c>
      <c r="E56" s="377">
        <v>110</v>
      </c>
      <c r="F56" s="377">
        <v>108</v>
      </c>
      <c r="G56" s="377">
        <v>104</v>
      </c>
      <c r="H56" s="377">
        <v>108</v>
      </c>
      <c r="I56" s="377">
        <v>108</v>
      </c>
      <c r="J56" s="377">
        <v>110</v>
      </c>
      <c r="K56" s="377">
        <v>111</v>
      </c>
      <c r="L56" s="377">
        <v>118</v>
      </c>
      <c r="M56" s="377">
        <v>116</v>
      </c>
      <c r="N56" s="377">
        <v>121</v>
      </c>
    </row>
    <row r="57" spans="1:14" ht="20.100000000000001" customHeight="1" x14ac:dyDescent="0.25">
      <c r="A57" s="374" t="s">
        <v>89</v>
      </c>
      <c r="B57" s="375" t="s">
        <v>201</v>
      </c>
      <c r="C57" s="375" t="s">
        <v>57</v>
      </c>
      <c r="D57" s="377">
        <v>57</v>
      </c>
      <c r="E57" s="377">
        <v>58</v>
      </c>
      <c r="F57" s="377">
        <v>59</v>
      </c>
      <c r="G57" s="377">
        <v>60</v>
      </c>
      <c r="H57" s="377">
        <v>59</v>
      </c>
      <c r="I57" s="377">
        <v>61</v>
      </c>
      <c r="J57" s="377">
        <v>62</v>
      </c>
      <c r="K57" s="377">
        <v>64</v>
      </c>
      <c r="L57" s="377">
        <v>66</v>
      </c>
      <c r="M57" s="377">
        <v>67</v>
      </c>
      <c r="N57" s="377">
        <v>67</v>
      </c>
    </row>
    <row r="58" spans="1:14" ht="20.100000000000001" customHeight="1" x14ac:dyDescent="0.25">
      <c r="A58" s="374" t="s">
        <v>90</v>
      </c>
      <c r="B58" s="375" t="s">
        <v>202</v>
      </c>
      <c r="C58" s="375" t="s">
        <v>57</v>
      </c>
      <c r="D58" s="377">
        <v>77</v>
      </c>
      <c r="E58" s="377">
        <v>75</v>
      </c>
      <c r="F58" s="377">
        <v>71</v>
      </c>
      <c r="G58" s="377">
        <v>68</v>
      </c>
      <c r="H58" s="377">
        <v>73</v>
      </c>
      <c r="I58" s="377">
        <v>74</v>
      </c>
      <c r="J58" s="377">
        <v>69</v>
      </c>
      <c r="K58" s="377">
        <v>71</v>
      </c>
      <c r="L58" s="377">
        <v>71</v>
      </c>
      <c r="M58" s="377">
        <v>67</v>
      </c>
      <c r="N58" s="377">
        <v>72</v>
      </c>
    </row>
    <row r="59" spans="1:14" ht="20.100000000000001" customHeight="1" x14ac:dyDescent="0.25">
      <c r="A59" s="374" t="s">
        <v>91</v>
      </c>
      <c r="B59" s="375" t="s">
        <v>203</v>
      </c>
      <c r="C59" s="375" t="s">
        <v>92</v>
      </c>
      <c r="D59" s="379">
        <v>134</v>
      </c>
      <c r="E59" s="377">
        <v>138</v>
      </c>
      <c r="F59" s="379">
        <v>139</v>
      </c>
      <c r="G59" s="379">
        <v>133</v>
      </c>
      <c r="H59" s="379">
        <v>151</v>
      </c>
      <c r="I59" s="379">
        <v>149</v>
      </c>
      <c r="J59" s="379">
        <v>149</v>
      </c>
      <c r="K59" s="379">
        <v>141</v>
      </c>
      <c r="L59" s="379">
        <v>157</v>
      </c>
      <c r="M59" s="379">
        <v>149</v>
      </c>
      <c r="N59" s="379">
        <v>152</v>
      </c>
    </row>
    <row r="60" spans="1:14" ht="20.100000000000001" customHeight="1" x14ac:dyDescent="0.25">
      <c r="A60" s="374" t="s">
        <v>91</v>
      </c>
      <c r="B60" s="375" t="s">
        <v>204</v>
      </c>
      <c r="C60" s="375" t="s">
        <v>59</v>
      </c>
      <c r="D60" s="379">
        <v>148</v>
      </c>
      <c r="E60" s="379">
        <v>146</v>
      </c>
      <c r="F60" s="379">
        <v>147</v>
      </c>
      <c r="G60" s="379">
        <v>150</v>
      </c>
      <c r="H60" s="379">
        <v>148</v>
      </c>
      <c r="I60" s="379">
        <v>157</v>
      </c>
      <c r="J60" s="379">
        <v>154</v>
      </c>
      <c r="K60" s="379">
        <v>164</v>
      </c>
      <c r="L60" s="379">
        <v>177</v>
      </c>
      <c r="M60" s="379">
        <v>181</v>
      </c>
      <c r="N60" s="379">
        <v>198</v>
      </c>
    </row>
    <row r="61" spans="1:14" ht="20.100000000000001" customHeight="1" x14ac:dyDescent="0.25">
      <c r="A61" s="374" t="s">
        <v>91</v>
      </c>
      <c r="B61" s="375" t="s">
        <v>205</v>
      </c>
      <c r="C61" s="375" t="s">
        <v>92</v>
      </c>
      <c r="D61" s="379">
        <v>78</v>
      </c>
      <c r="E61" s="377">
        <v>85</v>
      </c>
      <c r="F61" s="379">
        <v>83</v>
      </c>
      <c r="G61" s="379">
        <v>84</v>
      </c>
      <c r="H61" s="377">
        <v>84</v>
      </c>
      <c r="I61" s="377">
        <v>81</v>
      </c>
      <c r="J61" s="377">
        <v>86</v>
      </c>
      <c r="K61" s="377">
        <v>86</v>
      </c>
      <c r="L61" s="377">
        <v>85</v>
      </c>
      <c r="M61" s="377">
        <v>86</v>
      </c>
      <c r="N61" s="377">
        <v>85</v>
      </c>
    </row>
    <row r="62" spans="1:14" ht="20.100000000000001" customHeight="1" x14ac:dyDescent="0.25">
      <c r="A62" s="374" t="s">
        <v>93</v>
      </c>
      <c r="B62" s="375" t="s">
        <v>206</v>
      </c>
      <c r="C62" s="375" t="s">
        <v>57</v>
      </c>
      <c r="D62" s="377">
        <v>70</v>
      </c>
      <c r="E62" s="377">
        <v>70</v>
      </c>
      <c r="F62" s="377">
        <v>75</v>
      </c>
      <c r="G62" s="377">
        <v>72</v>
      </c>
      <c r="H62" s="377">
        <v>71</v>
      </c>
      <c r="I62" s="377">
        <v>71</v>
      </c>
      <c r="J62" s="377">
        <v>76</v>
      </c>
      <c r="K62" s="377">
        <v>76</v>
      </c>
      <c r="L62" s="377">
        <v>78</v>
      </c>
      <c r="M62" s="377">
        <v>77</v>
      </c>
      <c r="N62" s="377">
        <v>79</v>
      </c>
    </row>
    <row r="63" spans="1:14" ht="20.100000000000001" customHeight="1" x14ac:dyDescent="0.25">
      <c r="A63" s="374" t="s">
        <v>94</v>
      </c>
      <c r="B63" s="375" t="s">
        <v>207</v>
      </c>
      <c r="C63" s="375" t="s">
        <v>59</v>
      </c>
      <c r="D63" s="380">
        <v>0</v>
      </c>
      <c r="E63" s="380">
        <v>0</v>
      </c>
      <c r="F63" s="380">
        <v>0</v>
      </c>
      <c r="G63" s="380">
        <v>0</v>
      </c>
      <c r="H63" s="380">
        <v>0</v>
      </c>
      <c r="I63" s="380">
        <v>0</v>
      </c>
      <c r="J63" s="380">
        <v>0</v>
      </c>
      <c r="K63" s="380">
        <v>0</v>
      </c>
      <c r="L63" s="380">
        <v>0</v>
      </c>
      <c r="M63" s="380">
        <v>0</v>
      </c>
      <c r="N63" s="380">
        <v>0</v>
      </c>
    </row>
    <row r="64" spans="1:14" ht="20.100000000000001" customHeight="1" x14ac:dyDescent="0.25">
      <c r="A64" s="374" t="s">
        <v>94</v>
      </c>
      <c r="B64" s="375" t="s">
        <v>208</v>
      </c>
      <c r="C64" s="375" t="s">
        <v>59</v>
      </c>
      <c r="D64" s="379">
        <v>54</v>
      </c>
      <c r="E64" s="379">
        <v>54</v>
      </c>
      <c r="F64" s="377">
        <v>67</v>
      </c>
      <c r="G64" s="377">
        <v>56</v>
      </c>
      <c r="H64" s="379">
        <v>59</v>
      </c>
      <c r="I64" s="379">
        <v>58</v>
      </c>
      <c r="J64" s="379">
        <v>56</v>
      </c>
      <c r="K64" s="379">
        <v>75</v>
      </c>
      <c r="L64" s="379">
        <v>68</v>
      </c>
      <c r="M64" s="379">
        <v>70</v>
      </c>
      <c r="N64" s="379">
        <v>61</v>
      </c>
    </row>
    <row r="65" spans="1:14" ht="20.100000000000001" customHeight="1" x14ac:dyDescent="0.25">
      <c r="A65" s="374" t="s">
        <v>94</v>
      </c>
      <c r="B65" s="375" t="s">
        <v>209</v>
      </c>
      <c r="C65" s="375" t="s">
        <v>57</v>
      </c>
      <c r="D65" s="379">
        <v>85</v>
      </c>
      <c r="E65" s="377">
        <v>90</v>
      </c>
      <c r="F65" s="377">
        <v>89</v>
      </c>
      <c r="G65" s="377">
        <v>85</v>
      </c>
      <c r="H65" s="379">
        <v>90</v>
      </c>
      <c r="I65" s="379">
        <v>96</v>
      </c>
      <c r="J65" s="379">
        <v>90</v>
      </c>
      <c r="K65" s="379">
        <v>100</v>
      </c>
      <c r="L65" s="379">
        <v>90</v>
      </c>
      <c r="M65" s="379">
        <v>92</v>
      </c>
      <c r="N65" s="379">
        <v>105</v>
      </c>
    </row>
    <row r="66" spans="1:14" ht="20.100000000000001" customHeight="1" x14ac:dyDescent="0.25">
      <c r="A66" s="374" t="s">
        <v>95</v>
      </c>
      <c r="B66" s="375" t="s">
        <v>210</v>
      </c>
      <c r="C66" s="375" t="s">
        <v>57</v>
      </c>
      <c r="D66" s="377">
        <v>105</v>
      </c>
      <c r="E66" s="377">
        <v>103</v>
      </c>
      <c r="F66" s="377">
        <v>100</v>
      </c>
      <c r="G66" s="377">
        <v>107</v>
      </c>
      <c r="H66" s="377">
        <v>102</v>
      </c>
      <c r="I66" s="377">
        <v>98</v>
      </c>
      <c r="J66" s="377">
        <v>102</v>
      </c>
      <c r="K66" s="377">
        <v>103</v>
      </c>
      <c r="L66" s="377">
        <v>104</v>
      </c>
      <c r="M66" s="377">
        <v>103</v>
      </c>
      <c r="N66" s="377">
        <v>102</v>
      </c>
    </row>
    <row r="67" spans="1:14" ht="20.100000000000001" customHeight="1" x14ac:dyDescent="0.25">
      <c r="A67" s="382" t="s">
        <v>95</v>
      </c>
      <c r="B67" s="383" t="s">
        <v>447</v>
      </c>
      <c r="C67" s="383" t="s">
        <v>57</v>
      </c>
      <c r="D67" s="380">
        <v>0</v>
      </c>
      <c r="E67" s="380">
        <v>0</v>
      </c>
      <c r="F67" s="380">
        <v>0</v>
      </c>
      <c r="G67" s="380">
        <v>0</v>
      </c>
      <c r="H67" s="380">
        <v>0</v>
      </c>
      <c r="I67" s="380">
        <v>0</v>
      </c>
      <c r="J67" s="380">
        <v>0</v>
      </c>
      <c r="K67" s="380">
        <v>0</v>
      </c>
      <c r="L67" s="380">
        <v>0</v>
      </c>
      <c r="M67" s="380">
        <v>0</v>
      </c>
      <c r="N67" s="777">
        <v>40</v>
      </c>
    </row>
    <row r="68" spans="1:14" ht="20.100000000000001" customHeight="1" x14ac:dyDescent="0.25">
      <c r="A68" s="374" t="s">
        <v>95</v>
      </c>
      <c r="B68" s="375" t="s">
        <v>211</v>
      </c>
      <c r="C68" s="375" t="s">
        <v>57</v>
      </c>
      <c r="D68" s="377">
        <v>83</v>
      </c>
      <c r="E68" s="377">
        <v>97</v>
      </c>
      <c r="F68" s="377">
        <v>99</v>
      </c>
      <c r="G68" s="377">
        <v>94</v>
      </c>
      <c r="H68" s="377">
        <v>94</v>
      </c>
      <c r="I68" s="377">
        <v>102</v>
      </c>
      <c r="J68" s="377">
        <v>96</v>
      </c>
      <c r="K68" s="377">
        <v>106</v>
      </c>
      <c r="L68" s="377">
        <v>98</v>
      </c>
      <c r="M68" s="377">
        <v>102</v>
      </c>
      <c r="N68" s="377">
        <v>102</v>
      </c>
    </row>
    <row r="69" spans="1:14" ht="20.100000000000001" customHeight="1" x14ac:dyDescent="0.25">
      <c r="A69" s="374" t="s">
        <v>95</v>
      </c>
      <c r="B69" s="375" t="s">
        <v>212</v>
      </c>
      <c r="C69" s="375" t="s">
        <v>57</v>
      </c>
      <c r="D69" s="379">
        <v>104</v>
      </c>
      <c r="E69" s="377">
        <v>99</v>
      </c>
      <c r="F69" s="379">
        <v>104</v>
      </c>
      <c r="G69" s="379">
        <v>113</v>
      </c>
      <c r="H69" s="379">
        <v>100</v>
      </c>
      <c r="I69" s="379">
        <v>109</v>
      </c>
      <c r="J69" s="379">
        <v>97</v>
      </c>
      <c r="K69" s="379">
        <v>111</v>
      </c>
      <c r="L69" s="379">
        <v>112</v>
      </c>
      <c r="M69" s="379">
        <v>107</v>
      </c>
      <c r="N69" s="379">
        <v>107</v>
      </c>
    </row>
    <row r="70" spans="1:14" ht="20.100000000000001" customHeight="1" x14ac:dyDescent="0.25">
      <c r="A70" s="374" t="s">
        <v>96</v>
      </c>
      <c r="B70" s="375" t="s">
        <v>213</v>
      </c>
      <c r="C70" s="375" t="s">
        <v>59</v>
      </c>
      <c r="D70" s="379">
        <v>64</v>
      </c>
      <c r="E70" s="379">
        <v>77</v>
      </c>
      <c r="F70" s="379">
        <v>79</v>
      </c>
      <c r="G70" s="379">
        <v>80</v>
      </c>
      <c r="H70" s="379">
        <v>82</v>
      </c>
      <c r="I70" s="379">
        <v>84</v>
      </c>
      <c r="J70" s="379">
        <v>81</v>
      </c>
      <c r="K70" s="379">
        <v>100</v>
      </c>
      <c r="L70" s="379">
        <v>100</v>
      </c>
      <c r="M70" s="379">
        <v>99</v>
      </c>
      <c r="N70" s="379">
        <v>99</v>
      </c>
    </row>
    <row r="71" spans="1:14" ht="20.100000000000001" customHeight="1" x14ac:dyDescent="0.25">
      <c r="A71" s="374" t="s">
        <v>96</v>
      </c>
      <c r="B71" s="375" t="s">
        <v>214</v>
      </c>
      <c r="C71" s="375" t="s">
        <v>57</v>
      </c>
      <c r="D71" s="377" t="s">
        <v>232</v>
      </c>
      <c r="E71" s="377" t="s">
        <v>232</v>
      </c>
      <c r="F71" s="377">
        <v>20</v>
      </c>
      <c r="G71" s="377">
        <v>23</v>
      </c>
      <c r="H71" s="377">
        <v>27</v>
      </c>
      <c r="I71" s="377">
        <v>45</v>
      </c>
      <c r="J71" s="377">
        <v>51</v>
      </c>
      <c r="K71" s="377">
        <v>46</v>
      </c>
      <c r="L71" s="377">
        <v>50</v>
      </c>
      <c r="M71" s="377">
        <v>50</v>
      </c>
      <c r="N71" s="377">
        <v>49</v>
      </c>
    </row>
    <row r="72" spans="1:14" ht="20.100000000000001" customHeight="1" x14ac:dyDescent="0.25">
      <c r="A72" s="374" t="s">
        <v>97</v>
      </c>
      <c r="B72" s="375" t="s">
        <v>229</v>
      </c>
      <c r="C72" s="375" t="s">
        <v>57</v>
      </c>
      <c r="D72" s="377">
        <v>104</v>
      </c>
      <c r="E72" s="377">
        <v>98</v>
      </c>
      <c r="F72" s="377">
        <v>103</v>
      </c>
      <c r="G72" s="377">
        <v>104</v>
      </c>
      <c r="H72" s="377">
        <v>100</v>
      </c>
      <c r="I72" s="377">
        <v>102</v>
      </c>
      <c r="J72" s="377">
        <v>105</v>
      </c>
      <c r="K72" s="377">
        <v>103</v>
      </c>
      <c r="L72" s="377">
        <v>101</v>
      </c>
      <c r="M72" s="377">
        <v>104</v>
      </c>
      <c r="N72" s="377">
        <v>103</v>
      </c>
    </row>
    <row r="73" spans="1:14" ht="20.100000000000001" customHeight="1" x14ac:dyDescent="0.25">
      <c r="A73" s="374" t="s">
        <v>98</v>
      </c>
      <c r="B73" s="375" t="s">
        <v>954</v>
      </c>
      <c r="C73" s="375" t="s">
        <v>59</v>
      </c>
      <c r="D73" s="380">
        <v>0</v>
      </c>
      <c r="E73" s="380">
        <v>0</v>
      </c>
      <c r="F73" s="380">
        <v>0</v>
      </c>
      <c r="G73" s="380">
        <v>0</v>
      </c>
      <c r="H73" s="380">
        <v>0</v>
      </c>
      <c r="I73" s="380">
        <v>0</v>
      </c>
      <c r="J73" s="380">
        <v>0</v>
      </c>
      <c r="K73" s="380">
        <v>0</v>
      </c>
      <c r="L73" s="380">
        <v>0</v>
      </c>
      <c r="M73" s="380">
        <v>0</v>
      </c>
      <c r="N73" s="380">
        <v>0</v>
      </c>
    </row>
    <row r="74" spans="1:14" ht="20.100000000000001" customHeight="1" x14ac:dyDescent="0.25">
      <c r="A74" s="374" t="s">
        <v>98</v>
      </c>
      <c r="B74" s="375" t="s">
        <v>215</v>
      </c>
      <c r="C74" s="375" t="s">
        <v>57</v>
      </c>
      <c r="D74" s="377">
        <v>68</v>
      </c>
      <c r="E74" s="377">
        <v>67</v>
      </c>
      <c r="F74" s="377">
        <v>69</v>
      </c>
      <c r="G74" s="377">
        <v>66</v>
      </c>
      <c r="H74" s="377">
        <v>72</v>
      </c>
      <c r="I74" s="377">
        <v>71</v>
      </c>
      <c r="J74" s="377">
        <v>70</v>
      </c>
      <c r="K74" s="377">
        <v>71</v>
      </c>
      <c r="L74" s="377">
        <v>69</v>
      </c>
      <c r="M74" s="377">
        <v>72</v>
      </c>
      <c r="N74" s="377">
        <v>72</v>
      </c>
    </row>
    <row r="75" spans="1:14" ht="20.100000000000001" customHeight="1" x14ac:dyDescent="0.25">
      <c r="A75" s="374" t="s">
        <v>99</v>
      </c>
      <c r="B75" s="375" t="s">
        <v>216</v>
      </c>
      <c r="C75" s="375" t="s">
        <v>57</v>
      </c>
      <c r="D75" s="379">
        <v>48</v>
      </c>
      <c r="E75" s="379">
        <v>52</v>
      </c>
      <c r="F75" s="377">
        <v>58</v>
      </c>
      <c r="G75" s="377">
        <v>58</v>
      </c>
      <c r="H75" s="377">
        <v>46</v>
      </c>
      <c r="I75" s="377">
        <v>44</v>
      </c>
      <c r="J75" s="377">
        <v>48</v>
      </c>
      <c r="K75" s="377">
        <v>46</v>
      </c>
      <c r="L75" s="377">
        <v>44</v>
      </c>
      <c r="M75" s="377">
        <v>46</v>
      </c>
      <c r="N75" s="377">
        <v>49</v>
      </c>
    </row>
    <row r="76" spans="1:14" ht="20.100000000000001" customHeight="1" x14ac:dyDescent="0.25">
      <c r="A76" s="374" t="s">
        <v>100</v>
      </c>
      <c r="B76" s="375" t="s">
        <v>217</v>
      </c>
      <c r="C76" s="375" t="s">
        <v>59</v>
      </c>
      <c r="D76" s="379">
        <v>79</v>
      </c>
      <c r="E76" s="379">
        <v>81</v>
      </c>
      <c r="F76" s="379">
        <v>98</v>
      </c>
      <c r="G76" s="379">
        <v>101</v>
      </c>
      <c r="H76" s="379">
        <v>94</v>
      </c>
      <c r="I76" s="379">
        <v>98</v>
      </c>
      <c r="J76" s="379">
        <v>98</v>
      </c>
      <c r="K76" s="379">
        <v>99</v>
      </c>
      <c r="L76" s="379">
        <v>96</v>
      </c>
      <c r="M76" s="379">
        <v>106</v>
      </c>
      <c r="N76" s="379">
        <v>94</v>
      </c>
    </row>
    <row r="77" spans="1:14" ht="20.100000000000001" customHeight="1" x14ac:dyDescent="0.25">
      <c r="A77" s="374" t="s">
        <v>101</v>
      </c>
      <c r="B77" s="375" t="s">
        <v>661</v>
      </c>
      <c r="C77" s="375" t="s">
        <v>61</v>
      </c>
      <c r="D77" s="380">
        <v>0</v>
      </c>
      <c r="E77" s="380">
        <v>0</v>
      </c>
      <c r="F77" s="380">
        <v>0</v>
      </c>
      <c r="G77" s="380">
        <v>0</v>
      </c>
      <c r="H77" s="380" t="s">
        <v>669</v>
      </c>
      <c r="I77" s="380">
        <v>0</v>
      </c>
      <c r="J77" s="380">
        <v>0</v>
      </c>
      <c r="K77" s="380">
        <v>0</v>
      </c>
      <c r="L77" s="380">
        <v>0</v>
      </c>
      <c r="M77" s="380">
        <v>0</v>
      </c>
      <c r="N77" s="380">
        <v>0</v>
      </c>
    </row>
    <row r="78" spans="1:14" ht="20.100000000000001" customHeight="1" x14ac:dyDescent="0.25">
      <c r="A78" s="374" t="s">
        <v>101</v>
      </c>
      <c r="B78" s="375" t="s">
        <v>668</v>
      </c>
      <c r="C78" s="375" t="s">
        <v>59</v>
      </c>
      <c r="D78" s="380">
        <v>0</v>
      </c>
      <c r="E78" s="380">
        <v>0</v>
      </c>
      <c r="F78" s="380">
        <v>0</v>
      </c>
      <c r="G78" s="380">
        <v>0</v>
      </c>
      <c r="H78" s="380">
        <v>0</v>
      </c>
      <c r="I78" s="380">
        <v>0</v>
      </c>
      <c r="J78" s="380">
        <v>0</v>
      </c>
      <c r="K78" s="380">
        <v>0</v>
      </c>
      <c r="L78" s="380">
        <v>0</v>
      </c>
      <c r="M78" s="380">
        <v>0</v>
      </c>
      <c r="N78" s="380">
        <v>0</v>
      </c>
    </row>
    <row r="79" spans="1:14" ht="20.100000000000001" customHeight="1" x14ac:dyDescent="0.25">
      <c r="A79" s="374" t="s">
        <v>101</v>
      </c>
      <c r="B79" s="375" t="s">
        <v>218</v>
      </c>
      <c r="C79" s="375" t="s">
        <v>57</v>
      </c>
      <c r="D79" s="377">
        <v>49</v>
      </c>
      <c r="E79" s="377">
        <v>46</v>
      </c>
      <c r="F79" s="377">
        <v>52</v>
      </c>
      <c r="G79" s="377">
        <v>49</v>
      </c>
      <c r="H79" s="377">
        <v>52</v>
      </c>
      <c r="I79" s="377">
        <v>53</v>
      </c>
      <c r="J79" s="377">
        <v>51</v>
      </c>
      <c r="K79" s="377">
        <v>60</v>
      </c>
      <c r="L79" s="377">
        <v>58</v>
      </c>
      <c r="M79" s="377">
        <v>57</v>
      </c>
      <c r="N79" s="377">
        <v>66</v>
      </c>
    </row>
    <row r="80" spans="1:14" ht="24.9" customHeight="1" thickBot="1" x14ac:dyDescent="0.3">
      <c r="A80" s="33"/>
      <c r="B80" s="34" t="s">
        <v>268</v>
      </c>
      <c r="C80" s="34"/>
      <c r="D80" s="35">
        <v>5811</v>
      </c>
      <c r="E80" s="35">
        <v>5957</v>
      </c>
      <c r="F80" s="35">
        <v>6238</v>
      </c>
      <c r="G80" s="35">
        <v>6305</v>
      </c>
      <c r="H80" s="35">
        <v>6350</v>
      </c>
      <c r="I80" s="35">
        <v>6609</v>
      </c>
      <c r="J80" s="35">
        <v>6665</v>
      </c>
      <c r="K80" s="35">
        <v>6745</v>
      </c>
      <c r="L80" s="35">
        <v>6869</v>
      </c>
      <c r="M80" s="35">
        <v>6872</v>
      </c>
      <c r="N80" s="35">
        <v>7015</v>
      </c>
    </row>
    <row r="81" spans="1:14" ht="24.9" customHeight="1" thickTop="1" x14ac:dyDescent="0.25">
      <c r="A81" s="353"/>
      <c r="B81" s="354" t="s">
        <v>102</v>
      </c>
      <c r="C81" s="354"/>
      <c r="D81" s="354"/>
      <c r="E81" s="354"/>
      <c r="F81" s="354"/>
      <c r="G81" s="354"/>
      <c r="H81" s="354"/>
      <c r="I81" s="354"/>
      <c r="J81" s="354"/>
      <c r="K81" s="354"/>
      <c r="L81" s="354"/>
      <c r="M81" s="354"/>
      <c r="N81" s="354"/>
    </row>
    <row r="82" spans="1:14" ht="20.100000000000001" customHeight="1" x14ac:dyDescent="0.25">
      <c r="A82" s="374" t="s">
        <v>103</v>
      </c>
      <c r="B82" s="375" t="s">
        <v>104</v>
      </c>
      <c r="C82" s="375" t="s">
        <v>57</v>
      </c>
      <c r="D82" s="380">
        <v>0</v>
      </c>
      <c r="E82" s="380">
        <v>0</v>
      </c>
      <c r="F82" s="380">
        <v>0</v>
      </c>
      <c r="G82" s="380">
        <v>0</v>
      </c>
      <c r="H82" s="777">
        <v>141</v>
      </c>
      <c r="I82" s="777">
        <v>185</v>
      </c>
      <c r="J82" s="777">
        <v>152</v>
      </c>
      <c r="K82" s="777">
        <v>140</v>
      </c>
      <c r="L82" s="777">
        <v>178</v>
      </c>
      <c r="M82" s="777">
        <v>162</v>
      </c>
      <c r="N82" s="777">
        <v>134</v>
      </c>
    </row>
    <row r="83" spans="1:14" ht="20.100000000000001" customHeight="1" thickBot="1" x14ac:dyDescent="0.3">
      <c r="A83" s="374" t="s">
        <v>613</v>
      </c>
      <c r="B83" s="375" t="s">
        <v>622</v>
      </c>
      <c r="C83" s="375" t="s">
        <v>59</v>
      </c>
      <c r="D83" s="380">
        <v>0</v>
      </c>
      <c r="E83" s="380">
        <v>0</v>
      </c>
      <c r="F83" s="380">
        <v>0</v>
      </c>
      <c r="G83" s="380">
        <v>0</v>
      </c>
      <c r="H83" s="380">
        <v>0</v>
      </c>
      <c r="I83" s="380">
        <v>0</v>
      </c>
      <c r="J83" s="380">
        <v>0</v>
      </c>
      <c r="K83" s="380">
        <v>0</v>
      </c>
      <c r="L83" s="380">
        <v>0</v>
      </c>
      <c r="M83" s="777">
        <v>100</v>
      </c>
      <c r="N83" s="777">
        <v>85</v>
      </c>
    </row>
    <row r="84" spans="1:14" ht="24.9" customHeight="1" thickTop="1" x14ac:dyDescent="0.25">
      <c r="A84" s="353"/>
      <c r="B84" s="354" t="s">
        <v>269</v>
      </c>
      <c r="C84" s="354"/>
      <c r="D84" s="354"/>
      <c r="E84" s="354"/>
      <c r="F84" s="354"/>
      <c r="G84" s="354"/>
      <c r="H84" s="354"/>
      <c r="I84" s="354"/>
      <c r="J84" s="354"/>
      <c r="K84" s="354"/>
      <c r="L84" s="354"/>
      <c r="M84" s="354"/>
      <c r="N84" s="354"/>
    </row>
    <row r="85" spans="1:14" ht="20.100000000000001" customHeight="1" x14ac:dyDescent="0.25">
      <c r="A85" s="25" t="s">
        <v>106</v>
      </c>
      <c r="B85" s="31" t="s">
        <v>270</v>
      </c>
      <c r="C85" s="31" t="s">
        <v>57</v>
      </c>
      <c r="D85" s="26">
        <v>34</v>
      </c>
      <c r="E85" s="26">
        <v>39</v>
      </c>
      <c r="F85" s="26">
        <v>41</v>
      </c>
      <c r="G85" s="26">
        <v>38</v>
      </c>
      <c r="H85" s="26">
        <v>40</v>
      </c>
      <c r="I85" s="26">
        <v>43</v>
      </c>
      <c r="J85" s="26">
        <v>43</v>
      </c>
      <c r="K85" s="26">
        <v>42</v>
      </c>
      <c r="L85" s="26">
        <v>33</v>
      </c>
      <c r="M85" s="26">
        <v>50</v>
      </c>
      <c r="N85" s="26">
        <v>52</v>
      </c>
    </row>
    <row r="86" spans="1:14" ht="20.100000000000001" customHeight="1" x14ac:dyDescent="0.25">
      <c r="A86" s="21" t="s">
        <v>107</v>
      </c>
      <c r="B86" s="30" t="s">
        <v>108</v>
      </c>
      <c r="C86" s="30" t="s">
        <v>57</v>
      </c>
      <c r="D86" s="22">
        <v>55</v>
      </c>
      <c r="E86" s="22">
        <v>55</v>
      </c>
      <c r="F86" s="23">
        <v>55</v>
      </c>
      <c r="G86" s="22">
        <v>55</v>
      </c>
      <c r="H86" s="23">
        <v>45</v>
      </c>
      <c r="I86" s="23" t="s">
        <v>116</v>
      </c>
      <c r="J86" s="23" t="s">
        <v>116</v>
      </c>
      <c r="K86" s="23">
        <v>54</v>
      </c>
      <c r="L86" s="23">
        <v>54</v>
      </c>
      <c r="M86" s="23">
        <v>59</v>
      </c>
      <c r="N86" s="23" t="s">
        <v>116</v>
      </c>
    </row>
    <row r="87" spans="1:14" ht="20.100000000000001" customHeight="1" x14ac:dyDescent="0.25">
      <c r="A87" s="25" t="s">
        <v>109</v>
      </c>
      <c r="B87" s="31" t="s">
        <v>272</v>
      </c>
      <c r="C87" s="31" t="s">
        <v>57</v>
      </c>
      <c r="D87" s="27">
        <v>35</v>
      </c>
      <c r="E87" s="27">
        <v>34</v>
      </c>
      <c r="F87" s="27">
        <v>35</v>
      </c>
      <c r="G87" s="27">
        <v>33</v>
      </c>
      <c r="H87" s="27">
        <v>33</v>
      </c>
      <c r="I87" s="27">
        <v>34</v>
      </c>
      <c r="J87" s="27">
        <v>34</v>
      </c>
      <c r="K87" s="27">
        <v>35</v>
      </c>
      <c r="L87" s="27">
        <v>34</v>
      </c>
      <c r="M87" s="27">
        <v>36</v>
      </c>
      <c r="N87" s="27">
        <v>30</v>
      </c>
    </row>
    <row r="88" spans="1:14" ht="20.100000000000001" customHeight="1" x14ac:dyDescent="0.25">
      <c r="A88" s="21" t="s">
        <v>111</v>
      </c>
      <c r="B88" s="30" t="s">
        <v>273</v>
      </c>
      <c r="C88" s="30" t="s">
        <v>57</v>
      </c>
      <c r="D88" s="22">
        <v>45</v>
      </c>
      <c r="E88" s="22">
        <v>46</v>
      </c>
      <c r="F88" s="22">
        <v>46</v>
      </c>
      <c r="G88" s="23">
        <v>46</v>
      </c>
      <c r="H88" s="22">
        <v>37</v>
      </c>
      <c r="I88" s="22">
        <v>47</v>
      </c>
      <c r="J88" s="22">
        <v>49</v>
      </c>
      <c r="K88" s="22">
        <v>44</v>
      </c>
      <c r="L88" s="22">
        <v>47</v>
      </c>
      <c r="M88" s="22">
        <v>45</v>
      </c>
      <c r="N88" s="22">
        <v>50</v>
      </c>
    </row>
    <row r="89" spans="1:14" ht="20.100000000000001" customHeight="1" x14ac:dyDescent="0.25">
      <c r="A89" s="25" t="s">
        <v>113</v>
      </c>
      <c r="B89" s="31" t="s">
        <v>274</v>
      </c>
      <c r="C89" s="31" t="s">
        <v>57</v>
      </c>
      <c r="D89" s="26">
        <v>96</v>
      </c>
      <c r="E89" s="26">
        <v>103</v>
      </c>
      <c r="F89" s="27">
        <v>119</v>
      </c>
      <c r="G89" s="27">
        <v>119</v>
      </c>
      <c r="H89" s="26">
        <v>120</v>
      </c>
      <c r="I89" s="26">
        <v>119</v>
      </c>
      <c r="J89" s="26">
        <v>118</v>
      </c>
      <c r="K89" s="26">
        <v>120</v>
      </c>
      <c r="L89" s="26">
        <v>119</v>
      </c>
      <c r="M89" s="26">
        <v>119</v>
      </c>
      <c r="N89" s="26">
        <v>119</v>
      </c>
    </row>
    <row r="90" spans="1:14" ht="20.100000000000001" customHeight="1" x14ac:dyDescent="0.25">
      <c r="A90" s="21" t="s">
        <v>113</v>
      </c>
      <c r="B90" s="30" t="s">
        <v>275</v>
      </c>
      <c r="C90" s="30" t="s">
        <v>57</v>
      </c>
      <c r="D90" s="23" t="s">
        <v>116</v>
      </c>
      <c r="E90" s="23" t="s">
        <v>116</v>
      </c>
      <c r="F90" s="23">
        <v>77</v>
      </c>
      <c r="G90" s="23" t="s">
        <v>116</v>
      </c>
      <c r="H90" s="23">
        <v>76</v>
      </c>
      <c r="I90" s="23" t="s">
        <v>116</v>
      </c>
      <c r="J90" s="23">
        <v>76</v>
      </c>
      <c r="K90" s="23" t="s">
        <v>116</v>
      </c>
      <c r="L90" s="23" t="s">
        <v>116</v>
      </c>
      <c r="M90" s="23">
        <v>74</v>
      </c>
      <c r="N90" s="23" t="s">
        <v>116</v>
      </c>
    </row>
    <row r="91" spans="1:14" ht="20.100000000000001" customHeight="1" x14ac:dyDescent="0.25">
      <c r="A91" s="25" t="s">
        <v>117</v>
      </c>
      <c r="B91" s="31" t="s">
        <v>277</v>
      </c>
      <c r="C91" s="31" t="s">
        <v>57</v>
      </c>
      <c r="D91" s="27">
        <v>36</v>
      </c>
      <c r="E91" s="27">
        <v>35</v>
      </c>
      <c r="F91" s="27">
        <v>38</v>
      </c>
      <c r="G91" s="27">
        <v>38</v>
      </c>
      <c r="H91" s="27">
        <v>39</v>
      </c>
      <c r="I91" s="27">
        <v>38</v>
      </c>
      <c r="J91" s="27">
        <v>39</v>
      </c>
      <c r="K91" s="27">
        <v>40</v>
      </c>
      <c r="L91" s="27">
        <v>37</v>
      </c>
      <c r="M91" s="27">
        <v>45</v>
      </c>
      <c r="N91" s="27">
        <v>40</v>
      </c>
    </row>
    <row r="92" spans="1:14" ht="20.100000000000001" customHeight="1" x14ac:dyDescent="0.25">
      <c r="A92" s="21" t="s">
        <v>117</v>
      </c>
      <c r="B92" s="30" t="s">
        <v>278</v>
      </c>
      <c r="C92" s="941" t="s">
        <v>461</v>
      </c>
      <c r="D92" s="22">
        <v>79</v>
      </c>
      <c r="E92" s="22">
        <v>84</v>
      </c>
      <c r="F92" s="23">
        <v>84</v>
      </c>
      <c r="G92" s="22">
        <v>81</v>
      </c>
      <c r="H92" s="22">
        <v>81</v>
      </c>
      <c r="I92" s="22">
        <v>85</v>
      </c>
      <c r="J92" s="22" t="s">
        <v>116</v>
      </c>
      <c r="K92" s="22" t="s">
        <v>116</v>
      </c>
      <c r="L92" s="22">
        <v>78</v>
      </c>
      <c r="M92" s="22" t="s">
        <v>116</v>
      </c>
      <c r="N92" s="22" t="s">
        <v>116</v>
      </c>
    </row>
    <row r="93" spans="1:14" ht="20.100000000000001" customHeight="1" x14ac:dyDescent="0.25">
      <c r="A93" s="25" t="s">
        <v>117</v>
      </c>
      <c r="B93" s="31" t="s">
        <v>279</v>
      </c>
      <c r="C93" s="375" t="s">
        <v>116</v>
      </c>
      <c r="D93" s="27">
        <v>47</v>
      </c>
      <c r="E93" s="26">
        <v>47</v>
      </c>
      <c r="F93" s="26">
        <v>48</v>
      </c>
      <c r="G93" s="26">
        <v>43</v>
      </c>
      <c r="H93" s="26">
        <v>52</v>
      </c>
      <c r="I93" s="26" t="s">
        <v>116</v>
      </c>
      <c r="J93" s="26" t="s">
        <v>116</v>
      </c>
      <c r="K93" s="26" t="s">
        <v>116</v>
      </c>
      <c r="L93" s="26" t="s">
        <v>116</v>
      </c>
      <c r="M93" s="26" t="s">
        <v>116</v>
      </c>
      <c r="N93" s="26" t="s">
        <v>116</v>
      </c>
    </row>
    <row r="94" spans="1:14" ht="20.100000000000001" customHeight="1" x14ac:dyDescent="0.25">
      <c r="A94" s="21" t="s">
        <v>121</v>
      </c>
      <c r="B94" s="30" t="s">
        <v>122</v>
      </c>
      <c r="C94" s="30" t="s">
        <v>57</v>
      </c>
      <c r="D94" s="23">
        <v>28</v>
      </c>
      <c r="E94" s="23">
        <v>30</v>
      </c>
      <c r="F94" s="23">
        <v>25</v>
      </c>
      <c r="G94" s="23">
        <v>28</v>
      </c>
      <c r="H94" s="23">
        <v>28</v>
      </c>
      <c r="I94" s="23">
        <v>28</v>
      </c>
      <c r="J94" s="23">
        <v>36</v>
      </c>
      <c r="K94" s="23">
        <v>37</v>
      </c>
      <c r="L94" s="23">
        <v>36</v>
      </c>
      <c r="M94" s="23">
        <v>36</v>
      </c>
      <c r="N94" s="23">
        <v>46</v>
      </c>
    </row>
    <row r="95" spans="1:14" x14ac:dyDescent="0.25">
      <c r="A95" s="28"/>
      <c r="D95" s="39"/>
      <c r="E95" s="39"/>
      <c r="F95" s="39"/>
      <c r="G95" s="39"/>
    </row>
    <row r="96" spans="1:14" x14ac:dyDescent="0.25">
      <c r="A96" s="238" t="s">
        <v>449</v>
      </c>
    </row>
    <row r="97" spans="1:3" x14ac:dyDescent="0.25">
      <c r="A97" s="238" t="s">
        <v>462</v>
      </c>
    </row>
    <row r="99" spans="1:3" ht="30" customHeight="1" x14ac:dyDescent="0.25">
      <c r="A99" s="1010" t="s">
        <v>941</v>
      </c>
      <c r="B99" s="1010"/>
      <c r="C99" s="1010"/>
    </row>
    <row r="100" spans="1:3" x14ac:dyDescent="0.25">
      <c r="A100" s="224" t="s">
        <v>731</v>
      </c>
    </row>
  </sheetData>
  <autoFilter ref="A3:N94" xr:uid="{00000000-0001-0000-1E00-000000000000}"/>
  <mergeCells count="3">
    <mergeCell ref="A2:B2"/>
    <mergeCell ref="A99:C99"/>
    <mergeCell ref="A1:C1"/>
  </mergeCells>
  <conditionalFormatting sqref="A67:C67">
    <cfRule type="expression" dxfId="35" priority="17">
      <formula>MOD(ROW(),2)=0</formula>
    </cfRule>
  </conditionalFormatting>
  <conditionalFormatting sqref="A4:N79">
    <cfRule type="expression" dxfId="34" priority="2">
      <formula>MOD(ROW(),2)=0</formula>
    </cfRule>
  </conditionalFormatting>
  <conditionalFormatting sqref="A82:N83">
    <cfRule type="expression" dxfId="33" priority="1">
      <formula>MOD(ROW(),2)=0</formula>
    </cfRule>
  </conditionalFormatting>
  <hyperlinks>
    <hyperlink ref="A2:B2" location="TOC!A1" display="Return to Table of Contents" xr:uid="{00000000-0004-0000-1E00-000000000000}"/>
  </hyperlinks>
  <pageMargins left="0.25" right="0.25" top="0.75" bottom="0.75" header="0.3" footer="0.3"/>
  <pageSetup scale="60"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6" max="13" man="1"/>
  </rowBreaks>
  <colBreaks count="1" manualBreakCount="1">
    <brk id="9" max="99"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70C0"/>
  </sheetPr>
  <dimension ref="A1:BU108"/>
  <sheetViews>
    <sheetView zoomScaleNormal="100" workbookViewId="0">
      <pane xSplit="3" ySplit="5" topLeftCell="D6"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12.5546875" style="1" customWidth="1"/>
    <col min="2" max="2" width="47.88671875" style="1" customWidth="1"/>
    <col min="3" max="3" width="23.109375" style="1" customWidth="1"/>
    <col min="4" max="14" width="7.44140625" style="1" customWidth="1"/>
    <col min="15" max="15" width="5.33203125" style="1" customWidth="1"/>
    <col min="16" max="20" width="7.44140625" style="1" customWidth="1"/>
    <col min="21" max="21" width="6.6640625" style="1" customWidth="1"/>
    <col min="22" max="26" width="7.44140625" style="1" customWidth="1"/>
    <col min="27" max="27" width="6.88671875" style="1" customWidth="1"/>
    <col min="28" max="32" width="7.44140625" style="1" customWidth="1"/>
    <col min="33" max="33" width="6.109375" style="1" customWidth="1"/>
    <col min="34" max="37" width="7.44140625" style="1" customWidth="1"/>
    <col min="38" max="39" width="6.33203125" style="1" customWidth="1"/>
    <col min="40" max="43" width="7.44140625" style="1" customWidth="1"/>
    <col min="44" max="45" width="6.5546875" style="1" customWidth="1"/>
    <col min="46" max="51" width="7.44140625" style="1" customWidth="1"/>
    <col min="52" max="55" width="7.33203125" style="1" customWidth="1"/>
    <col min="56" max="57" width="5.88671875" style="1" customWidth="1"/>
    <col min="58" max="61" width="7.33203125" style="1" customWidth="1"/>
    <col min="62" max="64" width="5.6640625" style="1" customWidth="1"/>
    <col min="65" max="65" width="6" style="1" customWidth="1"/>
    <col min="66" max="69" width="7.33203125" style="1" customWidth="1"/>
    <col min="70" max="72" width="5.6640625" style="1" customWidth="1"/>
    <col min="73" max="73" width="6.109375" style="1" customWidth="1"/>
    <col min="74" max="16384" width="9.109375" style="1"/>
  </cols>
  <sheetData>
    <row r="1" spans="1:73" ht="33.75" customHeight="1" x14ac:dyDescent="0.25">
      <c r="A1" s="1011" t="s">
        <v>961</v>
      </c>
      <c r="B1" s="1011"/>
      <c r="C1" s="1011"/>
    </row>
    <row r="2" spans="1:73" ht="23.25" customHeight="1" x14ac:dyDescent="0.25">
      <c r="A2" s="1009" t="s">
        <v>10</v>
      </c>
      <c r="B2" s="1009"/>
      <c r="C2" s="462"/>
    </row>
    <row r="3" spans="1:73" ht="20.100000000000001" customHeight="1" x14ac:dyDescent="0.25">
      <c r="A3" s="1017"/>
      <c r="B3" s="1017"/>
      <c r="C3" s="1066"/>
      <c r="D3" s="1043">
        <v>2015</v>
      </c>
      <c r="E3" s="1017"/>
      <c r="F3" s="1017"/>
      <c r="G3" s="1017"/>
      <c r="H3" s="1017"/>
      <c r="I3" s="1042"/>
      <c r="J3" s="1043">
        <v>2016</v>
      </c>
      <c r="K3" s="1017"/>
      <c r="L3" s="1017"/>
      <c r="M3" s="1017"/>
      <c r="N3" s="1017"/>
      <c r="O3" s="1042"/>
      <c r="P3" s="1043">
        <v>2017</v>
      </c>
      <c r="Q3" s="1017"/>
      <c r="R3" s="1017"/>
      <c r="S3" s="1017"/>
      <c r="T3" s="1017"/>
      <c r="U3" s="1042"/>
      <c r="V3" s="1043">
        <v>2018</v>
      </c>
      <c r="W3" s="1017"/>
      <c r="X3" s="1017"/>
      <c r="Y3" s="1017"/>
      <c r="Z3" s="1017"/>
      <c r="AA3" s="1042"/>
      <c r="AB3" s="1017">
        <v>2019</v>
      </c>
      <c r="AC3" s="1017"/>
      <c r="AD3" s="1017"/>
      <c r="AE3" s="1017"/>
      <c r="AF3" s="1017"/>
      <c r="AG3" s="1017"/>
      <c r="AH3" s="1043">
        <v>2020</v>
      </c>
      <c r="AI3" s="1017"/>
      <c r="AJ3" s="1017"/>
      <c r="AK3" s="1017"/>
      <c r="AL3" s="1017"/>
      <c r="AM3" s="1017"/>
      <c r="AN3" s="1043">
        <v>2021</v>
      </c>
      <c r="AO3" s="1017"/>
      <c r="AP3" s="1017"/>
      <c r="AQ3" s="1017"/>
      <c r="AR3" s="1017"/>
      <c r="AS3" s="1017"/>
      <c r="AT3" s="1043">
        <v>2022</v>
      </c>
      <c r="AU3" s="1017"/>
      <c r="AV3" s="1017"/>
      <c r="AW3" s="1017"/>
      <c r="AX3" s="1017"/>
      <c r="AY3" s="1017"/>
      <c r="AZ3" s="1043">
        <v>2023</v>
      </c>
      <c r="BA3" s="1017"/>
      <c r="BB3" s="1017"/>
      <c r="BC3" s="1017"/>
      <c r="BD3" s="1017"/>
      <c r="BE3" s="1017"/>
      <c r="BF3" s="1043">
        <v>2024</v>
      </c>
      <c r="BG3" s="1017"/>
      <c r="BH3" s="1017"/>
      <c r="BI3" s="1017"/>
      <c r="BJ3" s="1017"/>
      <c r="BK3" s="1017"/>
      <c r="BL3" s="1017"/>
      <c r="BM3" s="1017"/>
      <c r="BN3" s="1043">
        <v>2025</v>
      </c>
      <c r="BO3" s="1017"/>
      <c r="BP3" s="1017"/>
      <c r="BQ3" s="1017"/>
      <c r="BR3" s="1017"/>
      <c r="BS3" s="1017"/>
      <c r="BT3" s="1017"/>
      <c r="BU3" s="1017"/>
    </row>
    <row r="4" spans="1:73" ht="27" customHeight="1" x14ac:dyDescent="0.25">
      <c r="A4" s="54" t="s">
        <v>463</v>
      </c>
      <c r="B4" s="54"/>
      <c r="C4" s="1066"/>
      <c r="D4" s="1043" t="s">
        <v>145</v>
      </c>
      <c r="E4" s="1017"/>
      <c r="F4" s="1017" t="s">
        <v>144</v>
      </c>
      <c r="G4" s="1017"/>
      <c r="H4" s="1017" t="s">
        <v>342</v>
      </c>
      <c r="I4" s="1042"/>
      <c r="J4" s="1043" t="s">
        <v>145</v>
      </c>
      <c r="K4" s="1017"/>
      <c r="L4" s="1017" t="s">
        <v>144</v>
      </c>
      <c r="M4" s="1017"/>
      <c r="N4" s="1017" t="s">
        <v>67</v>
      </c>
      <c r="O4" s="1042"/>
      <c r="P4" s="1043" t="s">
        <v>145</v>
      </c>
      <c r="Q4" s="1017"/>
      <c r="R4" s="1017" t="s">
        <v>144</v>
      </c>
      <c r="S4" s="1017"/>
      <c r="T4" s="1017" t="s">
        <v>67</v>
      </c>
      <c r="U4" s="1042"/>
      <c r="V4" s="1043" t="s">
        <v>145</v>
      </c>
      <c r="W4" s="1017"/>
      <c r="X4" s="1017" t="s">
        <v>144</v>
      </c>
      <c r="Y4" s="1017"/>
      <c r="Z4" s="1017" t="s">
        <v>67</v>
      </c>
      <c r="AA4" s="1042"/>
      <c r="AB4" s="1017" t="s">
        <v>145</v>
      </c>
      <c r="AC4" s="1017"/>
      <c r="AD4" s="1017" t="s">
        <v>144</v>
      </c>
      <c r="AE4" s="1017"/>
      <c r="AF4" s="1017" t="s">
        <v>67</v>
      </c>
      <c r="AG4" s="1017"/>
      <c r="AH4" s="1043" t="s">
        <v>145</v>
      </c>
      <c r="AI4" s="1017"/>
      <c r="AJ4" s="1017" t="s">
        <v>144</v>
      </c>
      <c r="AK4" s="1017"/>
      <c r="AL4" s="1017" t="s">
        <v>67</v>
      </c>
      <c r="AM4" s="1017"/>
      <c r="AN4" s="1043" t="s">
        <v>145</v>
      </c>
      <c r="AO4" s="1017"/>
      <c r="AP4" s="1017" t="s">
        <v>144</v>
      </c>
      <c r="AQ4" s="1017"/>
      <c r="AR4" s="1017" t="s">
        <v>67</v>
      </c>
      <c r="AS4" s="1017"/>
      <c r="AT4" s="1043" t="s">
        <v>145</v>
      </c>
      <c r="AU4" s="1017"/>
      <c r="AV4" s="1017" t="s">
        <v>144</v>
      </c>
      <c r="AW4" s="1017"/>
      <c r="AX4" s="1017" t="s">
        <v>67</v>
      </c>
      <c r="AY4" s="1017"/>
      <c r="AZ4" s="1043" t="s">
        <v>145</v>
      </c>
      <c r="BA4" s="1017"/>
      <c r="BB4" s="1017" t="s">
        <v>144</v>
      </c>
      <c r="BC4" s="1017"/>
      <c r="BD4" s="1017" t="s">
        <v>67</v>
      </c>
      <c r="BE4" s="1017"/>
      <c r="BF4" s="1043" t="s">
        <v>145</v>
      </c>
      <c r="BG4" s="1017"/>
      <c r="BH4" s="1017" t="s">
        <v>144</v>
      </c>
      <c r="BI4" s="1017"/>
      <c r="BJ4" s="1018" t="s">
        <v>623</v>
      </c>
      <c r="BK4" s="1018"/>
      <c r="BL4" s="1018" t="s">
        <v>242</v>
      </c>
      <c r="BM4" s="1018"/>
      <c r="BN4" s="1043" t="s">
        <v>145</v>
      </c>
      <c r="BO4" s="1017"/>
      <c r="BP4" s="1017" t="s">
        <v>144</v>
      </c>
      <c r="BQ4" s="1017"/>
      <c r="BR4" s="1018" t="s">
        <v>623</v>
      </c>
      <c r="BS4" s="1018"/>
      <c r="BT4" s="1018" t="s">
        <v>242</v>
      </c>
      <c r="BU4" s="1018"/>
    </row>
    <row r="5" spans="1:73" ht="36" customHeight="1" x14ac:dyDescent="0.25">
      <c r="A5" s="543" t="s">
        <v>464</v>
      </c>
      <c r="B5" s="543" t="s">
        <v>153</v>
      </c>
      <c r="C5" s="544" t="s">
        <v>55</v>
      </c>
      <c r="D5" s="145" t="s">
        <v>19</v>
      </c>
      <c r="E5" s="19" t="s">
        <v>224</v>
      </c>
      <c r="F5" s="19" t="s">
        <v>19</v>
      </c>
      <c r="G5" s="19" t="s">
        <v>224</v>
      </c>
      <c r="H5" s="19" t="s">
        <v>19</v>
      </c>
      <c r="I5" s="146" t="s">
        <v>224</v>
      </c>
      <c r="J5" s="145" t="s">
        <v>19</v>
      </c>
      <c r="K5" s="19" t="s">
        <v>224</v>
      </c>
      <c r="L5" s="19" t="s">
        <v>19</v>
      </c>
      <c r="M5" s="19" t="s">
        <v>224</v>
      </c>
      <c r="N5" s="19" t="s">
        <v>19</v>
      </c>
      <c r="O5" s="146" t="s">
        <v>224</v>
      </c>
      <c r="P5" s="145" t="s">
        <v>19</v>
      </c>
      <c r="Q5" s="19" t="s">
        <v>224</v>
      </c>
      <c r="R5" s="19" t="s">
        <v>19</v>
      </c>
      <c r="S5" s="19" t="s">
        <v>224</v>
      </c>
      <c r="T5" s="19" t="s">
        <v>19</v>
      </c>
      <c r="U5" s="146" t="s">
        <v>224</v>
      </c>
      <c r="V5" s="145" t="s">
        <v>19</v>
      </c>
      <c r="W5" s="19" t="s">
        <v>224</v>
      </c>
      <c r="X5" s="19" t="s">
        <v>19</v>
      </c>
      <c r="Y5" s="19" t="s">
        <v>224</v>
      </c>
      <c r="Z5" s="19" t="s">
        <v>19</v>
      </c>
      <c r="AA5" s="146" t="s">
        <v>224</v>
      </c>
      <c r="AB5" s="19" t="s">
        <v>19</v>
      </c>
      <c r="AC5" s="19" t="s">
        <v>224</v>
      </c>
      <c r="AD5" s="19" t="s">
        <v>19</v>
      </c>
      <c r="AE5" s="19" t="s">
        <v>224</v>
      </c>
      <c r="AF5" s="19" t="s">
        <v>19</v>
      </c>
      <c r="AG5" s="19" t="s">
        <v>224</v>
      </c>
      <c r="AH5" s="145" t="s">
        <v>19</v>
      </c>
      <c r="AI5" s="19" t="s">
        <v>224</v>
      </c>
      <c r="AJ5" s="19" t="s">
        <v>19</v>
      </c>
      <c r="AK5" s="19" t="s">
        <v>224</v>
      </c>
      <c r="AL5" s="19" t="s">
        <v>19</v>
      </c>
      <c r="AM5" s="19" t="s">
        <v>224</v>
      </c>
      <c r="AN5" s="145" t="s">
        <v>19</v>
      </c>
      <c r="AO5" s="19" t="s">
        <v>224</v>
      </c>
      <c r="AP5" s="19" t="s">
        <v>19</v>
      </c>
      <c r="AQ5" s="19" t="s">
        <v>224</v>
      </c>
      <c r="AR5" s="19" t="s">
        <v>19</v>
      </c>
      <c r="AS5" s="19" t="s">
        <v>224</v>
      </c>
      <c r="AT5" s="145" t="s">
        <v>19</v>
      </c>
      <c r="AU5" s="19" t="s">
        <v>224</v>
      </c>
      <c r="AV5" s="19" t="s">
        <v>19</v>
      </c>
      <c r="AW5" s="19" t="s">
        <v>224</v>
      </c>
      <c r="AX5" s="19" t="s">
        <v>19</v>
      </c>
      <c r="AY5" s="19" t="s">
        <v>224</v>
      </c>
      <c r="AZ5" s="608" t="s">
        <v>19</v>
      </c>
      <c r="BA5" s="605" t="s">
        <v>224</v>
      </c>
      <c r="BB5" s="605" t="s">
        <v>19</v>
      </c>
      <c r="BC5" s="605" t="s">
        <v>224</v>
      </c>
      <c r="BD5" s="605" t="s">
        <v>19</v>
      </c>
      <c r="BE5" s="605" t="s">
        <v>224</v>
      </c>
      <c r="BF5" s="753" t="s">
        <v>19</v>
      </c>
      <c r="BG5" s="751" t="s">
        <v>224</v>
      </c>
      <c r="BH5" s="751" t="s">
        <v>19</v>
      </c>
      <c r="BI5" s="751" t="s">
        <v>224</v>
      </c>
      <c r="BJ5" s="751" t="s">
        <v>19</v>
      </c>
      <c r="BK5" s="751" t="s">
        <v>224</v>
      </c>
      <c r="BL5" s="751" t="s">
        <v>19</v>
      </c>
      <c r="BM5" s="751" t="s">
        <v>224</v>
      </c>
      <c r="BN5" s="933" t="s">
        <v>19</v>
      </c>
      <c r="BO5" s="932" t="s">
        <v>224</v>
      </c>
      <c r="BP5" s="932" t="s">
        <v>19</v>
      </c>
      <c r="BQ5" s="932" t="s">
        <v>224</v>
      </c>
      <c r="BR5" s="932" t="s">
        <v>19</v>
      </c>
      <c r="BS5" s="932" t="s">
        <v>224</v>
      </c>
      <c r="BT5" s="932" t="s">
        <v>19</v>
      </c>
      <c r="BU5" s="932" t="s">
        <v>224</v>
      </c>
    </row>
    <row r="6" spans="1:73" ht="20.100000000000001" customHeight="1" x14ac:dyDescent="0.25">
      <c r="A6" s="382" t="s">
        <v>56</v>
      </c>
      <c r="B6" s="383" t="s">
        <v>154</v>
      </c>
      <c r="C6" s="383" t="s">
        <v>57</v>
      </c>
      <c r="D6" s="401">
        <v>37</v>
      </c>
      <c r="E6" s="404">
        <v>69.8</v>
      </c>
      <c r="F6" s="402">
        <v>16</v>
      </c>
      <c r="G6" s="404">
        <v>30.2</v>
      </c>
      <c r="H6" s="439">
        <v>0</v>
      </c>
      <c r="I6" s="405">
        <v>0</v>
      </c>
      <c r="J6" s="401">
        <v>33</v>
      </c>
      <c r="K6" s="404">
        <v>55.9</v>
      </c>
      <c r="L6" s="402">
        <v>26</v>
      </c>
      <c r="M6" s="402">
        <v>44.1</v>
      </c>
      <c r="N6" s="439">
        <v>0</v>
      </c>
      <c r="O6" s="405">
        <v>0</v>
      </c>
      <c r="P6" s="401">
        <v>34</v>
      </c>
      <c r="Q6" s="404">
        <v>54</v>
      </c>
      <c r="R6" s="402">
        <v>29</v>
      </c>
      <c r="S6" s="404">
        <v>46</v>
      </c>
      <c r="T6" s="440">
        <v>0</v>
      </c>
      <c r="U6" s="408">
        <v>0</v>
      </c>
      <c r="V6" s="401">
        <v>32</v>
      </c>
      <c r="W6" s="404">
        <v>46.4</v>
      </c>
      <c r="X6" s="402">
        <v>37</v>
      </c>
      <c r="Y6" s="404">
        <v>53.6</v>
      </c>
      <c r="Z6" s="439">
        <v>0</v>
      </c>
      <c r="AA6" s="405">
        <v>0</v>
      </c>
      <c r="AB6" s="401">
        <v>31</v>
      </c>
      <c r="AC6" s="404">
        <v>47</v>
      </c>
      <c r="AD6" s="402">
        <v>35</v>
      </c>
      <c r="AE6" s="404">
        <v>53</v>
      </c>
      <c r="AF6" s="439">
        <v>0</v>
      </c>
      <c r="AG6" s="405">
        <v>0</v>
      </c>
      <c r="AH6" s="401">
        <v>30</v>
      </c>
      <c r="AI6" s="404">
        <v>39.5</v>
      </c>
      <c r="AJ6" s="402">
        <v>46</v>
      </c>
      <c r="AK6" s="404">
        <v>60.5</v>
      </c>
      <c r="AL6" s="439">
        <v>0</v>
      </c>
      <c r="AM6" s="405">
        <v>0</v>
      </c>
      <c r="AN6" s="401">
        <v>35</v>
      </c>
      <c r="AO6" s="404">
        <v>44.9</v>
      </c>
      <c r="AP6" s="402">
        <v>43</v>
      </c>
      <c r="AQ6" s="404">
        <v>55.1</v>
      </c>
      <c r="AR6" s="439">
        <v>0</v>
      </c>
      <c r="AS6" s="405">
        <v>0</v>
      </c>
      <c r="AT6" s="401">
        <v>30</v>
      </c>
      <c r="AU6" s="404">
        <v>39</v>
      </c>
      <c r="AV6" s="402">
        <v>47</v>
      </c>
      <c r="AW6" s="404">
        <v>61</v>
      </c>
      <c r="AX6" s="439">
        <v>0</v>
      </c>
      <c r="AY6" s="405">
        <v>0</v>
      </c>
      <c r="AZ6" s="401">
        <v>31</v>
      </c>
      <c r="BA6" s="404">
        <v>39.700000000000003</v>
      </c>
      <c r="BB6" s="402">
        <v>47</v>
      </c>
      <c r="BC6" s="404">
        <v>60.3</v>
      </c>
      <c r="BD6" s="439">
        <v>0</v>
      </c>
      <c r="BE6" s="405">
        <v>0</v>
      </c>
      <c r="BF6" s="401">
        <v>31</v>
      </c>
      <c r="BG6" s="404">
        <v>36.904800000000002</v>
      </c>
      <c r="BH6" s="402">
        <v>53</v>
      </c>
      <c r="BI6" s="404">
        <v>63.095199999999998</v>
      </c>
      <c r="BJ6" s="442">
        <v>0</v>
      </c>
      <c r="BK6" s="404">
        <v>0</v>
      </c>
      <c r="BL6" s="439">
        <v>0</v>
      </c>
      <c r="BM6" s="405">
        <v>0</v>
      </c>
      <c r="BN6" s="401">
        <v>37</v>
      </c>
      <c r="BO6" s="404">
        <v>35.238100000000003</v>
      </c>
      <c r="BP6" s="402">
        <v>68</v>
      </c>
      <c r="BQ6" s="404">
        <v>64.761899999999997</v>
      </c>
      <c r="BR6" s="442">
        <v>0</v>
      </c>
      <c r="BS6" s="404">
        <v>0</v>
      </c>
      <c r="BT6" s="439">
        <v>0</v>
      </c>
      <c r="BU6" s="405">
        <v>0</v>
      </c>
    </row>
    <row r="7" spans="1:73" ht="20.100000000000001" customHeight="1" x14ac:dyDescent="0.25">
      <c r="A7" s="374" t="s">
        <v>361</v>
      </c>
      <c r="B7" s="375" t="s">
        <v>955</v>
      </c>
      <c r="C7" s="375" t="s">
        <v>59</v>
      </c>
      <c r="D7" s="524">
        <v>0</v>
      </c>
      <c r="E7" s="406">
        <v>0</v>
      </c>
      <c r="F7" s="406">
        <v>0</v>
      </c>
      <c r="G7" s="406">
        <v>0</v>
      </c>
      <c r="H7" s="942">
        <v>0</v>
      </c>
      <c r="I7" s="407">
        <v>0</v>
      </c>
      <c r="J7" s="524">
        <v>0</v>
      </c>
      <c r="K7" s="406">
        <v>0</v>
      </c>
      <c r="L7" s="406">
        <v>0</v>
      </c>
      <c r="M7" s="406">
        <v>0</v>
      </c>
      <c r="N7" s="942">
        <v>0</v>
      </c>
      <c r="O7" s="407">
        <v>0</v>
      </c>
      <c r="P7" s="524">
        <v>0</v>
      </c>
      <c r="Q7" s="406">
        <v>0</v>
      </c>
      <c r="R7" s="406">
        <v>0</v>
      </c>
      <c r="S7" s="406">
        <v>0</v>
      </c>
      <c r="T7" s="943">
        <v>0</v>
      </c>
      <c r="U7" s="525">
        <v>0</v>
      </c>
      <c r="V7" s="524">
        <v>0</v>
      </c>
      <c r="W7" s="406">
        <v>0</v>
      </c>
      <c r="X7" s="406">
        <v>0</v>
      </c>
      <c r="Y7" s="406">
        <v>0</v>
      </c>
      <c r="Z7" s="942">
        <v>0</v>
      </c>
      <c r="AA7" s="407">
        <v>0</v>
      </c>
      <c r="AB7" s="524">
        <v>0</v>
      </c>
      <c r="AC7" s="406">
        <v>0</v>
      </c>
      <c r="AD7" s="406">
        <v>0</v>
      </c>
      <c r="AE7" s="406">
        <v>0</v>
      </c>
      <c r="AF7" s="942">
        <v>0</v>
      </c>
      <c r="AG7" s="407">
        <v>0</v>
      </c>
      <c r="AH7" s="524">
        <v>0</v>
      </c>
      <c r="AI7" s="406">
        <v>0</v>
      </c>
      <c r="AJ7" s="406">
        <v>0</v>
      </c>
      <c r="AK7" s="406">
        <v>0</v>
      </c>
      <c r="AL7" s="942">
        <v>0</v>
      </c>
      <c r="AM7" s="407">
        <v>0</v>
      </c>
      <c r="AN7" s="524">
        <v>0</v>
      </c>
      <c r="AO7" s="406">
        <v>0</v>
      </c>
      <c r="AP7" s="406">
        <v>0</v>
      </c>
      <c r="AQ7" s="406">
        <v>0</v>
      </c>
      <c r="AR7" s="942">
        <v>0</v>
      </c>
      <c r="AS7" s="407">
        <v>0</v>
      </c>
      <c r="AT7" s="524">
        <v>0</v>
      </c>
      <c r="AU7" s="406">
        <v>0</v>
      </c>
      <c r="AV7" s="406">
        <v>0</v>
      </c>
      <c r="AW7" s="406">
        <v>0</v>
      </c>
      <c r="AX7" s="942">
        <v>0</v>
      </c>
      <c r="AY7" s="407">
        <v>0</v>
      </c>
      <c r="AZ7" s="524">
        <v>0</v>
      </c>
      <c r="BA7" s="406">
        <v>0</v>
      </c>
      <c r="BB7" s="406">
        <v>0</v>
      </c>
      <c r="BC7" s="406">
        <v>0</v>
      </c>
      <c r="BD7" s="942">
        <v>0</v>
      </c>
      <c r="BE7" s="407">
        <v>0</v>
      </c>
      <c r="BF7" s="524">
        <v>0</v>
      </c>
      <c r="BG7" s="406">
        <v>0</v>
      </c>
      <c r="BH7" s="406">
        <v>0</v>
      </c>
      <c r="BI7" s="406">
        <v>0</v>
      </c>
      <c r="BJ7" s="406">
        <v>0</v>
      </c>
      <c r="BK7" s="406">
        <v>0</v>
      </c>
      <c r="BL7" s="942">
        <v>0</v>
      </c>
      <c r="BM7" s="407">
        <v>0</v>
      </c>
      <c r="BN7" s="524">
        <v>0</v>
      </c>
      <c r="BO7" s="406">
        <v>0</v>
      </c>
      <c r="BP7" s="406">
        <v>0</v>
      </c>
      <c r="BQ7" s="406">
        <v>0</v>
      </c>
      <c r="BR7" s="406">
        <v>0</v>
      </c>
      <c r="BS7" s="406">
        <v>0</v>
      </c>
      <c r="BT7" s="942">
        <v>0</v>
      </c>
      <c r="BU7" s="407">
        <v>0</v>
      </c>
    </row>
    <row r="8" spans="1:73" ht="20.100000000000001" customHeight="1" x14ac:dyDescent="0.25">
      <c r="A8" s="382" t="s">
        <v>58</v>
      </c>
      <c r="B8" s="383" t="s">
        <v>155</v>
      </c>
      <c r="C8" s="383" t="s">
        <v>59</v>
      </c>
      <c r="D8" s="401">
        <v>41</v>
      </c>
      <c r="E8" s="404">
        <v>55.4</v>
      </c>
      <c r="F8" s="402">
        <v>33</v>
      </c>
      <c r="G8" s="404">
        <v>44.6</v>
      </c>
      <c r="H8" s="439">
        <v>0</v>
      </c>
      <c r="I8" s="405">
        <v>0</v>
      </c>
      <c r="J8" s="401">
        <v>42</v>
      </c>
      <c r="K8" s="404">
        <v>56.8</v>
      </c>
      <c r="L8" s="402">
        <v>32</v>
      </c>
      <c r="M8" s="402">
        <v>43.2</v>
      </c>
      <c r="N8" s="439">
        <v>0</v>
      </c>
      <c r="O8" s="405">
        <v>0</v>
      </c>
      <c r="P8" s="401">
        <v>36</v>
      </c>
      <c r="Q8" s="404">
        <v>48</v>
      </c>
      <c r="R8" s="402">
        <v>39</v>
      </c>
      <c r="S8" s="404">
        <v>52</v>
      </c>
      <c r="T8" s="440">
        <v>0</v>
      </c>
      <c r="U8" s="408">
        <v>0</v>
      </c>
      <c r="V8" s="401">
        <v>38</v>
      </c>
      <c r="W8" s="404">
        <v>52.8</v>
      </c>
      <c r="X8" s="402">
        <v>34</v>
      </c>
      <c r="Y8" s="404">
        <v>47.2</v>
      </c>
      <c r="Z8" s="439">
        <v>0</v>
      </c>
      <c r="AA8" s="405">
        <v>0</v>
      </c>
      <c r="AB8" s="401">
        <v>38</v>
      </c>
      <c r="AC8" s="404">
        <v>50.7</v>
      </c>
      <c r="AD8" s="402">
        <v>37</v>
      </c>
      <c r="AE8" s="404">
        <v>49.3</v>
      </c>
      <c r="AF8" s="439">
        <v>0</v>
      </c>
      <c r="AG8" s="405">
        <v>0</v>
      </c>
      <c r="AH8" s="401">
        <v>32</v>
      </c>
      <c r="AI8" s="404">
        <v>43.8</v>
      </c>
      <c r="AJ8" s="402">
        <v>41</v>
      </c>
      <c r="AK8" s="404">
        <v>56.2</v>
      </c>
      <c r="AL8" s="439">
        <v>0</v>
      </c>
      <c r="AM8" s="405">
        <v>0</v>
      </c>
      <c r="AN8" s="401">
        <v>30</v>
      </c>
      <c r="AO8" s="404">
        <v>41.7</v>
      </c>
      <c r="AP8" s="402">
        <v>42</v>
      </c>
      <c r="AQ8" s="404">
        <v>58.3</v>
      </c>
      <c r="AR8" s="439">
        <v>0</v>
      </c>
      <c r="AS8" s="405">
        <v>0</v>
      </c>
      <c r="AT8" s="401">
        <v>41</v>
      </c>
      <c r="AU8" s="404">
        <v>55.4</v>
      </c>
      <c r="AV8" s="402">
        <v>33</v>
      </c>
      <c r="AW8" s="404">
        <v>44.6</v>
      </c>
      <c r="AX8" s="439">
        <v>0</v>
      </c>
      <c r="AY8" s="405">
        <v>0</v>
      </c>
      <c r="AZ8" s="401">
        <v>35</v>
      </c>
      <c r="BA8" s="404">
        <v>46.1</v>
      </c>
      <c r="BB8" s="402">
        <v>41</v>
      </c>
      <c r="BC8" s="404">
        <v>53.9</v>
      </c>
      <c r="BD8" s="439">
        <v>0</v>
      </c>
      <c r="BE8" s="405">
        <v>0</v>
      </c>
      <c r="BF8" s="401">
        <v>30</v>
      </c>
      <c r="BG8" s="404">
        <v>38.461500000000001</v>
      </c>
      <c r="BH8" s="402">
        <v>48</v>
      </c>
      <c r="BI8" s="404">
        <v>61.538499999999999</v>
      </c>
      <c r="BJ8" s="442">
        <v>0</v>
      </c>
      <c r="BK8" s="404">
        <v>0</v>
      </c>
      <c r="BL8" s="439">
        <v>0</v>
      </c>
      <c r="BM8" s="405">
        <v>0</v>
      </c>
      <c r="BN8" s="401">
        <v>32</v>
      </c>
      <c r="BO8" s="404">
        <v>42.666699999999999</v>
      </c>
      <c r="BP8" s="402">
        <v>43</v>
      </c>
      <c r="BQ8" s="404">
        <v>57.333300000000001</v>
      </c>
      <c r="BR8" s="442">
        <v>0</v>
      </c>
      <c r="BS8" s="404">
        <v>0</v>
      </c>
      <c r="BT8" s="439">
        <v>0</v>
      </c>
      <c r="BU8" s="405">
        <v>0</v>
      </c>
    </row>
    <row r="9" spans="1:73" ht="20.100000000000001" customHeight="1" x14ac:dyDescent="0.25">
      <c r="A9" s="382" t="s">
        <v>58</v>
      </c>
      <c r="B9" s="383" t="s">
        <v>156</v>
      </c>
      <c r="C9" s="383" t="s">
        <v>59</v>
      </c>
      <c r="D9" s="401">
        <v>65</v>
      </c>
      <c r="E9" s="404">
        <v>58</v>
      </c>
      <c r="F9" s="402">
        <v>47</v>
      </c>
      <c r="G9" s="404">
        <v>42</v>
      </c>
      <c r="H9" s="439">
        <v>0</v>
      </c>
      <c r="I9" s="405">
        <v>0</v>
      </c>
      <c r="J9" s="401">
        <v>62</v>
      </c>
      <c r="K9" s="404">
        <v>56.9</v>
      </c>
      <c r="L9" s="402">
        <v>47</v>
      </c>
      <c r="M9" s="402">
        <v>43.1</v>
      </c>
      <c r="N9" s="439">
        <v>0</v>
      </c>
      <c r="O9" s="405">
        <v>0</v>
      </c>
      <c r="P9" s="401">
        <v>79</v>
      </c>
      <c r="Q9" s="404">
        <v>56.4</v>
      </c>
      <c r="R9" s="402">
        <v>61</v>
      </c>
      <c r="S9" s="404">
        <v>43.6</v>
      </c>
      <c r="T9" s="440">
        <v>0</v>
      </c>
      <c r="U9" s="408">
        <v>0</v>
      </c>
      <c r="V9" s="401">
        <v>90</v>
      </c>
      <c r="W9" s="404">
        <v>63.8</v>
      </c>
      <c r="X9" s="402">
        <v>51</v>
      </c>
      <c r="Y9" s="404">
        <v>36.200000000000003</v>
      </c>
      <c r="Z9" s="439">
        <v>0</v>
      </c>
      <c r="AA9" s="405">
        <v>0</v>
      </c>
      <c r="AB9" s="401">
        <v>71</v>
      </c>
      <c r="AC9" s="404">
        <v>50.4</v>
      </c>
      <c r="AD9" s="402">
        <v>70</v>
      </c>
      <c r="AE9" s="404">
        <v>49.6</v>
      </c>
      <c r="AF9" s="439">
        <v>0</v>
      </c>
      <c r="AG9" s="405">
        <v>0</v>
      </c>
      <c r="AH9" s="401">
        <v>82</v>
      </c>
      <c r="AI9" s="404">
        <v>58.2</v>
      </c>
      <c r="AJ9" s="402">
        <v>59</v>
      </c>
      <c r="AK9" s="404">
        <v>41.8</v>
      </c>
      <c r="AL9" s="439">
        <v>0</v>
      </c>
      <c r="AM9" s="405">
        <v>0</v>
      </c>
      <c r="AN9" s="401">
        <v>88</v>
      </c>
      <c r="AO9" s="404">
        <v>61.1</v>
      </c>
      <c r="AP9" s="402">
        <v>56</v>
      </c>
      <c r="AQ9" s="404">
        <v>38.9</v>
      </c>
      <c r="AR9" s="439">
        <v>0</v>
      </c>
      <c r="AS9" s="405">
        <v>0</v>
      </c>
      <c r="AT9" s="401">
        <v>90</v>
      </c>
      <c r="AU9" s="404">
        <v>62.9</v>
      </c>
      <c r="AV9" s="402">
        <v>53</v>
      </c>
      <c r="AW9" s="404">
        <v>37.1</v>
      </c>
      <c r="AX9" s="439">
        <v>0</v>
      </c>
      <c r="AY9" s="405">
        <v>0</v>
      </c>
      <c r="AZ9" s="401">
        <v>81</v>
      </c>
      <c r="BA9" s="404">
        <v>56.3</v>
      </c>
      <c r="BB9" s="402">
        <v>63</v>
      </c>
      <c r="BC9" s="404">
        <v>43.8</v>
      </c>
      <c r="BD9" s="439">
        <v>0</v>
      </c>
      <c r="BE9" s="405">
        <v>0</v>
      </c>
      <c r="BF9" s="401">
        <v>69</v>
      </c>
      <c r="BG9" s="404">
        <v>47.586199999999998</v>
      </c>
      <c r="BH9" s="402">
        <v>76</v>
      </c>
      <c r="BI9" s="404">
        <v>52.413800000000002</v>
      </c>
      <c r="BJ9" s="442">
        <v>0</v>
      </c>
      <c r="BK9" s="404">
        <v>0</v>
      </c>
      <c r="BL9" s="439">
        <v>0</v>
      </c>
      <c r="BM9" s="405">
        <v>0</v>
      </c>
      <c r="BN9" s="401">
        <v>79</v>
      </c>
      <c r="BO9" s="404">
        <v>55.633800000000001</v>
      </c>
      <c r="BP9" s="402">
        <v>63</v>
      </c>
      <c r="BQ9" s="404">
        <v>44.366199999999999</v>
      </c>
      <c r="BR9" s="442">
        <v>0</v>
      </c>
      <c r="BS9" s="404">
        <v>0</v>
      </c>
      <c r="BT9" s="439">
        <v>0</v>
      </c>
      <c r="BU9" s="405">
        <v>0</v>
      </c>
    </row>
    <row r="10" spans="1:73" ht="20.100000000000001" customHeight="1" x14ac:dyDescent="0.25">
      <c r="A10" s="374" t="s">
        <v>60</v>
      </c>
      <c r="B10" s="375" t="s">
        <v>157</v>
      </c>
      <c r="C10" s="375" t="s">
        <v>61</v>
      </c>
      <c r="D10" s="401" t="s">
        <v>232</v>
      </c>
      <c r="E10" s="404" t="s">
        <v>232</v>
      </c>
      <c r="F10" s="402" t="s">
        <v>232</v>
      </c>
      <c r="G10" s="404" t="s">
        <v>232</v>
      </c>
      <c r="H10" s="439">
        <v>0</v>
      </c>
      <c r="I10" s="405" t="s">
        <v>232</v>
      </c>
      <c r="J10" s="401" t="s">
        <v>232</v>
      </c>
      <c r="K10" s="404" t="s">
        <v>232</v>
      </c>
      <c r="L10" s="402" t="s">
        <v>232</v>
      </c>
      <c r="M10" s="404" t="s">
        <v>232</v>
      </c>
      <c r="N10" s="439">
        <v>0</v>
      </c>
      <c r="O10" s="405" t="s">
        <v>232</v>
      </c>
      <c r="P10" s="401" t="s">
        <v>232</v>
      </c>
      <c r="Q10" s="404" t="s">
        <v>232</v>
      </c>
      <c r="R10" s="402" t="s">
        <v>232</v>
      </c>
      <c r="S10" s="404" t="s">
        <v>232</v>
      </c>
      <c r="T10" s="440">
        <v>0</v>
      </c>
      <c r="U10" s="408" t="s">
        <v>232</v>
      </c>
      <c r="V10" s="401" t="s">
        <v>232</v>
      </c>
      <c r="W10" s="404" t="s">
        <v>232</v>
      </c>
      <c r="X10" s="402" t="s">
        <v>232</v>
      </c>
      <c r="Y10" s="404" t="s">
        <v>232</v>
      </c>
      <c r="Z10" s="439">
        <v>0</v>
      </c>
      <c r="AA10" s="405" t="s">
        <v>232</v>
      </c>
      <c r="AB10" s="401" t="s">
        <v>232</v>
      </c>
      <c r="AC10" s="404" t="s">
        <v>232</v>
      </c>
      <c r="AD10" s="402" t="s">
        <v>232</v>
      </c>
      <c r="AE10" s="404" t="s">
        <v>232</v>
      </c>
      <c r="AF10" s="439">
        <v>0</v>
      </c>
      <c r="AG10" s="405" t="s">
        <v>232</v>
      </c>
      <c r="AH10" s="401" t="s">
        <v>232</v>
      </c>
      <c r="AI10" s="404" t="s">
        <v>232</v>
      </c>
      <c r="AJ10" s="402" t="s">
        <v>232</v>
      </c>
      <c r="AK10" s="404" t="s">
        <v>232</v>
      </c>
      <c r="AL10" s="439">
        <v>0</v>
      </c>
      <c r="AM10" s="405" t="s">
        <v>232</v>
      </c>
      <c r="AN10" s="401" t="s">
        <v>232</v>
      </c>
      <c r="AO10" s="404" t="s">
        <v>232</v>
      </c>
      <c r="AP10" s="402" t="s">
        <v>232</v>
      </c>
      <c r="AQ10" s="404" t="s">
        <v>232</v>
      </c>
      <c r="AR10" s="439">
        <v>0</v>
      </c>
      <c r="AS10" s="405" t="s">
        <v>232</v>
      </c>
      <c r="AT10" s="401" t="s">
        <v>232</v>
      </c>
      <c r="AU10" s="404" t="s">
        <v>232</v>
      </c>
      <c r="AV10" s="402" t="s">
        <v>232</v>
      </c>
      <c r="AW10" s="404" t="s">
        <v>232</v>
      </c>
      <c r="AX10" s="439">
        <v>0</v>
      </c>
      <c r="AY10" s="405" t="s">
        <v>232</v>
      </c>
      <c r="AZ10" s="401">
        <v>0</v>
      </c>
      <c r="BA10" s="404">
        <v>0</v>
      </c>
      <c r="BB10" s="402">
        <v>0</v>
      </c>
      <c r="BC10" s="404">
        <v>0</v>
      </c>
      <c r="BD10" s="439">
        <v>0</v>
      </c>
      <c r="BE10" s="405">
        <v>0</v>
      </c>
      <c r="BF10" s="441">
        <v>0</v>
      </c>
      <c r="BG10" s="442">
        <v>0</v>
      </c>
      <c r="BH10" s="442">
        <v>0</v>
      </c>
      <c r="BI10" s="442">
        <v>0</v>
      </c>
      <c r="BJ10" s="442">
        <v>0</v>
      </c>
      <c r="BK10" s="442">
        <v>0</v>
      </c>
      <c r="BL10" s="621">
        <v>0</v>
      </c>
      <c r="BM10" s="443">
        <v>0</v>
      </c>
      <c r="BN10" s="944">
        <v>21</v>
      </c>
      <c r="BO10" s="945">
        <v>60</v>
      </c>
      <c r="BP10" s="946">
        <v>14</v>
      </c>
      <c r="BQ10" s="945">
        <v>40</v>
      </c>
      <c r="BR10" s="442">
        <v>0</v>
      </c>
      <c r="BS10" s="404">
        <v>0</v>
      </c>
      <c r="BT10" s="621">
        <v>0</v>
      </c>
      <c r="BU10" s="404">
        <v>0</v>
      </c>
    </row>
    <row r="11" spans="1:73" ht="20.100000000000001" customHeight="1" x14ac:dyDescent="0.25">
      <c r="A11" s="382" t="s">
        <v>60</v>
      </c>
      <c r="B11" s="383" t="s">
        <v>161</v>
      </c>
      <c r="C11" s="383" t="s">
        <v>59</v>
      </c>
      <c r="D11" s="401">
        <v>89</v>
      </c>
      <c r="E11" s="404">
        <v>56</v>
      </c>
      <c r="F11" s="402">
        <v>70</v>
      </c>
      <c r="G11" s="404">
        <v>44</v>
      </c>
      <c r="H11" s="439">
        <v>0</v>
      </c>
      <c r="I11" s="405">
        <v>0</v>
      </c>
      <c r="J11" s="401">
        <v>86</v>
      </c>
      <c r="K11" s="404">
        <v>48.9</v>
      </c>
      <c r="L11" s="402">
        <v>90</v>
      </c>
      <c r="M11" s="402">
        <v>51.1</v>
      </c>
      <c r="N11" s="439">
        <v>0</v>
      </c>
      <c r="O11" s="405">
        <v>0</v>
      </c>
      <c r="P11" s="401">
        <v>98</v>
      </c>
      <c r="Q11" s="404">
        <v>53.8</v>
      </c>
      <c r="R11" s="402">
        <v>84</v>
      </c>
      <c r="S11" s="404">
        <v>46.2</v>
      </c>
      <c r="T11" s="440">
        <v>0</v>
      </c>
      <c r="U11" s="408">
        <v>0</v>
      </c>
      <c r="V11" s="401">
        <v>101</v>
      </c>
      <c r="W11" s="404">
        <v>55.8</v>
      </c>
      <c r="X11" s="402">
        <v>80</v>
      </c>
      <c r="Y11" s="404">
        <v>44.2</v>
      </c>
      <c r="Z11" s="439">
        <v>0</v>
      </c>
      <c r="AA11" s="405">
        <v>0</v>
      </c>
      <c r="AB11" s="401">
        <v>75</v>
      </c>
      <c r="AC11" s="404">
        <v>45.2</v>
      </c>
      <c r="AD11" s="402">
        <v>91</v>
      </c>
      <c r="AE11" s="404">
        <v>54.8</v>
      </c>
      <c r="AF11" s="439">
        <v>0</v>
      </c>
      <c r="AG11" s="405">
        <v>0</v>
      </c>
      <c r="AH11" s="401">
        <v>79</v>
      </c>
      <c r="AI11" s="404">
        <v>45.7</v>
      </c>
      <c r="AJ11" s="402">
        <v>94</v>
      </c>
      <c r="AK11" s="404">
        <v>54.3</v>
      </c>
      <c r="AL11" s="439">
        <v>0</v>
      </c>
      <c r="AM11" s="405">
        <v>0</v>
      </c>
      <c r="AN11" s="401">
        <v>84</v>
      </c>
      <c r="AO11" s="404">
        <v>48</v>
      </c>
      <c r="AP11" s="402">
        <v>91</v>
      </c>
      <c r="AQ11" s="404">
        <v>52</v>
      </c>
      <c r="AR11" s="439">
        <v>0</v>
      </c>
      <c r="AS11" s="405">
        <v>0</v>
      </c>
      <c r="AT11" s="401">
        <v>75</v>
      </c>
      <c r="AU11" s="404">
        <v>44.4</v>
      </c>
      <c r="AV11" s="402">
        <v>94</v>
      </c>
      <c r="AW11" s="404">
        <v>55.6</v>
      </c>
      <c r="AX11" s="439">
        <v>0</v>
      </c>
      <c r="AY11" s="405">
        <v>0</v>
      </c>
      <c r="AZ11" s="401">
        <v>79</v>
      </c>
      <c r="BA11" s="404">
        <v>45.4</v>
      </c>
      <c r="BB11" s="402">
        <v>95</v>
      </c>
      <c r="BC11" s="404">
        <v>54.6</v>
      </c>
      <c r="BD11" s="439">
        <v>0</v>
      </c>
      <c r="BE11" s="405">
        <v>0</v>
      </c>
      <c r="BF11" s="401">
        <v>77</v>
      </c>
      <c r="BG11" s="404">
        <v>44.767400000000002</v>
      </c>
      <c r="BH11" s="402">
        <v>95</v>
      </c>
      <c r="BI11" s="404">
        <v>55.232599999999998</v>
      </c>
      <c r="BJ11" s="442">
        <v>0</v>
      </c>
      <c r="BK11" s="404">
        <v>0</v>
      </c>
      <c r="BL11" s="439">
        <v>0</v>
      </c>
      <c r="BM11" s="405">
        <v>0</v>
      </c>
      <c r="BN11" s="401">
        <v>76</v>
      </c>
      <c r="BO11" s="404">
        <v>43.678199999999997</v>
      </c>
      <c r="BP11" s="402">
        <v>98</v>
      </c>
      <c r="BQ11" s="404">
        <v>56.321800000000003</v>
      </c>
      <c r="BR11" s="442">
        <v>0</v>
      </c>
      <c r="BS11" s="404">
        <v>0</v>
      </c>
      <c r="BT11" s="439">
        <v>0</v>
      </c>
      <c r="BU11" s="405">
        <v>0</v>
      </c>
    </row>
    <row r="12" spans="1:73" ht="20.100000000000001" customHeight="1" x14ac:dyDescent="0.25">
      <c r="A12" s="382" t="s">
        <v>60</v>
      </c>
      <c r="B12" s="383" t="s">
        <v>162</v>
      </c>
      <c r="C12" s="383" t="s">
        <v>59</v>
      </c>
      <c r="D12" s="401">
        <v>71</v>
      </c>
      <c r="E12" s="404">
        <v>59.2</v>
      </c>
      <c r="F12" s="402">
        <v>49</v>
      </c>
      <c r="G12" s="404">
        <v>40.799999999999997</v>
      </c>
      <c r="H12" s="439">
        <v>0</v>
      </c>
      <c r="I12" s="405">
        <v>0</v>
      </c>
      <c r="J12" s="401">
        <v>65</v>
      </c>
      <c r="K12" s="404">
        <v>55.6</v>
      </c>
      <c r="L12" s="402">
        <v>52</v>
      </c>
      <c r="M12" s="402">
        <v>44.4</v>
      </c>
      <c r="N12" s="439">
        <v>0</v>
      </c>
      <c r="O12" s="405">
        <v>0</v>
      </c>
      <c r="P12" s="401">
        <v>64</v>
      </c>
      <c r="Q12" s="404">
        <v>59.3</v>
      </c>
      <c r="R12" s="402">
        <v>44</v>
      </c>
      <c r="S12" s="404">
        <v>40.700000000000003</v>
      </c>
      <c r="T12" s="440">
        <v>0</v>
      </c>
      <c r="U12" s="408">
        <v>0</v>
      </c>
      <c r="V12" s="401">
        <v>59</v>
      </c>
      <c r="W12" s="404">
        <v>50.4</v>
      </c>
      <c r="X12" s="402">
        <v>58</v>
      </c>
      <c r="Y12" s="404">
        <v>49.6</v>
      </c>
      <c r="Z12" s="439">
        <v>0</v>
      </c>
      <c r="AA12" s="405">
        <v>0</v>
      </c>
      <c r="AB12" s="401">
        <v>63</v>
      </c>
      <c r="AC12" s="404">
        <v>51.2</v>
      </c>
      <c r="AD12" s="402">
        <v>60</v>
      </c>
      <c r="AE12" s="404">
        <v>48.8</v>
      </c>
      <c r="AF12" s="439">
        <v>0</v>
      </c>
      <c r="AG12" s="405">
        <v>0</v>
      </c>
      <c r="AH12" s="401">
        <v>83</v>
      </c>
      <c r="AI12" s="404">
        <v>61.9</v>
      </c>
      <c r="AJ12" s="402">
        <v>51</v>
      </c>
      <c r="AK12" s="404">
        <v>38.1</v>
      </c>
      <c r="AL12" s="439">
        <v>0</v>
      </c>
      <c r="AM12" s="405">
        <v>0</v>
      </c>
      <c r="AN12" s="401">
        <v>62</v>
      </c>
      <c r="AO12" s="404">
        <v>47.3</v>
      </c>
      <c r="AP12" s="402">
        <v>69</v>
      </c>
      <c r="AQ12" s="404">
        <v>52.7</v>
      </c>
      <c r="AR12" s="439">
        <v>0</v>
      </c>
      <c r="AS12" s="405">
        <v>0</v>
      </c>
      <c r="AT12" s="401">
        <v>71</v>
      </c>
      <c r="AU12" s="404">
        <v>54.6</v>
      </c>
      <c r="AV12" s="402">
        <v>59</v>
      </c>
      <c r="AW12" s="404">
        <v>45.4</v>
      </c>
      <c r="AX12" s="439">
        <v>0</v>
      </c>
      <c r="AY12" s="405">
        <v>0</v>
      </c>
      <c r="AZ12" s="401">
        <v>70</v>
      </c>
      <c r="BA12" s="404">
        <v>54.3</v>
      </c>
      <c r="BB12" s="402">
        <v>59</v>
      </c>
      <c r="BC12" s="404">
        <v>45.7</v>
      </c>
      <c r="BD12" s="439">
        <v>0</v>
      </c>
      <c r="BE12" s="405">
        <v>0</v>
      </c>
      <c r="BF12" s="401">
        <v>60</v>
      </c>
      <c r="BG12" s="404">
        <v>46.511600000000001</v>
      </c>
      <c r="BH12" s="402">
        <v>69</v>
      </c>
      <c r="BI12" s="404">
        <v>53.488399999999999</v>
      </c>
      <c r="BJ12" s="442">
        <v>0</v>
      </c>
      <c r="BK12" s="404">
        <v>0</v>
      </c>
      <c r="BL12" s="439">
        <v>0</v>
      </c>
      <c r="BM12" s="405">
        <v>0</v>
      </c>
      <c r="BN12" s="401">
        <v>62</v>
      </c>
      <c r="BO12" s="404">
        <v>50</v>
      </c>
      <c r="BP12" s="402">
        <v>62</v>
      </c>
      <c r="BQ12" s="404">
        <v>50</v>
      </c>
      <c r="BR12" s="442">
        <v>0</v>
      </c>
      <c r="BS12" s="404">
        <v>0</v>
      </c>
      <c r="BT12" s="439">
        <v>0</v>
      </c>
      <c r="BU12" s="405">
        <v>0</v>
      </c>
    </row>
    <row r="13" spans="1:73" ht="20.100000000000001" customHeight="1" x14ac:dyDescent="0.25">
      <c r="A13" s="382" t="s">
        <v>60</v>
      </c>
      <c r="B13" s="383" t="s">
        <v>160</v>
      </c>
      <c r="C13" s="383" t="s">
        <v>57</v>
      </c>
      <c r="D13" s="401">
        <v>57</v>
      </c>
      <c r="E13" s="404">
        <v>52.8</v>
      </c>
      <c r="F13" s="402">
        <v>51</v>
      </c>
      <c r="G13" s="404">
        <v>47.2</v>
      </c>
      <c r="H13" s="439">
        <v>0</v>
      </c>
      <c r="I13" s="405">
        <v>0</v>
      </c>
      <c r="J13" s="401">
        <v>45</v>
      </c>
      <c r="K13" s="404">
        <v>42.1</v>
      </c>
      <c r="L13" s="402">
        <v>62</v>
      </c>
      <c r="M13" s="404">
        <v>57.9</v>
      </c>
      <c r="N13" s="439">
        <v>0</v>
      </c>
      <c r="O13" s="405">
        <v>0</v>
      </c>
      <c r="P13" s="401">
        <v>53</v>
      </c>
      <c r="Q13" s="404">
        <v>49.5</v>
      </c>
      <c r="R13" s="402">
        <v>54</v>
      </c>
      <c r="S13" s="404">
        <v>50.5</v>
      </c>
      <c r="T13" s="440">
        <v>0</v>
      </c>
      <c r="U13" s="408">
        <v>0</v>
      </c>
      <c r="V13" s="401">
        <v>51</v>
      </c>
      <c r="W13" s="404">
        <v>48.1</v>
      </c>
      <c r="X13" s="402">
        <v>53</v>
      </c>
      <c r="Y13" s="404">
        <v>50</v>
      </c>
      <c r="Z13" s="439">
        <v>2</v>
      </c>
      <c r="AA13" s="405">
        <v>1.9</v>
      </c>
      <c r="AB13" s="401">
        <v>45</v>
      </c>
      <c r="AC13" s="404">
        <v>46.9</v>
      </c>
      <c r="AD13" s="402">
        <v>51</v>
      </c>
      <c r="AE13" s="404">
        <v>53.1</v>
      </c>
      <c r="AF13" s="439">
        <v>0</v>
      </c>
      <c r="AG13" s="405">
        <v>0</v>
      </c>
      <c r="AH13" s="401">
        <v>47</v>
      </c>
      <c r="AI13" s="404">
        <v>43.5</v>
      </c>
      <c r="AJ13" s="402">
        <v>61</v>
      </c>
      <c r="AK13" s="404">
        <v>56.5</v>
      </c>
      <c r="AL13" s="439">
        <v>0</v>
      </c>
      <c r="AM13" s="405">
        <v>0</v>
      </c>
      <c r="AN13" s="401">
        <v>45</v>
      </c>
      <c r="AO13" s="404">
        <v>42.9</v>
      </c>
      <c r="AP13" s="402">
        <v>60</v>
      </c>
      <c r="AQ13" s="404">
        <v>57.1</v>
      </c>
      <c r="AR13" s="439">
        <v>0</v>
      </c>
      <c r="AS13" s="405">
        <v>0</v>
      </c>
      <c r="AT13" s="401">
        <v>48</v>
      </c>
      <c r="AU13" s="404">
        <v>45.7</v>
      </c>
      <c r="AV13" s="402">
        <v>57</v>
      </c>
      <c r="AW13" s="404">
        <v>54.3</v>
      </c>
      <c r="AX13" s="439">
        <v>0</v>
      </c>
      <c r="AY13" s="405">
        <v>0</v>
      </c>
      <c r="AZ13" s="401">
        <v>43</v>
      </c>
      <c r="BA13" s="404">
        <v>37.700000000000003</v>
      </c>
      <c r="BB13" s="402">
        <v>71</v>
      </c>
      <c r="BC13" s="404">
        <v>62.3</v>
      </c>
      <c r="BD13" s="439">
        <v>0</v>
      </c>
      <c r="BE13" s="405">
        <v>0</v>
      </c>
      <c r="BF13" s="401">
        <v>44</v>
      </c>
      <c r="BG13" s="404">
        <v>39.639600000000002</v>
      </c>
      <c r="BH13" s="402">
        <v>67</v>
      </c>
      <c r="BI13" s="404">
        <v>60.360399999999998</v>
      </c>
      <c r="BJ13" s="442">
        <v>0</v>
      </c>
      <c r="BK13" s="404">
        <v>0</v>
      </c>
      <c r="BL13" s="439">
        <v>0</v>
      </c>
      <c r="BM13" s="405">
        <v>0</v>
      </c>
      <c r="BN13" s="401">
        <v>45</v>
      </c>
      <c r="BO13" s="404">
        <v>39.823</v>
      </c>
      <c r="BP13" s="402">
        <v>68</v>
      </c>
      <c r="BQ13" s="404">
        <v>60.177</v>
      </c>
      <c r="BR13" s="442">
        <v>0</v>
      </c>
      <c r="BS13" s="404">
        <v>0</v>
      </c>
      <c r="BT13" s="439">
        <v>0</v>
      </c>
      <c r="BU13" s="405">
        <v>0</v>
      </c>
    </row>
    <row r="14" spans="1:73" ht="20.100000000000001" customHeight="1" x14ac:dyDescent="0.25">
      <c r="A14" s="382" t="s">
        <v>60</v>
      </c>
      <c r="B14" s="383" t="s">
        <v>159</v>
      </c>
      <c r="C14" s="383" t="s">
        <v>57</v>
      </c>
      <c r="D14" s="401">
        <v>50</v>
      </c>
      <c r="E14" s="404">
        <v>45</v>
      </c>
      <c r="F14" s="402">
        <v>61</v>
      </c>
      <c r="G14" s="404">
        <v>55</v>
      </c>
      <c r="H14" s="439">
        <v>0</v>
      </c>
      <c r="I14" s="405">
        <v>0</v>
      </c>
      <c r="J14" s="401">
        <v>39</v>
      </c>
      <c r="K14" s="404">
        <v>36.4</v>
      </c>
      <c r="L14" s="402">
        <v>68</v>
      </c>
      <c r="M14" s="404">
        <v>63.6</v>
      </c>
      <c r="N14" s="439">
        <v>0</v>
      </c>
      <c r="O14" s="405">
        <v>0</v>
      </c>
      <c r="P14" s="401">
        <v>38</v>
      </c>
      <c r="Q14" s="404">
        <v>32.799999999999997</v>
      </c>
      <c r="R14" s="402">
        <v>78</v>
      </c>
      <c r="S14" s="404">
        <v>67.2</v>
      </c>
      <c r="T14" s="440">
        <v>0</v>
      </c>
      <c r="U14" s="408">
        <v>0</v>
      </c>
      <c r="V14" s="401">
        <v>41</v>
      </c>
      <c r="W14" s="404">
        <v>35.299999999999997</v>
      </c>
      <c r="X14" s="402">
        <v>75</v>
      </c>
      <c r="Y14" s="404">
        <v>64.7</v>
      </c>
      <c r="Z14" s="439">
        <v>0</v>
      </c>
      <c r="AA14" s="405">
        <v>0</v>
      </c>
      <c r="AB14" s="401">
        <v>44</v>
      </c>
      <c r="AC14" s="404">
        <v>37.6</v>
      </c>
      <c r="AD14" s="402">
        <v>73</v>
      </c>
      <c r="AE14" s="404">
        <v>62.4</v>
      </c>
      <c r="AF14" s="439">
        <v>0</v>
      </c>
      <c r="AG14" s="405">
        <v>0</v>
      </c>
      <c r="AH14" s="401">
        <v>45</v>
      </c>
      <c r="AI14" s="404">
        <v>39.5</v>
      </c>
      <c r="AJ14" s="402">
        <v>69</v>
      </c>
      <c r="AK14" s="404">
        <v>60.5</v>
      </c>
      <c r="AL14" s="439">
        <v>0</v>
      </c>
      <c r="AM14" s="405">
        <v>0</v>
      </c>
      <c r="AN14" s="401">
        <v>42</v>
      </c>
      <c r="AO14" s="404">
        <v>36.200000000000003</v>
      </c>
      <c r="AP14" s="402">
        <v>74</v>
      </c>
      <c r="AQ14" s="404">
        <v>63.8</v>
      </c>
      <c r="AR14" s="439">
        <v>0</v>
      </c>
      <c r="AS14" s="405">
        <v>0</v>
      </c>
      <c r="AT14" s="401">
        <v>44</v>
      </c>
      <c r="AU14" s="404">
        <v>39.6</v>
      </c>
      <c r="AV14" s="402">
        <v>66</v>
      </c>
      <c r="AW14" s="404">
        <v>59.5</v>
      </c>
      <c r="AX14" s="439">
        <v>1</v>
      </c>
      <c r="AY14" s="405">
        <v>0.9</v>
      </c>
      <c r="AZ14" s="401">
        <v>42</v>
      </c>
      <c r="BA14" s="404">
        <v>39.299999999999997</v>
      </c>
      <c r="BB14" s="402">
        <v>65</v>
      </c>
      <c r="BC14" s="404">
        <v>60.7</v>
      </c>
      <c r="BD14" s="439">
        <v>0</v>
      </c>
      <c r="BE14" s="405">
        <v>0</v>
      </c>
      <c r="BF14" s="401">
        <v>46</v>
      </c>
      <c r="BG14" s="404">
        <v>42.201799999999999</v>
      </c>
      <c r="BH14" s="402">
        <v>63</v>
      </c>
      <c r="BI14" s="404">
        <v>57.798200000000001</v>
      </c>
      <c r="BJ14" s="442">
        <v>0</v>
      </c>
      <c r="BK14" s="404">
        <v>0</v>
      </c>
      <c r="BL14" s="439">
        <v>0</v>
      </c>
      <c r="BM14" s="405">
        <v>0</v>
      </c>
      <c r="BN14" s="401">
        <v>24</v>
      </c>
      <c r="BO14" s="404">
        <v>32</v>
      </c>
      <c r="BP14" s="402">
        <v>51</v>
      </c>
      <c r="BQ14" s="404">
        <v>68</v>
      </c>
      <c r="BR14" s="442">
        <v>0</v>
      </c>
      <c r="BS14" s="404">
        <v>0</v>
      </c>
      <c r="BT14" s="439">
        <v>0</v>
      </c>
      <c r="BU14" s="405">
        <v>0</v>
      </c>
    </row>
    <row r="15" spans="1:73" ht="20.100000000000001" customHeight="1" x14ac:dyDescent="0.25">
      <c r="A15" s="382" t="s">
        <v>60</v>
      </c>
      <c r="B15" s="383" t="s">
        <v>158</v>
      </c>
      <c r="C15" s="383" t="s">
        <v>59</v>
      </c>
      <c r="D15" s="401">
        <v>77</v>
      </c>
      <c r="E15" s="404">
        <v>47.5</v>
      </c>
      <c r="F15" s="402">
        <v>85</v>
      </c>
      <c r="G15" s="404">
        <v>52.5</v>
      </c>
      <c r="H15" s="439">
        <v>0</v>
      </c>
      <c r="I15" s="405">
        <v>0</v>
      </c>
      <c r="J15" s="401">
        <v>85</v>
      </c>
      <c r="K15" s="404">
        <v>54.8</v>
      </c>
      <c r="L15" s="402">
        <v>70</v>
      </c>
      <c r="M15" s="402">
        <v>45.2</v>
      </c>
      <c r="N15" s="439">
        <v>0</v>
      </c>
      <c r="O15" s="405">
        <v>0</v>
      </c>
      <c r="P15" s="401">
        <v>81</v>
      </c>
      <c r="Q15" s="404">
        <v>50.9</v>
      </c>
      <c r="R15" s="402">
        <v>78</v>
      </c>
      <c r="S15" s="404">
        <v>49.1</v>
      </c>
      <c r="T15" s="440">
        <v>0</v>
      </c>
      <c r="U15" s="408">
        <v>0</v>
      </c>
      <c r="V15" s="401">
        <v>100</v>
      </c>
      <c r="W15" s="404">
        <v>62.5</v>
      </c>
      <c r="X15" s="402">
        <v>60</v>
      </c>
      <c r="Y15" s="404">
        <v>37.5</v>
      </c>
      <c r="Z15" s="439">
        <v>0</v>
      </c>
      <c r="AA15" s="405">
        <v>0</v>
      </c>
      <c r="AB15" s="401">
        <v>90</v>
      </c>
      <c r="AC15" s="404">
        <v>54.9</v>
      </c>
      <c r="AD15" s="402">
        <v>74</v>
      </c>
      <c r="AE15" s="404">
        <v>45.1</v>
      </c>
      <c r="AF15" s="439">
        <v>0</v>
      </c>
      <c r="AG15" s="405">
        <v>0</v>
      </c>
      <c r="AH15" s="401">
        <v>85</v>
      </c>
      <c r="AI15" s="404">
        <v>51.8</v>
      </c>
      <c r="AJ15" s="402">
        <v>79</v>
      </c>
      <c r="AK15" s="404">
        <v>48.2</v>
      </c>
      <c r="AL15" s="439">
        <v>0</v>
      </c>
      <c r="AM15" s="405">
        <v>0</v>
      </c>
      <c r="AN15" s="401">
        <v>77</v>
      </c>
      <c r="AO15" s="404">
        <v>45.8</v>
      </c>
      <c r="AP15" s="402">
        <v>91</v>
      </c>
      <c r="AQ15" s="404">
        <v>54.2</v>
      </c>
      <c r="AR15" s="439">
        <v>0</v>
      </c>
      <c r="AS15" s="405">
        <v>0</v>
      </c>
      <c r="AT15" s="401">
        <v>66</v>
      </c>
      <c r="AU15" s="404">
        <v>40.700000000000003</v>
      </c>
      <c r="AV15" s="402">
        <v>96</v>
      </c>
      <c r="AW15" s="404">
        <v>59.3</v>
      </c>
      <c r="AX15" s="439">
        <v>0</v>
      </c>
      <c r="AY15" s="405">
        <v>0</v>
      </c>
      <c r="AZ15" s="401">
        <v>78</v>
      </c>
      <c r="BA15" s="404">
        <v>48.1</v>
      </c>
      <c r="BB15" s="402">
        <v>84</v>
      </c>
      <c r="BC15" s="404">
        <v>51.9</v>
      </c>
      <c r="BD15" s="439">
        <v>0</v>
      </c>
      <c r="BE15" s="405">
        <v>0</v>
      </c>
      <c r="BF15" s="401">
        <v>81</v>
      </c>
      <c r="BG15" s="404">
        <v>47.093000000000004</v>
      </c>
      <c r="BH15" s="402">
        <v>91</v>
      </c>
      <c r="BI15" s="404">
        <v>52.906999999999996</v>
      </c>
      <c r="BJ15" s="442">
        <v>0</v>
      </c>
      <c r="BK15" s="404">
        <v>0</v>
      </c>
      <c r="BL15" s="439">
        <v>0</v>
      </c>
      <c r="BM15" s="405">
        <v>0</v>
      </c>
      <c r="BN15" s="401">
        <v>81</v>
      </c>
      <c r="BO15" s="404">
        <v>47.368400000000001</v>
      </c>
      <c r="BP15" s="402">
        <v>90</v>
      </c>
      <c r="BQ15" s="404">
        <v>52.631599999999999</v>
      </c>
      <c r="BR15" s="442">
        <v>0</v>
      </c>
      <c r="BS15" s="404">
        <v>0</v>
      </c>
      <c r="BT15" s="439">
        <v>0</v>
      </c>
      <c r="BU15" s="405">
        <v>0</v>
      </c>
    </row>
    <row r="16" spans="1:73" ht="20.100000000000001" customHeight="1" x14ac:dyDescent="0.25">
      <c r="A16" s="382" t="s">
        <v>60</v>
      </c>
      <c r="B16" s="383" t="s">
        <v>163</v>
      </c>
      <c r="C16" s="383" t="s">
        <v>59</v>
      </c>
      <c r="D16" s="401">
        <v>43</v>
      </c>
      <c r="E16" s="404">
        <v>58.1</v>
      </c>
      <c r="F16" s="402">
        <v>31</v>
      </c>
      <c r="G16" s="404">
        <v>41.9</v>
      </c>
      <c r="H16" s="439">
        <v>0</v>
      </c>
      <c r="I16" s="405">
        <v>0</v>
      </c>
      <c r="J16" s="401">
        <v>34</v>
      </c>
      <c r="K16" s="404">
        <v>50</v>
      </c>
      <c r="L16" s="402">
        <v>34</v>
      </c>
      <c r="M16" s="404">
        <v>50</v>
      </c>
      <c r="N16" s="439">
        <v>0</v>
      </c>
      <c r="O16" s="405">
        <v>0</v>
      </c>
      <c r="P16" s="401">
        <v>34</v>
      </c>
      <c r="Q16" s="404">
        <v>51.5</v>
      </c>
      <c r="R16" s="402">
        <v>32</v>
      </c>
      <c r="S16" s="404">
        <v>48.5</v>
      </c>
      <c r="T16" s="440">
        <v>0</v>
      </c>
      <c r="U16" s="408">
        <v>0</v>
      </c>
      <c r="V16" s="401">
        <v>32</v>
      </c>
      <c r="W16" s="404">
        <v>47.8</v>
      </c>
      <c r="X16" s="402">
        <v>35</v>
      </c>
      <c r="Y16" s="404">
        <v>52.2</v>
      </c>
      <c r="Z16" s="439">
        <v>0</v>
      </c>
      <c r="AA16" s="405">
        <v>0</v>
      </c>
      <c r="AB16" s="401">
        <v>34</v>
      </c>
      <c r="AC16" s="404">
        <v>50</v>
      </c>
      <c r="AD16" s="402">
        <v>34</v>
      </c>
      <c r="AE16" s="404">
        <v>50</v>
      </c>
      <c r="AF16" s="439">
        <v>0</v>
      </c>
      <c r="AG16" s="405">
        <v>0</v>
      </c>
      <c r="AH16" s="401">
        <v>35</v>
      </c>
      <c r="AI16" s="404">
        <v>50</v>
      </c>
      <c r="AJ16" s="402">
        <v>35</v>
      </c>
      <c r="AK16" s="404">
        <v>50</v>
      </c>
      <c r="AL16" s="439">
        <v>0</v>
      </c>
      <c r="AM16" s="405">
        <v>0</v>
      </c>
      <c r="AN16" s="401">
        <v>32</v>
      </c>
      <c r="AO16" s="404">
        <v>43.8</v>
      </c>
      <c r="AP16" s="402">
        <v>41</v>
      </c>
      <c r="AQ16" s="404">
        <v>56.2</v>
      </c>
      <c r="AR16" s="439">
        <v>0</v>
      </c>
      <c r="AS16" s="405">
        <v>0</v>
      </c>
      <c r="AT16" s="401">
        <v>33</v>
      </c>
      <c r="AU16" s="404">
        <v>45.8</v>
      </c>
      <c r="AV16" s="402">
        <v>39</v>
      </c>
      <c r="AW16" s="404">
        <v>54.2</v>
      </c>
      <c r="AX16" s="439">
        <v>0</v>
      </c>
      <c r="AY16" s="405">
        <v>0</v>
      </c>
      <c r="AZ16" s="401">
        <v>37</v>
      </c>
      <c r="BA16" s="404">
        <v>50.7</v>
      </c>
      <c r="BB16" s="402">
        <v>36</v>
      </c>
      <c r="BC16" s="404">
        <v>49.3</v>
      </c>
      <c r="BD16" s="439">
        <v>0</v>
      </c>
      <c r="BE16" s="405">
        <v>0</v>
      </c>
      <c r="BF16" s="401">
        <v>34</v>
      </c>
      <c r="BG16" s="404">
        <v>48.571399999999997</v>
      </c>
      <c r="BH16" s="402">
        <v>36</v>
      </c>
      <c r="BI16" s="404">
        <v>51.428600000000003</v>
      </c>
      <c r="BJ16" s="442">
        <v>0</v>
      </c>
      <c r="BK16" s="404">
        <v>0</v>
      </c>
      <c r="BL16" s="439">
        <v>0</v>
      </c>
      <c r="BM16" s="405">
        <v>0</v>
      </c>
      <c r="BN16" s="401">
        <v>41</v>
      </c>
      <c r="BO16" s="404">
        <v>55.4054</v>
      </c>
      <c r="BP16" s="402">
        <v>33</v>
      </c>
      <c r="BQ16" s="404">
        <v>44.5946</v>
      </c>
      <c r="BR16" s="442">
        <v>0</v>
      </c>
      <c r="BS16" s="404">
        <v>0</v>
      </c>
      <c r="BT16" s="439">
        <v>0</v>
      </c>
      <c r="BU16" s="405">
        <v>0</v>
      </c>
    </row>
    <row r="17" spans="1:73" ht="20.100000000000001" customHeight="1" x14ac:dyDescent="0.25">
      <c r="A17" s="382" t="s">
        <v>63</v>
      </c>
      <c r="B17" s="383" t="s">
        <v>164</v>
      </c>
      <c r="C17" s="383" t="s">
        <v>57</v>
      </c>
      <c r="D17" s="401">
        <v>62</v>
      </c>
      <c r="E17" s="404">
        <v>53</v>
      </c>
      <c r="F17" s="402">
        <v>55</v>
      </c>
      <c r="G17" s="404">
        <v>47</v>
      </c>
      <c r="H17" s="439">
        <v>0</v>
      </c>
      <c r="I17" s="405">
        <v>0</v>
      </c>
      <c r="J17" s="401">
        <v>72</v>
      </c>
      <c r="K17" s="404">
        <v>61</v>
      </c>
      <c r="L17" s="402">
        <v>46</v>
      </c>
      <c r="M17" s="404">
        <v>39</v>
      </c>
      <c r="N17" s="439">
        <v>0</v>
      </c>
      <c r="O17" s="405">
        <v>0</v>
      </c>
      <c r="P17" s="401">
        <v>52</v>
      </c>
      <c r="Q17" s="404">
        <v>44.1</v>
      </c>
      <c r="R17" s="402">
        <v>66</v>
      </c>
      <c r="S17" s="404">
        <v>55.9</v>
      </c>
      <c r="T17" s="440">
        <v>0</v>
      </c>
      <c r="U17" s="408">
        <v>0</v>
      </c>
      <c r="V17" s="401">
        <v>56</v>
      </c>
      <c r="W17" s="404">
        <v>48.3</v>
      </c>
      <c r="X17" s="402">
        <v>60</v>
      </c>
      <c r="Y17" s="404">
        <v>51.7</v>
      </c>
      <c r="Z17" s="439">
        <v>0</v>
      </c>
      <c r="AA17" s="405">
        <v>0</v>
      </c>
      <c r="AB17" s="401">
        <v>59</v>
      </c>
      <c r="AC17" s="404">
        <v>50</v>
      </c>
      <c r="AD17" s="402">
        <v>59</v>
      </c>
      <c r="AE17" s="404">
        <v>50</v>
      </c>
      <c r="AF17" s="439">
        <v>0</v>
      </c>
      <c r="AG17" s="405">
        <v>0</v>
      </c>
      <c r="AH17" s="401">
        <v>51</v>
      </c>
      <c r="AI17" s="404">
        <v>45.1</v>
      </c>
      <c r="AJ17" s="402">
        <v>62</v>
      </c>
      <c r="AK17" s="404">
        <v>54.9</v>
      </c>
      <c r="AL17" s="439">
        <v>0</v>
      </c>
      <c r="AM17" s="405">
        <v>0</v>
      </c>
      <c r="AN17" s="401">
        <v>41</v>
      </c>
      <c r="AO17" s="404">
        <v>34.5</v>
      </c>
      <c r="AP17" s="402">
        <v>78</v>
      </c>
      <c r="AQ17" s="404">
        <v>65.5</v>
      </c>
      <c r="AR17" s="439">
        <v>0</v>
      </c>
      <c r="AS17" s="405">
        <v>0</v>
      </c>
      <c r="AT17" s="401">
        <v>53</v>
      </c>
      <c r="AU17" s="404">
        <v>44.5</v>
      </c>
      <c r="AV17" s="402">
        <v>66</v>
      </c>
      <c r="AW17" s="404">
        <v>55.5</v>
      </c>
      <c r="AX17" s="439">
        <v>0</v>
      </c>
      <c r="AY17" s="405">
        <v>0</v>
      </c>
      <c r="AZ17" s="401">
        <v>48</v>
      </c>
      <c r="BA17" s="404">
        <v>41.4</v>
      </c>
      <c r="BB17" s="402">
        <v>68</v>
      </c>
      <c r="BC17" s="404">
        <v>58.6</v>
      </c>
      <c r="BD17" s="439">
        <v>0</v>
      </c>
      <c r="BE17" s="405">
        <v>0</v>
      </c>
      <c r="BF17" s="401">
        <v>41</v>
      </c>
      <c r="BG17" s="404">
        <v>35.652200000000001</v>
      </c>
      <c r="BH17" s="402">
        <v>68</v>
      </c>
      <c r="BI17" s="404">
        <v>59.130400000000002</v>
      </c>
      <c r="BJ17" s="442">
        <v>0</v>
      </c>
      <c r="BK17" s="404">
        <v>0</v>
      </c>
      <c r="BL17" s="439">
        <v>6</v>
      </c>
      <c r="BM17" s="405">
        <v>5.21739</v>
      </c>
      <c r="BN17" s="401">
        <v>41</v>
      </c>
      <c r="BO17" s="404">
        <v>34.745800000000003</v>
      </c>
      <c r="BP17" s="402">
        <v>69</v>
      </c>
      <c r="BQ17" s="404">
        <v>58.474600000000002</v>
      </c>
      <c r="BR17" s="442">
        <v>0</v>
      </c>
      <c r="BS17" s="404">
        <v>0</v>
      </c>
      <c r="BT17" s="439">
        <v>8</v>
      </c>
      <c r="BU17" s="405">
        <v>6.78</v>
      </c>
    </row>
    <row r="18" spans="1:73" ht="20.100000000000001" customHeight="1" x14ac:dyDescent="0.25">
      <c r="A18" s="382" t="s">
        <v>64</v>
      </c>
      <c r="B18" s="383" t="s">
        <v>165</v>
      </c>
      <c r="C18" s="383" t="s">
        <v>57</v>
      </c>
      <c r="D18" s="401">
        <v>19</v>
      </c>
      <c r="E18" s="404">
        <v>43.2</v>
      </c>
      <c r="F18" s="402">
        <v>25</v>
      </c>
      <c r="G18" s="404">
        <v>56.8</v>
      </c>
      <c r="H18" s="439">
        <v>0</v>
      </c>
      <c r="I18" s="405">
        <v>0</v>
      </c>
      <c r="J18" s="401">
        <v>20</v>
      </c>
      <c r="K18" s="404">
        <v>57.1</v>
      </c>
      <c r="L18" s="402">
        <v>15</v>
      </c>
      <c r="M18" s="404">
        <v>42.9</v>
      </c>
      <c r="N18" s="439">
        <v>0</v>
      </c>
      <c r="O18" s="405">
        <v>0</v>
      </c>
      <c r="P18" s="401">
        <v>21</v>
      </c>
      <c r="Q18" s="404">
        <v>47.7</v>
      </c>
      <c r="R18" s="402">
        <v>23</v>
      </c>
      <c r="S18" s="404">
        <v>52.3</v>
      </c>
      <c r="T18" s="440">
        <v>0</v>
      </c>
      <c r="U18" s="408">
        <v>0</v>
      </c>
      <c r="V18" s="401">
        <v>20</v>
      </c>
      <c r="W18" s="404">
        <v>46.5</v>
      </c>
      <c r="X18" s="402">
        <v>23</v>
      </c>
      <c r="Y18" s="404">
        <v>53.5</v>
      </c>
      <c r="Z18" s="439">
        <v>0</v>
      </c>
      <c r="AA18" s="405">
        <v>0</v>
      </c>
      <c r="AB18" s="401">
        <v>19</v>
      </c>
      <c r="AC18" s="404">
        <v>47.5</v>
      </c>
      <c r="AD18" s="402">
        <v>21</v>
      </c>
      <c r="AE18" s="404">
        <v>52.5</v>
      </c>
      <c r="AF18" s="439">
        <v>0</v>
      </c>
      <c r="AG18" s="405">
        <v>0</v>
      </c>
      <c r="AH18" s="401">
        <v>26</v>
      </c>
      <c r="AI18" s="404">
        <v>50</v>
      </c>
      <c r="AJ18" s="402">
        <v>26</v>
      </c>
      <c r="AK18" s="404">
        <v>50</v>
      </c>
      <c r="AL18" s="439">
        <v>0</v>
      </c>
      <c r="AM18" s="405">
        <v>0</v>
      </c>
      <c r="AN18" s="401">
        <v>24</v>
      </c>
      <c r="AO18" s="404">
        <v>51.1</v>
      </c>
      <c r="AP18" s="402">
        <v>23</v>
      </c>
      <c r="AQ18" s="404">
        <v>48.9</v>
      </c>
      <c r="AR18" s="439">
        <v>0</v>
      </c>
      <c r="AS18" s="405">
        <v>0</v>
      </c>
      <c r="AT18" s="401">
        <v>24</v>
      </c>
      <c r="AU18" s="404">
        <v>49</v>
      </c>
      <c r="AV18" s="402">
        <v>25</v>
      </c>
      <c r="AW18" s="404">
        <v>51</v>
      </c>
      <c r="AX18" s="439">
        <v>0</v>
      </c>
      <c r="AY18" s="405">
        <v>0</v>
      </c>
      <c r="AZ18" s="401">
        <v>23</v>
      </c>
      <c r="BA18" s="404">
        <v>46</v>
      </c>
      <c r="BB18" s="402">
        <v>27</v>
      </c>
      <c r="BC18" s="404">
        <v>54</v>
      </c>
      <c r="BD18" s="439">
        <v>0</v>
      </c>
      <c r="BE18" s="405">
        <v>0</v>
      </c>
      <c r="BF18" s="401">
        <v>25</v>
      </c>
      <c r="BG18" s="404">
        <v>52.083300000000001</v>
      </c>
      <c r="BH18" s="402">
        <v>23</v>
      </c>
      <c r="BI18" s="404">
        <v>47.916699999999999</v>
      </c>
      <c r="BJ18" s="442">
        <v>0</v>
      </c>
      <c r="BK18" s="404">
        <v>0</v>
      </c>
      <c r="BL18" s="439">
        <v>0</v>
      </c>
      <c r="BM18" s="405">
        <v>0</v>
      </c>
      <c r="BN18" s="401">
        <v>24</v>
      </c>
      <c r="BO18" s="404">
        <v>46.153799999999997</v>
      </c>
      <c r="BP18" s="402">
        <v>28</v>
      </c>
      <c r="BQ18" s="404">
        <v>53.846200000000003</v>
      </c>
      <c r="BR18" s="442">
        <v>0</v>
      </c>
      <c r="BS18" s="404">
        <v>0</v>
      </c>
      <c r="BT18" s="439">
        <v>0</v>
      </c>
      <c r="BU18" s="405">
        <v>0</v>
      </c>
    </row>
    <row r="19" spans="1:73" ht="20.100000000000001" customHeight="1" x14ac:dyDescent="0.25">
      <c r="A19" s="382" t="s">
        <v>66</v>
      </c>
      <c r="B19" s="383" t="s">
        <v>166</v>
      </c>
      <c r="C19" s="383" t="s">
        <v>59</v>
      </c>
      <c r="D19" s="401">
        <v>34</v>
      </c>
      <c r="E19" s="404">
        <v>48.6</v>
      </c>
      <c r="F19" s="402">
        <v>36</v>
      </c>
      <c r="G19" s="404">
        <v>51.4</v>
      </c>
      <c r="H19" s="439">
        <v>0</v>
      </c>
      <c r="I19" s="405">
        <v>0</v>
      </c>
      <c r="J19" s="401">
        <v>33</v>
      </c>
      <c r="K19" s="404">
        <v>47.1</v>
      </c>
      <c r="L19" s="402">
        <v>37</v>
      </c>
      <c r="M19" s="404">
        <v>52.9</v>
      </c>
      <c r="N19" s="439">
        <v>0</v>
      </c>
      <c r="O19" s="405">
        <v>0</v>
      </c>
      <c r="P19" s="401">
        <v>29</v>
      </c>
      <c r="Q19" s="404">
        <v>45.3</v>
      </c>
      <c r="R19" s="402">
        <v>35</v>
      </c>
      <c r="S19" s="404">
        <v>54.7</v>
      </c>
      <c r="T19" s="440">
        <v>0</v>
      </c>
      <c r="U19" s="408">
        <v>0</v>
      </c>
      <c r="V19" s="401">
        <v>32</v>
      </c>
      <c r="W19" s="404">
        <v>43.8</v>
      </c>
      <c r="X19" s="402">
        <v>41</v>
      </c>
      <c r="Y19" s="404">
        <v>56.2</v>
      </c>
      <c r="Z19" s="439">
        <v>0</v>
      </c>
      <c r="AA19" s="405">
        <v>0</v>
      </c>
      <c r="AB19" s="401">
        <v>26</v>
      </c>
      <c r="AC19" s="404">
        <v>37.700000000000003</v>
      </c>
      <c r="AD19" s="402">
        <v>43</v>
      </c>
      <c r="AE19" s="404">
        <v>62.3</v>
      </c>
      <c r="AF19" s="439">
        <v>0</v>
      </c>
      <c r="AG19" s="405">
        <v>0</v>
      </c>
      <c r="AH19" s="401">
        <v>22</v>
      </c>
      <c r="AI19" s="404">
        <v>33.299999999999997</v>
      </c>
      <c r="AJ19" s="402">
        <v>44</v>
      </c>
      <c r="AK19" s="404">
        <v>66.7</v>
      </c>
      <c r="AL19" s="439">
        <v>0</v>
      </c>
      <c r="AM19" s="405">
        <v>0</v>
      </c>
      <c r="AN19" s="401">
        <v>22</v>
      </c>
      <c r="AO19" s="404">
        <v>30.1</v>
      </c>
      <c r="AP19" s="402">
        <v>51</v>
      </c>
      <c r="AQ19" s="404">
        <v>69.900000000000006</v>
      </c>
      <c r="AR19" s="439">
        <v>0</v>
      </c>
      <c r="AS19" s="405">
        <v>0</v>
      </c>
      <c r="AT19" s="401">
        <v>24</v>
      </c>
      <c r="AU19" s="404">
        <v>32.9</v>
      </c>
      <c r="AV19" s="402">
        <v>49</v>
      </c>
      <c r="AW19" s="404">
        <v>67.099999999999994</v>
      </c>
      <c r="AX19" s="439">
        <v>0</v>
      </c>
      <c r="AY19" s="405">
        <v>0</v>
      </c>
      <c r="AZ19" s="401">
        <v>33</v>
      </c>
      <c r="BA19" s="404">
        <v>42.9</v>
      </c>
      <c r="BB19" s="402">
        <v>44</v>
      </c>
      <c r="BC19" s="404">
        <v>57.1</v>
      </c>
      <c r="BD19" s="439">
        <v>0</v>
      </c>
      <c r="BE19" s="405">
        <v>0</v>
      </c>
      <c r="BF19" s="401">
        <v>31</v>
      </c>
      <c r="BG19" s="404">
        <v>43.055599999999998</v>
      </c>
      <c r="BH19" s="402">
        <v>41</v>
      </c>
      <c r="BI19" s="404">
        <v>56.944400000000002</v>
      </c>
      <c r="BJ19" s="442">
        <v>0</v>
      </c>
      <c r="BK19" s="404">
        <v>0</v>
      </c>
      <c r="BL19" s="439">
        <v>0</v>
      </c>
      <c r="BM19" s="405">
        <v>0</v>
      </c>
      <c r="BN19" s="401">
        <v>25</v>
      </c>
      <c r="BO19" s="404">
        <v>33.333300000000001</v>
      </c>
      <c r="BP19" s="402">
        <v>50</v>
      </c>
      <c r="BQ19" s="404">
        <v>66.666700000000006</v>
      </c>
      <c r="BR19" s="442">
        <v>0</v>
      </c>
      <c r="BS19" s="404">
        <v>0</v>
      </c>
      <c r="BT19" s="439">
        <v>0</v>
      </c>
      <c r="BU19" s="405">
        <v>0</v>
      </c>
    </row>
    <row r="20" spans="1:73" ht="20.100000000000001" customHeight="1" x14ac:dyDescent="0.25">
      <c r="A20" s="382" t="s">
        <v>68</v>
      </c>
      <c r="B20" s="383" t="s">
        <v>445</v>
      </c>
      <c r="C20" s="383" t="s">
        <v>59</v>
      </c>
      <c r="D20" s="401" t="s">
        <v>232</v>
      </c>
      <c r="E20" s="404" t="s">
        <v>232</v>
      </c>
      <c r="F20" s="402" t="s">
        <v>232</v>
      </c>
      <c r="G20" s="404" t="s">
        <v>232</v>
      </c>
      <c r="H20" s="439">
        <v>0</v>
      </c>
      <c r="I20" s="405" t="s">
        <v>232</v>
      </c>
      <c r="J20" s="401">
        <v>43</v>
      </c>
      <c r="K20" s="404">
        <v>43</v>
      </c>
      <c r="L20" s="402">
        <v>57</v>
      </c>
      <c r="M20" s="404">
        <v>57</v>
      </c>
      <c r="N20" s="439">
        <v>0</v>
      </c>
      <c r="O20" s="405">
        <v>0</v>
      </c>
      <c r="P20" s="401">
        <v>59</v>
      </c>
      <c r="Q20" s="404">
        <v>59</v>
      </c>
      <c r="R20" s="402">
        <v>41</v>
      </c>
      <c r="S20" s="404">
        <v>41</v>
      </c>
      <c r="T20" s="440">
        <v>0</v>
      </c>
      <c r="U20" s="408">
        <v>0</v>
      </c>
      <c r="V20" s="401">
        <v>60</v>
      </c>
      <c r="W20" s="404">
        <v>60</v>
      </c>
      <c r="X20" s="402">
        <v>40</v>
      </c>
      <c r="Y20" s="404">
        <v>40</v>
      </c>
      <c r="Z20" s="439">
        <v>0</v>
      </c>
      <c r="AA20" s="405">
        <v>0</v>
      </c>
      <c r="AB20" s="401">
        <v>49</v>
      </c>
      <c r="AC20" s="404">
        <v>49</v>
      </c>
      <c r="AD20" s="402">
        <v>51</v>
      </c>
      <c r="AE20" s="404">
        <v>51</v>
      </c>
      <c r="AF20" s="439">
        <v>0</v>
      </c>
      <c r="AG20" s="405">
        <v>0</v>
      </c>
      <c r="AH20" s="401">
        <v>50</v>
      </c>
      <c r="AI20" s="404">
        <v>51.5</v>
      </c>
      <c r="AJ20" s="402">
        <v>47</v>
      </c>
      <c r="AK20" s="404">
        <v>48.5</v>
      </c>
      <c r="AL20" s="439">
        <v>0</v>
      </c>
      <c r="AM20" s="405">
        <v>0</v>
      </c>
      <c r="AN20" s="401">
        <v>60</v>
      </c>
      <c r="AO20" s="404">
        <v>57.7</v>
      </c>
      <c r="AP20" s="402">
        <v>44</v>
      </c>
      <c r="AQ20" s="404">
        <v>42.3</v>
      </c>
      <c r="AR20" s="439">
        <v>0</v>
      </c>
      <c r="AS20" s="405">
        <v>0</v>
      </c>
      <c r="AT20" s="401">
        <v>53</v>
      </c>
      <c r="AU20" s="404">
        <v>52</v>
      </c>
      <c r="AV20" s="402">
        <v>49</v>
      </c>
      <c r="AW20" s="404">
        <v>48</v>
      </c>
      <c r="AX20" s="439">
        <v>0</v>
      </c>
      <c r="AY20" s="405">
        <v>0</v>
      </c>
      <c r="AZ20" s="401">
        <v>45</v>
      </c>
      <c r="BA20" s="404">
        <v>43.7</v>
      </c>
      <c r="BB20" s="402">
        <v>58</v>
      </c>
      <c r="BC20" s="404">
        <v>56.3</v>
      </c>
      <c r="BD20" s="439">
        <v>0</v>
      </c>
      <c r="BE20" s="405">
        <v>0</v>
      </c>
      <c r="BF20" s="401">
        <v>47</v>
      </c>
      <c r="BG20" s="404">
        <v>45.631100000000004</v>
      </c>
      <c r="BH20" s="402">
        <v>56</v>
      </c>
      <c r="BI20" s="404">
        <v>54.368899999999996</v>
      </c>
      <c r="BJ20" s="442">
        <v>0</v>
      </c>
      <c r="BK20" s="404">
        <v>0</v>
      </c>
      <c r="BL20" s="439">
        <v>0</v>
      </c>
      <c r="BM20" s="405">
        <v>0</v>
      </c>
      <c r="BN20" s="401">
        <v>49</v>
      </c>
      <c r="BO20" s="404">
        <v>48.039200000000001</v>
      </c>
      <c r="BP20" s="402">
        <v>53</v>
      </c>
      <c r="BQ20" s="404">
        <v>51.960799999999999</v>
      </c>
      <c r="BR20" s="442">
        <v>0</v>
      </c>
      <c r="BS20" s="404">
        <v>0</v>
      </c>
      <c r="BT20" s="439">
        <v>0</v>
      </c>
      <c r="BU20" s="405">
        <v>0</v>
      </c>
    </row>
    <row r="21" spans="1:73" ht="20.100000000000001" customHeight="1" x14ac:dyDescent="0.25">
      <c r="A21" s="382" t="s">
        <v>68</v>
      </c>
      <c r="B21" s="383" t="s">
        <v>168</v>
      </c>
      <c r="C21" s="383" t="s">
        <v>59</v>
      </c>
      <c r="D21" s="401">
        <v>56</v>
      </c>
      <c r="E21" s="404">
        <v>43.4</v>
      </c>
      <c r="F21" s="402">
        <v>73</v>
      </c>
      <c r="G21" s="404">
        <v>56.6</v>
      </c>
      <c r="H21" s="439">
        <v>0</v>
      </c>
      <c r="I21" s="405">
        <v>0</v>
      </c>
      <c r="J21" s="401">
        <v>55</v>
      </c>
      <c r="K21" s="404">
        <v>45.5</v>
      </c>
      <c r="L21" s="402">
        <v>66</v>
      </c>
      <c r="M21" s="404">
        <v>54.5</v>
      </c>
      <c r="N21" s="439">
        <v>0</v>
      </c>
      <c r="O21" s="405">
        <v>0</v>
      </c>
      <c r="P21" s="401">
        <v>66</v>
      </c>
      <c r="Q21" s="404">
        <v>53.2</v>
      </c>
      <c r="R21" s="402">
        <v>58</v>
      </c>
      <c r="S21" s="404">
        <v>46.8</v>
      </c>
      <c r="T21" s="440">
        <v>0</v>
      </c>
      <c r="U21" s="408">
        <v>0</v>
      </c>
      <c r="V21" s="401">
        <v>57</v>
      </c>
      <c r="W21" s="404">
        <v>45.6</v>
      </c>
      <c r="X21" s="402">
        <v>68</v>
      </c>
      <c r="Y21" s="404">
        <v>54.4</v>
      </c>
      <c r="Z21" s="439">
        <v>0</v>
      </c>
      <c r="AA21" s="405">
        <v>0</v>
      </c>
      <c r="AB21" s="401">
        <v>61</v>
      </c>
      <c r="AC21" s="404">
        <v>48.4</v>
      </c>
      <c r="AD21" s="402">
        <v>65</v>
      </c>
      <c r="AE21" s="404">
        <v>51.6</v>
      </c>
      <c r="AF21" s="439">
        <v>0</v>
      </c>
      <c r="AG21" s="405">
        <v>0</v>
      </c>
      <c r="AH21" s="401">
        <v>63</v>
      </c>
      <c r="AI21" s="404">
        <v>52.9</v>
      </c>
      <c r="AJ21" s="402">
        <v>56</v>
      </c>
      <c r="AK21" s="404">
        <v>47.1</v>
      </c>
      <c r="AL21" s="439">
        <v>0</v>
      </c>
      <c r="AM21" s="405">
        <v>0</v>
      </c>
      <c r="AN21" s="401">
        <v>53</v>
      </c>
      <c r="AO21" s="404">
        <v>40.799999999999997</v>
      </c>
      <c r="AP21" s="402">
        <v>77</v>
      </c>
      <c r="AQ21" s="404">
        <v>59.2</v>
      </c>
      <c r="AR21" s="439">
        <v>0</v>
      </c>
      <c r="AS21" s="405">
        <v>0</v>
      </c>
      <c r="AT21" s="401">
        <v>50</v>
      </c>
      <c r="AU21" s="404">
        <v>40.299999999999997</v>
      </c>
      <c r="AV21" s="402">
        <v>74</v>
      </c>
      <c r="AW21" s="404">
        <v>59.7</v>
      </c>
      <c r="AX21" s="439">
        <v>0</v>
      </c>
      <c r="AY21" s="405">
        <v>0</v>
      </c>
      <c r="AZ21" s="401">
        <v>53</v>
      </c>
      <c r="BA21" s="404">
        <v>41.4</v>
      </c>
      <c r="BB21" s="402">
        <v>75</v>
      </c>
      <c r="BC21" s="404">
        <v>58.6</v>
      </c>
      <c r="BD21" s="439">
        <v>0</v>
      </c>
      <c r="BE21" s="405">
        <v>0</v>
      </c>
      <c r="BF21" s="401">
        <v>54</v>
      </c>
      <c r="BG21" s="404">
        <v>41.860500000000002</v>
      </c>
      <c r="BH21" s="402">
        <v>75</v>
      </c>
      <c r="BI21" s="404">
        <v>58.139499999999998</v>
      </c>
      <c r="BJ21" s="442">
        <v>0</v>
      </c>
      <c r="BK21" s="404">
        <v>0</v>
      </c>
      <c r="BL21" s="439">
        <v>0</v>
      </c>
      <c r="BM21" s="405">
        <v>0</v>
      </c>
      <c r="BN21" s="401">
        <v>53</v>
      </c>
      <c r="BO21" s="404">
        <v>34.868400000000001</v>
      </c>
      <c r="BP21" s="402">
        <v>99</v>
      </c>
      <c r="BQ21" s="404">
        <v>65.131600000000006</v>
      </c>
      <c r="BR21" s="442">
        <v>0</v>
      </c>
      <c r="BS21" s="404">
        <v>0</v>
      </c>
      <c r="BT21" s="439">
        <v>0</v>
      </c>
      <c r="BU21" s="405">
        <v>0</v>
      </c>
    </row>
    <row r="22" spans="1:73" ht="20.100000000000001" customHeight="1" x14ac:dyDescent="0.25">
      <c r="A22" s="382" t="s">
        <v>68</v>
      </c>
      <c r="B22" s="383" t="s">
        <v>167</v>
      </c>
      <c r="C22" s="383" t="s">
        <v>57</v>
      </c>
      <c r="D22" s="401">
        <v>36</v>
      </c>
      <c r="E22" s="404">
        <v>45.6</v>
      </c>
      <c r="F22" s="402">
        <v>43</v>
      </c>
      <c r="G22" s="404">
        <v>54.4</v>
      </c>
      <c r="H22" s="439">
        <v>0</v>
      </c>
      <c r="I22" s="404">
        <v>0</v>
      </c>
      <c r="J22" s="401">
        <v>34</v>
      </c>
      <c r="K22" s="404">
        <v>43.6</v>
      </c>
      <c r="L22" s="402">
        <v>44</v>
      </c>
      <c r="M22" s="404">
        <v>56.4</v>
      </c>
      <c r="N22" s="439">
        <v>0</v>
      </c>
      <c r="O22" s="405">
        <v>0</v>
      </c>
      <c r="P22" s="401">
        <v>44</v>
      </c>
      <c r="Q22" s="404">
        <v>47.8</v>
      </c>
      <c r="R22" s="402">
        <v>48</v>
      </c>
      <c r="S22" s="404">
        <v>52.2</v>
      </c>
      <c r="T22" s="440">
        <v>0</v>
      </c>
      <c r="U22" s="408">
        <v>0</v>
      </c>
      <c r="V22" s="401">
        <v>35</v>
      </c>
      <c r="W22" s="404">
        <v>38.5</v>
      </c>
      <c r="X22" s="402">
        <v>56</v>
      </c>
      <c r="Y22" s="404">
        <v>61.5</v>
      </c>
      <c r="Z22" s="439">
        <v>0</v>
      </c>
      <c r="AA22" s="405">
        <v>0</v>
      </c>
      <c r="AB22" s="401">
        <v>36</v>
      </c>
      <c r="AC22" s="404">
        <v>38.299999999999997</v>
      </c>
      <c r="AD22" s="402">
        <v>58</v>
      </c>
      <c r="AE22" s="404">
        <v>61.7</v>
      </c>
      <c r="AF22" s="439">
        <v>0</v>
      </c>
      <c r="AG22" s="405">
        <v>0</v>
      </c>
      <c r="AH22" s="401">
        <v>44</v>
      </c>
      <c r="AI22" s="404">
        <v>50</v>
      </c>
      <c r="AJ22" s="402">
        <v>44</v>
      </c>
      <c r="AK22" s="404">
        <v>50</v>
      </c>
      <c r="AL22" s="439">
        <v>0</v>
      </c>
      <c r="AM22" s="405">
        <v>0</v>
      </c>
      <c r="AN22" s="401">
        <v>37</v>
      </c>
      <c r="AO22" s="404">
        <v>42.5</v>
      </c>
      <c r="AP22" s="402">
        <v>50</v>
      </c>
      <c r="AQ22" s="404">
        <v>57.5</v>
      </c>
      <c r="AR22" s="439">
        <v>0</v>
      </c>
      <c r="AS22" s="405">
        <v>0</v>
      </c>
      <c r="AT22" s="401">
        <v>31</v>
      </c>
      <c r="AU22" s="404">
        <v>35.200000000000003</v>
      </c>
      <c r="AV22" s="402">
        <v>57</v>
      </c>
      <c r="AW22" s="404">
        <v>64.8</v>
      </c>
      <c r="AX22" s="439">
        <v>0</v>
      </c>
      <c r="AY22" s="405">
        <v>0</v>
      </c>
      <c r="AZ22" s="401">
        <v>39</v>
      </c>
      <c r="BA22" s="404">
        <v>42.9</v>
      </c>
      <c r="BB22" s="402">
        <v>52</v>
      </c>
      <c r="BC22" s="404">
        <v>57.1</v>
      </c>
      <c r="BD22" s="439">
        <v>0</v>
      </c>
      <c r="BE22" s="405">
        <v>0</v>
      </c>
      <c r="BF22" s="401">
        <v>32</v>
      </c>
      <c r="BG22" s="404">
        <v>34.782600000000002</v>
      </c>
      <c r="BH22" s="402">
        <v>60</v>
      </c>
      <c r="BI22" s="404">
        <v>65.217399999999998</v>
      </c>
      <c r="BJ22" s="442">
        <v>0</v>
      </c>
      <c r="BK22" s="404">
        <v>0</v>
      </c>
      <c r="BL22" s="439">
        <v>0</v>
      </c>
      <c r="BM22" s="405">
        <v>0</v>
      </c>
      <c r="BN22" s="401">
        <v>32</v>
      </c>
      <c r="BO22" s="404">
        <v>34.782600000000002</v>
      </c>
      <c r="BP22" s="402">
        <v>60</v>
      </c>
      <c r="BQ22" s="404">
        <v>65.217399999999998</v>
      </c>
      <c r="BR22" s="442">
        <v>0</v>
      </c>
      <c r="BS22" s="404">
        <v>0</v>
      </c>
      <c r="BT22" s="439">
        <v>0</v>
      </c>
      <c r="BU22" s="405">
        <v>0</v>
      </c>
    </row>
    <row r="23" spans="1:73" ht="20.100000000000001" customHeight="1" x14ac:dyDescent="0.25">
      <c r="A23" s="382" t="s">
        <v>69</v>
      </c>
      <c r="B23" s="383" t="s">
        <v>170</v>
      </c>
      <c r="C23" s="383" t="s">
        <v>57</v>
      </c>
      <c r="D23" s="401">
        <v>40</v>
      </c>
      <c r="E23" s="404">
        <v>52.6</v>
      </c>
      <c r="F23" s="402">
        <v>36</v>
      </c>
      <c r="G23" s="404">
        <v>47.4</v>
      </c>
      <c r="H23" s="439">
        <v>0</v>
      </c>
      <c r="I23" s="405">
        <v>0</v>
      </c>
      <c r="J23" s="401">
        <v>43</v>
      </c>
      <c r="K23" s="404">
        <v>58.1</v>
      </c>
      <c r="L23" s="402">
        <v>31</v>
      </c>
      <c r="M23" s="404">
        <v>41.9</v>
      </c>
      <c r="N23" s="439">
        <v>0</v>
      </c>
      <c r="O23" s="405">
        <v>0</v>
      </c>
      <c r="P23" s="401">
        <v>46</v>
      </c>
      <c r="Q23" s="404">
        <v>57.5</v>
      </c>
      <c r="R23" s="402">
        <v>34</v>
      </c>
      <c r="S23" s="404">
        <v>42.5</v>
      </c>
      <c r="T23" s="440">
        <v>0</v>
      </c>
      <c r="U23" s="408">
        <v>0</v>
      </c>
      <c r="V23" s="401">
        <v>45</v>
      </c>
      <c r="W23" s="404">
        <v>55.6</v>
      </c>
      <c r="X23" s="402">
        <v>36</v>
      </c>
      <c r="Y23" s="404">
        <v>44.4</v>
      </c>
      <c r="Z23" s="439">
        <v>0</v>
      </c>
      <c r="AA23" s="405">
        <v>0</v>
      </c>
      <c r="AB23" s="401">
        <v>47</v>
      </c>
      <c r="AC23" s="404">
        <v>54.7</v>
      </c>
      <c r="AD23" s="402">
        <v>39</v>
      </c>
      <c r="AE23" s="404">
        <v>45.3</v>
      </c>
      <c r="AF23" s="439">
        <v>0</v>
      </c>
      <c r="AG23" s="405">
        <v>0</v>
      </c>
      <c r="AH23" s="401">
        <v>42</v>
      </c>
      <c r="AI23" s="404">
        <v>47.2</v>
      </c>
      <c r="AJ23" s="402">
        <v>47</v>
      </c>
      <c r="AK23" s="404">
        <v>52.8</v>
      </c>
      <c r="AL23" s="439">
        <v>0</v>
      </c>
      <c r="AM23" s="405">
        <v>0</v>
      </c>
      <c r="AN23" s="401">
        <v>54</v>
      </c>
      <c r="AO23" s="404">
        <v>56.8</v>
      </c>
      <c r="AP23" s="402">
        <v>41</v>
      </c>
      <c r="AQ23" s="404">
        <v>43.2</v>
      </c>
      <c r="AR23" s="439">
        <v>0</v>
      </c>
      <c r="AS23" s="405">
        <v>0</v>
      </c>
      <c r="AT23" s="401">
        <v>42</v>
      </c>
      <c r="AU23" s="404">
        <v>47.2</v>
      </c>
      <c r="AV23" s="402">
        <v>46</v>
      </c>
      <c r="AW23" s="404">
        <v>51.7</v>
      </c>
      <c r="AX23" s="439">
        <v>1</v>
      </c>
      <c r="AY23" s="405">
        <v>1.1000000000000001</v>
      </c>
      <c r="AZ23" s="401">
        <v>40</v>
      </c>
      <c r="BA23" s="404">
        <v>41.2</v>
      </c>
      <c r="BB23" s="402">
        <v>57</v>
      </c>
      <c r="BC23" s="404">
        <v>58.8</v>
      </c>
      <c r="BD23" s="439">
        <v>0</v>
      </c>
      <c r="BE23" s="405">
        <v>0</v>
      </c>
      <c r="BF23" s="401">
        <v>43</v>
      </c>
      <c r="BG23" s="404">
        <v>45.263199999999998</v>
      </c>
      <c r="BH23" s="402">
        <v>52</v>
      </c>
      <c r="BI23" s="404">
        <v>54.736800000000002</v>
      </c>
      <c r="BJ23" s="442">
        <v>0</v>
      </c>
      <c r="BK23" s="404">
        <v>0</v>
      </c>
      <c r="BL23" s="439">
        <v>0</v>
      </c>
      <c r="BM23" s="405">
        <v>0</v>
      </c>
      <c r="BN23" s="401">
        <v>45</v>
      </c>
      <c r="BO23" s="404">
        <v>51.7241</v>
      </c>
      <c r="BP23" s="402">
        <v>42</v>
      </c>
      <c r="BQ23" s="404">
        <v>48.2759</v>
      </c>
      <c r="BR23" s="442">
        <v>0</v>
      </c>
      <c r="BS23" s="404">
        <v>0</v>
      </c>
      <c r="BT23" s="439">
        <v>0</v>
      </c>
      <c r="BU23" s="405">
        <v>0</v>
      </c>
    </row>
    <row r="24" spans="1:73" ht="20.100000000000001" customHeight="1" x14ac:dyDescent="0.25">
      <c r="A24" s="382" t="s">
        <v>70</v>
      </c>
      <c r="B24" s="383" t="s">
        <v>459</v>
      </c>
      <c r="C24" s="383" t="s">
        <v>59</v>
      </c>
      <c r="D24" s="401">
        <v>82</v>
      </c>
      <c r="E24" s="404">
        <v>64.599999999999994</v>
      </c>
      <c r="F24" s="402">
        <v>45</v>
      </c>
      <c r="G24" s="404">
        <v>35.4</v>
      </c>
      <c r="H24" s="439">
        <v>0</v>
      </c>
      <c r="I24" s="405">
        <v>0</v>
      </c>
      <c r="J24" s="401">
        <v>69</v>
      </c>
      <c r="K24" s="404">
        <v>55.6</v>
      </c>
      <c r="L24" s="402">
        <v>55</v>
      </c>
      <c r="M24" s="404">
        <v>44.4</v>
      </c>
      <c r="N24" s="439">
        <v>0</v>
      </c>
      <c r="O24" s="405">
        <v>0</v>
      </c>
      <c r="P24" s="401">
        <v>71</v>
      </c>
      <c r="Q24" s="404">
        <v>57.3</v>
      </c>
      <c r="R24" s="402">
        <v>53</v>
      </c>
      <c r="S24" s="404">
        <v>42.7</v>
      </c>
      <c r="T24" s="440">
        <v>0</v>
      </c>
      <c r="U24" s="408">
        <v>0</v>
      </c>
      <c r="V24" s="401">
        <v>66</v>
      </c>
      <c r="W24" s="404">
        <v>52.4</v>
      </c>
      <c r="X24" s="402">
        <v>60</v>
      </c>
      <c r="Y24" s="404">
        <v>47.6</v>
      </c>
      <c r="Z24" s="439">
        <v>0</v>
      </c>
      <c r="AA24" s="405">
        <v>0</v>
      </c>
      <c r="AB24" s="401">
        <v>79</v>
      </c>
      <c r="AC24" s="404">
        <v>61.2</v>
      </c>
      <c r="AD24" s="402">
        <v>50</v>
      </c>
      <c r="AE24" s="404">
        <v>38.799999999999997</v>
      </c>
      <c r="AF24" s="439">
        <v>0</v>
      </c>
      <c r="AG24" s="405">
        <v>0</v>
      </c>
      <c r="AH24" s="401">
        <v>65</v>
      </c>
      <c r="AI24" s="404">
        <v>49.6</v>
      </c>
      <c r="AJ24" s="402">
        <v>66</v>
      </c>
      <c r="AK24" s="404">
        <v>50.4</v>
      </c>
      <c r="AL24" s="439">
        <v>0</v>
      </c>
      <c r="AM24" s="405">
        <v>0</v>
      </c>
      <c r="AN24" s="401">
        <v>69</v>
      </c>
      <c r="AO24" s="404">
        <v>53.1</v>
      </c>
      <c r="AP24" s="402">
        <v>61</v>
      </c>
      <c r="AQ24" s="404">
        <v>46.9</v>
      </c>
      <c r="AR24" s="439">
        <v>0</v>
      </c>
      <c r="AS24" s="405">
        <v>0</v>
      </c>
      <c r="AT24" s="401">
        <v>69</v>
      </c>
      <c r="AU24" s="404">
        <v>53.1</v>
      </c>
      <c r="AV24" s="402">
        <v>61</v>
      </c>
      <c r="AW24" s="404">
        <v>46.9</v>
      </c>
      <c r="AX24" s="439">
        <v>0</v>
      </c>
      <c r="AY24" s="405">
        <v>0</v>
      </c>
      <c r="AZ24" s="401">
        <v>55</v>
      </c>
      <c r="BA24" s="404">
        <v>39.6</v>
      </c>
      <c r="BB24" s="402">
        <v>84</v>
      </c>
      <c r="BC24" s="404">
        <v>60.4</v>
      </c>
      <c r="BD24" s="439">
        <v>0</v>
      </c>
      <c r="BE24" s="405">
        <v>0</v>
      </c>
      <c r="BF24" s="401">
        <v>49</v>
      </c>
      <c r="BG24" s="404">
        <v>35.251800000000003</v>
      </c>
      <c r="BH24" s="402">
        <v>89</v>
      </c>
      <c r="BI24" s="404">
        <v>64.028800000000004</v>
      </c>
      <c r="BJ24" s="442">
        <v>0</v>
      </c>
      <c r="BK24" s="404">
        <v>0</v>
      </c>
      <c r="BL24" s="439">
        <v>1</v>
      </c>
      <c r="BM24" s="405">
        <v>0.71941999999999995</v>
      </c>
      <c r="BN24" s="401">
        <v>48</v>
      </c>
      <c r="BO24" s="404">
        <v>34.285699999999999</v>
      </c>
      <c r="BP24" s="402">
        <v>91</v>
      </c>
      <c r="BQ24" s="404">
        <v>65</v>
      </c>
      <c r="BR24" s="442">
        <v>0</v>
      </c>
      <c r="BS24" s="404">
        <v>0</v>
      </c>
      <c r="BT24" s="439">
        <v>1</v>
      </c>
      <c r="BU24" s="405">
        <v>0.71399999999999997</v>
      </c>
    </row>
    <row r="25" spans="1:73" ht="20.100000000000001" customHeight="1" x14ac:dyDescent="0.25">
      <c r="A25" s="382" t="s">
        <v>70</v>
      </c>
      <c r="B25" s="383" t="s">
        <v>171</v>
      </c>
      <c r="C25" s="383" t="s">
        <v>57</v>
      </c>
      <c r="D25" s="401">
        <v>26</v>
      </c>
      <c r="E25" s="404">
        <v>57.8</v>
      </c>
      <c r="F25" s="402">
        <v>19</v>
      </c>
      <c r="G25" s="404">
        <v>42.2</v>
      </c>
      <c r="H25" s="439">
        <v>0</v>
      </c>
      <c r="I25" s="405">
        <v>0</v>
      </c>
      <c r="J25" s="401">
        <v>29</v>
      </c>
      <c r="K25" s="404">
        <v>59.2</v>
      </c>
      <c r="L25" s="402">
        <v>20</v>
      </c>
      <c r="M25" s="404">
        <v>40.799999999999997</v>
      </c>
      <c r="N25" s="439">
        <v>0</v>
      </c>
      <c r="O25" s="405">
        <v>0</v>
      </c>
      <c r="P25" s="401">
        <v>33</v>
      </c>
      <c r="Q25" s="404">
        <v>63.5</v>
      </c>
      <c r="R25" s="402">
        <v>19</v>
      </c>
      <c r="S25" s="404">
        <v>36.5</v>
      </c>
      <c r="T25" s="440">
        <v>0</v>
      </c>
      <c r="U25" s="408">
        <v>0</v>
      </c>
      <c r="V25" s="401">
        <v>28</v>
      </c>
      <c r="W25" s="404">
        <v>53.8</v>
      </c>
      <c r="X25" s="402">
        <v>24</v>
      </c>
      <c r="Y25" s="404">
        <v>46.2</v>
      </c>
      <c r="Z25" s="439">
        <v>0</v>
      </c>
      <c r="AA25" s="405">
        <v>0</v>
      </c>
      <c r="AB25" s="401">
        <v>35</v>
      </c>
      <c r="AC25" s="404">
        <v>60.3</v>
      </c>
      <c r="AD25" s="402">
        <v>23</v>
      </c>
      <c r="AE25" s="404">
        <v>39.700000000000003</v>
      </c>
      <c r="AF25" s="439">
        <v>0</v>
      </c>
      <c r="AG25" s="405">
        <v>0</v>
      </c>
      <c r="AH25" s="401">
        <v>23</v>
      </c>
      <c r="AI25" s="404">
        <v>41.1</v>
      </c>
      <c r="AJ25" s="402">
        <v>33</v>
      </c>
      <c r="AK25" s="404">
        <v>58.9</v>
      </c>
      <c r="AL25" s="439">
        <v>0</v>
      </c>
      <c r="AM25" s="405">
        <v>0</v>
      </c>
      <c r="AN25" s="401">
        <v>26</v>
      </c>
      <c r="AO25" s="404">
        <v>46.4</v>
      </c>
      <c r="AP25" s="402">
        <v>30</v>
      </c>
      <c r="AQ25" s="404">
        <v>53.6</v>
      </c>
      <c r="AR25" s="439">
        <v>0</v>
      </c>
      <c r="AS25" s="405">
        <v>0</v>
      </c>
      <c r="AT25" s="401">
        <v>29</v>
      </c>
      <c r="AU25" s="404">
        <v>52.7</v>
      </c>
      <c r="AV25" s="402">
        <v>26</v>
      </c>
      <c r="AW25" s="404">
        <v>47.3</v>
      </c>
      <c r="AX25" s="439">
        <v>0</v>
      </c>
      <c r="AY25" s="405">
        <v>0</v>
      </c>
      <c r="AZ25" s="401">
        <v>31</v>
      </c>
      <c r="BA25" s="404">
        <v>55.4</v>
      </c>
      <c r="BB25" s="402">
        <v>25</v>
      </c>
      <c r="BC25" s="404">
        <v>44.6</v>
      </c>
      <c r="BD25" s="439">
        <v>0</v>
      </c>
      <c r="BE25" s="405">
        <v>0</v>
      </c>
      <c r="BF25" s="401">
        <v>23</v>
      </c>
      <c r="BG25" s="404">
        <v>41.818199999999997</v>
      </c>
      <c r="BH25" s="402">
        <v>32</v>
      </c>
      <c r="BI25" s="404">
        <v>58.181800000000003</v>
      </c>
      <c r="BJ25" s="442">
        <v>0</v>
      </c>
      <c r="BK25" s="404">
        <v>0</v>
      </c>
      <c r="BL25" s="439">
        <v>0</v>
      </c>
      <c r="BM25" s="405">
        <v>0</v>
      </c>
      <c r="BN25" s="401">
        <v>22</v>
      </c>
      <c r="BO25" s="404">
        <v>40</v>
      </c>
      <c r="BP25" s="402">
        <v>33</v>
      </c>
      <c r="BQ25" s="404">
        <v>60</v>
      </c>
      <c r="BR25" s="442">
        <v>0</v>
      </c>
      <c r="BS25" s="404">
        <v>0</v>
      </c>
      <c r="BT25" s="439">
        <v>0</v>
      </c>
      <c r="BU25" s="405">
        <v>0</v>
      </c>
    </row>
    <row r="26" spans="1:73" ht="20.100000000000001" customHeight="1" x14ac:dyDescent="0.25">
      <c r="A26" s="382" t="s">
        <v>70</v>
      </c>
      <c r="B26" s="383" t="s">
        <v>991</v>
      </c>
      <c r="C26" s="383" t="s">
        <v>57</v>
      </c>
      <c r="D26" s="401">
        <v>49</v>
      </c>
      <c r="E26" s="404">
        <v>47.1</v>
      </c>
      <c r="F26" s="402">
        <v>55</v>
      </c>
      <c r="G26" s="404">
        <v>52.9</v>
      </c>
      <c r="H26" s="439">
        <v>0</v>
      </c>
      <c r="I26" s="405">
        <v>0</v>
      </c>
      <c r="J26" s="401">
        <v>52</v>
      </c>
      <c r="K26" s="404">
        <v>48.6</v>
      </c>
      <c r="L26" s="402">
        <v>55</v>
      </c>
      <c r="M26" s="404">
        <v>51.4</v>
      </c>
      <c r="N26" s="439">
        <v>0</v>
      </c>
      <c r="O26" s="405">
        <v>0</v>
      </c>
      <c r="P26" s="401">
        <v>44</v>
      </c>
      <c r="Q26" s="404">
        <v>44.4</v>
      </c>
      <c r="R26" s="402">
        <v>55</v>
      </c>
      <c r="S26" s="404">
        <v>55.6</v>
      </c>
      <c r="T26" s="440">
        <v>0</v>
      </c>
      <c r="U26" s="408">
        <v>0</v>
      </c>
      <c r="V26" s="401">
        <v>48</v>
      </c>
      <c r="W26" s="404">
        <v>45.7</v>
      </c>
      <c r="X26" s="402">
        <v>57</v>
      </c>
      <c r="Y26" s="404">
        <v>54.3</v>
      </c>
      <c r="Z26" s="439">
        <v>0</v>
      </c>
      <c r="AA26" s="405">
        <v>0</v>
      </c>
      <c r="AB26" s="401">
        <v>45</v>
      </c>
      <c r="AC26" s="404">
        <v>44.6</v>
      </c>
      <c r="AD26" s="402">
        <v>56</v>
      </c>
      <c r="AE26" s="404">
        <v>55.4</v>
      </c>
      <c r="AF26" s="439">
        <v>0</v>
      </c>
      <c r="AG26" s="405">
        <v>0</v>
      </c>
      <c r="AH26" s="401">
        <v>42</v>
      </c>
      <c r="AI26" s="404">
        <v>35.9</v>
      </c>
      <c r="AJ26" s="402">
        <v>74</v>
      </c>
      <c r="AK26" s="404">
        <v>63.2</v>
      </c>
      <c r="AL26" s="439">
        <v>1</v>
      </c>
      <c r="AM26" s="405">
        <v>0.9</v>
      </c>
      <c r="AN26" s="401">
        <v>53</v>
      </c>
      <c r="AO26" s="404">
        <v>43.8</v>
      </c>
      <c r="AP26" s="402">
        <v>68</v>
      </c>
      <c r="AQ26" s="404">
        <v>56.2</v>
      </c>
      <c r="AR26" s="439">
        <v>0</v>
      </c>
      <c r="AS26" s="405">
        <v>0</v>
      </c>
      <c r="AT26" s="401">
        <v>45</v>
      </c>
      <c r="AU26" s="404">
        <v>37.799999999999997</v>
      </c>
      <c r="AV26" s="402">
        <v>74</v>
      </c>
      <c r="AW26" s="404">
        <v>62.2</v>
      </c>
      <c r="AX26" s="439">
        <v>0</v>
      </c>
      <c r="AY26" s="405">
        <v>0</v>
      </c>
      <c r="AZ26" s="401">
        <v>47</v>
      </c>
      <c r="BA26" s="404">
        <v>40.200000000000003</v>
      </c>
      <c r="BB26" s="402">
        <v>70</v>
      </c>
      <c r="BC26" s="404">
        <v>59.8</v>
      </c>
      <c r="BD26" s="439">
        <v>0</v>
      </c>
      <c r="BE26" s="405">
        <v>0</v>
      </c>
      <c r="BF26" s="401">
        <v>43</v>
      </c>
      <c r="BG26" s="404">
        <v>36.4407</v>
      </c>
      <c r="BH26" s="402">
        <v>75</v>
      </c>
      <c r="BI26" s="404">
        <v>63.5593</v>
      </c>
      <c r="BJ26" s="442">
        <v>0</v>
      </c>
      <c r="BK26" s="404">
        <v>0</v>
      </c>
      <c r="BL26" s="439">
        <v>0</v>
      </c>
      <c r="BM26" s="405">
        <v>0</v>
      </c>
      <c r="BN26" s="401">
        <v>36</v>
      </c>
      <c r="BO26" s="404">
        <v>31.034500000000001</v>
      </c>
      <c r="BP26" s="402">
        <v>80</v>
      </c>
      <c r="BQ26" s="404">
        <v>68.965500000000006</v>
      </c>
      <c r="BR26" s="442">
        <v>0</v>
      </c>
      <c r="BS26" s="404">
        <v>0</v>
      </c>
      <c r="BT26" s="439">
        <v>0</v>
      </c>
      <c r="BU26" s="405">
        <v>0</v>
      </c>
    </row>
    <row r="27" spans="1:73" ht="20.100000000000001" customHeight="1" x14ac:dyDescent="0.25">
      <c r="A27" s="382" t="s">
        <v>71</v>
      </c>
      <c r="B27" s="383" t="s">
        <v>173</v>
      </c>
      <c r="C27" s="383" t="s">
        <v>57</v>
      </c>
      <c r="D27" s="401">
        <v>61</v>
      </c>
      <c r="E27" s="404">
        <v>50.4</v>
      </c>
      <c r="F27" s="402">
        <v>60</v>
      </c>
      <c r="G27" s="404">
        <v>49.6</v>
      </c>
      <c r="H27" s="439">
        <v>0</v>
      </c>
      <c r="I27" s="405">
        <v>0</v>
      </c>
      <c r="J27" s="401">
        <v>49</v>
      </c>
      <c r="K27" s="404">
        <v>43.4</v>
      </c>
      <c r="L27" s="402">
        <v>64</v>
      </c>
      <c r="M27" s="404">
        <v>56.6</v>
      </c>
      <c r="N27" s="439">
        <v>0</v>
      </c>
      <c r="O27" s="405">
        <v>0</v>
      </c>
      <c r="P27" s="401">
        <v>51</v>
      </c>
      <c r="Q27" s="404">
        <v>46.8</v>
      </c>
      <c r="R27" s="402">
        <v>58</v>
      </c>
      <c r="S27" s="404">
        <v>53.2</v>
      </c>
      <c r="T27" s="440">
        <v>0</v>
      </c>
      <c r="U27" s="408">
        <v>0</v>
      </c>
      <c r="V27" s="401">
        <v>60</v>
      </c>
      <c r="W27" s="404">
        <v>50.8</v>
      </c>
      <c r="X27" s="402">
        <v>58</v>
      </c>
      <c r="Y27" s="404">
        <v>49.2</v>
      </c>
      <c r="Z27" s="439">
        <v>0</v>
      </c>
      <c r="AA27" s="405">
        <v>0</v>
      </c>
      <c r="AB27" s="401">
        <v>54</v>
      </c>
      <c r="AC27" s="404">
        <v>47.4</v>
      </c>
      <c r="AD27" s="402">
        <v>60</v>
      </c>
      <c r="AE27" s="404">
        <v>52.6</v>
      </c>
      <c r="AF27" s="439">
        <v>0</v>
      </c>
      <c r="AG27" s="405">
        <v>0</v>
      </c>
      <c r="AH27" s="401">
        <v>63</v>
      </c>
      <c r="AI27" s="404">
        <v>52.5</v>
      </c>
      <c r="AJ27" s="402">
        <v>57</v>
      </c>
      <c r="AK27" s="404">
        <v>47.5</v>
      </c>
      <c r="AL27" s="439">
        <v>0</v>
      </c>
      <c r="AM27" s="405">
        <v>0</v>
      </c>
      <c r="AN27" s="401">
        <v>54</v>
      </c>
      <c r="AO27" s="404">
        <v>47</v>
      </c>
      <c r="AP27" s="402">
        <v>61</v>
      </c>
      <c r="AQ27" s="404">
        <v>53</v>
      </c>
      <c r="AR27" s="439">
        <v>0</v>
      </c>
      <c r="AS27" s="405">
        <v>0</v>
      </c>
      <c r="AT27" s="401">
        <v>47</v>
      </c>
      <c r="AU27" s="404">
        <v>39.799999999999997</v>
      </c>
      <c r="AV27" s="402">
        <v>71</v>
      </c>
      <c r="AW27" s="404">
        <v>60.2</v>
      </c>
      <c r="AX27" s="439">
        <v>0</v>
      </c>
      <c r="AY27" s="405">
        <v>0</v>
      </c>
      <c r="AZ27" s="401">
        <v>49</v>
      </c>
      <c r="BA27" s="404">
        <v>43.8</v>
      </c>
      <c r="BB27" s="402">
        <v>63</v>
      </c>
      <c r="BC27" s="404">
        <v>56.3</v>
      </c>
      <c r="BD27" s="439">
        <v>0</v>
      </c>
      <c r="BE27" s="405">
        <v>0</v>
      </c>
      <c r="BF27" s="401">
        <v>47</v>
      </c>
      <c r="BG27" s="404">
        <v>42.342300000000002</v>
      </c>
      <c r="BH27" s="402">
        <v>64</v>
      </c>
      <c r="BI27" s="404">
        <v>57.657699999999998</v>
      </c>
      <c r="BJ27" s="442">
        <v>0</v>
      </c>
      <c r="BK27" s="404">
        <v>0</v>
      </c>
      <c r="BL27" s="439">
        <v>0</v>
      </c>
      <c r="BM27" s="405">
        <v>0</v>
      </c>
      <c r="BN27" s="401">
        <v>42</v>
      </c>
      <c r="BO27" s="404">
        <v>37.5</v>
      </c>
      <c r="BP27" s="402">
        <v>70</v>
      </c>
      <c r="BQ27" s="404">
        <v>62.5</v>
      </c>
      <c r="BR27" s="442">
        <v>0</v>
      </c>
      <c r="BS27" s="404">
        <v>0</v>
      </c>
      <c r="BT27" s="439">
        <v>0</v>
      </c>
      <c r="BU27" s="405">
        <v>0</v>
      </c>
    </row>
    <row r="28" spans="1:73" ht="20.100000000000001" customHeight="1" x14ac:dyDescent="0.25">
      <c r="A28" s="382" t="s">
        <v>72</v>
      </c>
      <c r="B28" s="383" t="s">
        <v>174</v>
      </c>
      <c r="C28" s="383" t="s">
        <v>57</v>
      </c>
      <c r="D28" s="401">
        <v>48</v>
      </c>
      <c r="E28" s="404">
        <v>57.1</v>
      </c>
      <c r="F28" s="402">
        <v>36</v>
      </c>
      <c r="G28" s="404">
        <v>42.9</v>
      </c>
      <c r="H28" s="439">
        <v>0</v>
      </c>
      <c r="I28" s="405">
        <v>0</v>
      </c>
      <c r="J28" s="401">
        <v>44</v>
      </c>
      <c r="K28" s="404">
        <v>56.4</v>
      </c>
      <c r="L28" s="402">
        <v>34</v>
      </c>
      <c r="M28" s="404">
        <v>43.6</v>
      </c>
      <c r="N28" s="439">
        <v>0</v>
      </c>
      <c r="O28" s="405">
        <v>0</v>
      </c>
      <c r="P28" s="401">
        <v>40</v>
      </c>
      <c r="Q28" s="404">
        <v>50</v>
      </c>
      <c r="R28" s="402">
        <v>40</v>
      </c>
      <c r="S28" s="404">
        <v>50</v>
      </c>
      <c r="T28" s="440">
        <v>0</v>
      </c>
      <c r="U28" s="408">
        <v>0</v>
      </c>
      <c r="V28" s="401">
        <v>44</v>
      </c>
      <c r="W28" s="404">
        <v>54.3</v>
      </c>
      <c r="X28" s="402">
        <v>36</v>
      </c>
      <c r="Y28" s="404">
        <v>44.4</v>
      </c>
      <c r="Z28" s="439">
        <v>1</v>
      </c>
      <c r="AA28" s="405">
        <v>1.2</v>
      </c>
      <c r="AB28" s="401">
        <v>45</v>
      </c>
      <c r="AC28" s="404">
        <v>56.3</v>
      </c>
      <c r="AD28" s="402">
        <v>35</v>
      </c>
      <c r="AE28" s="404">
        <v>43.8</v>
      </c>
      <c r="AF28" s="439">
        <v>0</v>
      </c>
      <c r="AG28" s="405">
        <v>0</v>
      </c>
      <c r="AH28" s="401">
        <v>41</v>
      </c>
      <c r="AI28" s="404">
        <v>47.7</v>
      </c>
      <c r="AJ28" s="402">
        <v>45</v>
      </c>
      <c r="AK28" s="404">
        <v>52.3</v>
      </c>
      <c r="AL28" s="439">
        <v>0</v>
      </c>
      <c r="AM28" s="405">
        <v>0</v>
      </c>
      <c r="AN28" s="401">
        <v>39</v>
      </c>
      <c r="AO28" s="404">
        <v>49.4</v>
      </c>
      <c r="AP28" s="402">
        <v>40</v>
      </c>
      <c r="AQ28" s="404">
        <v>50.6</v>
      </c>
      <c r="AR28" s="439">
        <v>0</v>
      </c>
      <c r="AS28" s="405">
        <v>0</v>
      </c>
      <c r="AT28" s="401">
        <v>44</v>
      </c>
      <c r="AU28" s="404">
        <v>55</v>
      </c>
      <c r="AV28" s="402">
        <v>36</v>
      </c>
      <c r="AW28" s="404">
        <v>45</v>
      </c>
      <c r="AX28" s="439">
        <v>0</v>
      </c>
      <c r="AY28" s="405">
        <v>0</v>
      </c>
      <c r="AZ28" s="401">
        <v>45</v>
      </c>
      <c r="BA28" s="404">
        <v>52.3</v>
      </c>
      <c r="BB28" s="402">
        <v>41</v>
      </c>
      <c r="BC28" s="404">
        <v>47.7</v>
      </c>
      <c r="BD28" s="439">
        <v>0</v>
      </c>
      <c r="BE28" s="405">
        <v>0</v>
      </c>
      <c r="BF28" s="401">
        <v>26</v>
      </c>
      <c r="BG28" s="404">
        <v>33.766199999999998</v>
      </c>
      <c r="BH28" s="402">
        <v>51</v>
      </c>
      <c r="BI28" s="404">
        <v>66.233800000000002</v>
      </c>
      <c r="BJ28" s="442">
        <v>0</v>
      </c>
      <c r="BK28" s="404">
        <v>0</v>
      </c>
      <c r="BL28" s="439">
        <v>0</v>
      </c>
      <c r="BM28" s="405">
        <v>0</v>
      </c>
      <c r="BN28" s="401">
        <v>44</v>
      </c>
      <c r="BO28" s="404">
        <v>50</v>
      </c>
      <c r="BP28" s="402">
        <v>43</v>
      </c>
      <c r="BQ28" s="404">
        <v>48.863599999999998</v>
      </c>
      <c r="BR28" s="442">
        <v>0</v>
      </c>
      <c r="BS28" s="404">
        <v>0</v>
      </c>
      <c r="BT28" s="439">
        <v>1</v>
      </c>
      <c r="BU28" s="405">
        <v>1.1359999999999999</v>
      </c>
    </row>
    <row r="29" spans="1:73" ht="20.100000000000001" customHeight="1" x14ac:dyDescent="0.25">
      <c r="A29" s="382" t="s">
        <v>73</v>
      </c>
      <c r="B29" s="383" t="s">
        <v>175</v>
      </c>
      <c r="C29" s="383" t="s">
        <v>57</v>
      </c>
      <c r="D29" s="401">
        <v>36</v>
      </c>
      <c r="E29" s="404">
        <v>67.900000000000006</v>
      </c>
      <c r="F29" s="402">
        <v>17</v>
      </c>
      <c r="G29" s="404">
        <v>32.1</v>
      </c>
      <c r="H29" s="439">
        <v>0</v>
      </c>
      <c r="I29" s="405">
        <v>0</v>
      </c>
      <c r="J29" s="401">
        <v>28</v>
      </c>
      <c r="K29" s="404">
        <v>53.8</v>
      </c>
      <c r="L29" s="402">
        <v>24</v>
      </c>
      <c r="M29" s="404">
        <v>46.2</v>
      </c>
      <c r="N29" s="439">
        <v>0</v>
      </c>
      <c r="O29" s="405">
        <v>0</v>
      </c>
      <c r="P29" s="401">
        <v>34</v>
      </c>
      <c r="Q29" s="404">
        <v>51.5</v>
      </c>
      <c r="R29" s="402">
        <v>31</v>
      </c>
      <c r="S29" s="404">
        <v>47</v>
      </c>
      <c r="T29" s="440">
        <v>1</v>
      </c>
      <c r="U29" s="408">
        <v>1.5</v>
      </c>
      <c r="V29" s="401">
        <v>28</v>
      </c>
      <c r="W29" s="404">
        <v>42.4</v>
      </c>
      <c r="X29" s="402">
        <v>38</v>
      </c>
      <c r="Y29" s="404">
        <v>57.6</v>
      </c>
      <c r="Z29" s="439">
        <v>0</v>
      </c>
      <c r="AA29" s="405">
        <v>0</v>
      </c>
      <c r="AB29" s="401">
        <v>30</v>
      </c>
      <c r="AC29" s="404">
        <v>53.6</v>
      </c>
      <c r="AD29" s="402">
        <v>26</v>
      </c>
      <c r="AE29" s="404">
        <v>46.4</v>
      </c>
      <c r="AF29" s="439">
        <v>0</v>
      </c>
      <c r="AG29" s="405">
        <v>0</v>
      </c>
      <c r="AH29" s="401">
        <v>38</v>
      </c>
      <c r="AI29" s="404">
        <v>55.9</v>
      </c>
      <c r="AJ29" s="402">
        <v>30</v>
      </c>
      <c r="AK29" s="404">
        <v>44.1</v>
      </c>
      <c r="AL29" s="439">
        <v>0</v>
      </c>
      <c r="AM29" s="405">
        <v>0</v>
      </c>
      <c r="AN29" s="401">
        <v>28</v>
      </c>
      <c r="AO29" s="404">
        <v>44.4</v>
      </c>
      <c r="AP29" s="402">
        <v>35</v>
      </c>
      <c r="AQ29" s="404">
        <v>55.6</v>
      </c>
      <c r="AR29" s="439">
        <v>0</v>
      </c>
      <c r="AS29" s="405">
        <v>0</v>
      </c>
      <c r="AT29" s="401">
        <v>27</v>
      </c>
      <c r="AU29" s="404">
        <v>42.2</v>
      </c>
      <c r="AV29" s="402">
        <v>37</v>
      </c>
      <c r="AW29" s="404">
        <v>57.8</v>
      </c>
      <c r="AX29" s="439">
        <v>0</v>
      </c>
      <c r="AY29" s="405">
        <v>0</v>
      </c>
      <c r="AZ29" s="401">
        <v>30</v>
      </c>
      <c r="BA29" s="404">
        <v>46.2</v>
      </c>
      <c r="BB29" s="402">
        <v>35</v>
      </c>
      <c r="BC29" s="404">
        <v>53.8</v>
      </c>
      <c r="BD29" s="439">
        <v>0</v>
      </c>
      <c r="BE29" s="405">
        <v>0</v>
      </c>
      <c r="BF29" s="401">
        <v>32</v>
      </c>
      <c r="BG29" s="404">
        <v>49.230800000000002</v>
      </c>
      <c r="BH29" s="402">
        <v>33</v>
      </c>
      <c r="BI29" s="404">
        <v>50.769199999999998</v>
      </c>
      <c r="BJ29" s="442">
        <v>0</v>
      </c>
      <c r="BK29" s="404">
        <v>0</v>
      </c>
      <c r="BL29" s="439">
        <v>0</v>
      </c>
      <c r="BM29" s="405">
        <v>0</v>
      </c>
      <c r="BN29" s="401">
        <v>26</v>
      </c>
      <c r="BO29" s="404">
        <v>40</v>
      </c>
      <c r="BP29" s="402">
        <v>39</v>
      </c>
      <c r="BQ29" s="404">
        <v>60</v>
      </c>
      <c r="BR29" s="442">
        <v>0</v>
      </c>
      <c r="BS29" s="404">
        <v>0</v>
      </c>
      <c r="BT29" s="439">
        <v>0</v>
      </c>
      <c r="BU29" s="405">
        <v>0</v>
      </c>
    </row>
    <row r="30" spans="1:73" ht="20.100000000000001" customHeight="1" x14ac:dyDescent="0.25">
      <c r="A30" s="382" t="s">
        <v>73</v>
      </c>
      <c r="B30" s="383" t="s">
        <v>176</v>
      </c>
      <c r="C30" s="383" t="s">
        <v>57</v>
      </c>
      <c r="D30" s="401">
        <v>70</v>
      </c>
      <c r="E30" s="404">
        <v>59.3</v>
      </c>
      <c r="F30" s="402">
        <v>48</v>
      </c>
      <c r="G30" s="404">
        <v>40.700000000000003</v>
      </c>
      <c r="H30" s="439">
        <v>0</v>
      </c>
      <c r="I30" s="405">
        <v>0</v>
      </c>
      <c r="J30" s="401">
        <v>67</v>
      </c>
      <c r="K30" s="404">
        <v>57.3</v>
      </c>
      <c r="L30" s="402">
        <v>49</v>
      </c>
      <c r="M30" s="404">
        <v>41.9</v>
      </c>
      <c r="N30" s="439">
        <v>1</v>
      </c>
      <c r="O30" s="405">
        <v>0.9</v>
      </c>
      <c r="P30" s="401">
        <v>67</v>
      </c>
      <c r="Q30" s="404">
        <v>57.3</v>
      </c>
      <c r="R30" s="402">
        <v>49</v>
      </c>
      <c r="S30" s="404">
        <v>41.9</v>
      </c>
      <c r="T30" s="440">
        <v>1</v>
      </c>
      <c r="U30" s="408">
        <v>0.9</v>
      </c>
      <c r="V30" s="401">
        <v>59</v>
      </c>
      <c r="W30" s="404">
        <v>50.9</v>
      </c>
      <c r="X30" s="402">
        <v>57</v>
      </c>
      <c r="Y30" s="404">
        <v>49.1</v>
      </c>
      <c r="Z30" s="439">
        <v>0</v>
      </c>
      <c r="AA30" s="405">
        <v>0</v>
      </c>
      <c r="AB30" s="401">
        <v>62</v>
      </c>
      <c r="AC30" s="404">
        <v>53.9</v>
      </c>
      <c r="AD30" s="402">
        <v>53</v>
      </c>
      <c r="AE30" s="404">
        <v>46.1</v>
      </c>
      <c r="AF30" s="439">
        <v>0</v>
      </c>
      <c r="AG30" s="405">
        <v>0</v>
      </c>
      <c r="AH30" s="401">
        <v>62</v>
      </c>
      <c r="AI30" s="404">
        <v>53</v>
      </c>
      <c r="AJ30" s="402">
        <v>55</v>
      </c>
      <c r="AK30" s="404">
        <v>47</v>
      </c>
      <c r="AL30" s="439">
        <v>0</v>
      </c>
      <c r="AM30" s="405">
        <v>0</v>
      </c>
      <c r="AN30" s="401">
        <v>64</v>
      </c>
      <c r="AO30" s="404">
        <v>53.8</v>
      </c>
      <c r="AP30" s="402">
        <v>55</v>
      </c>
      <c r="AQ30" s="404">
        <v>46.2</v>
      </c>
      <c r="AR30" s="439">
        <v>0</v>
      </c>
      <c r="AS30" s="405">
        <v>0</v>
      </c>
      <c r="AT30" s="401">
        <v>56</v>
      </c>
      <c r="AU30" s="404">
        <v>48.3</v>
      </c>
      <c r="AV30" s="402">
        <v>60</v>
      </c>
      <c r="AW30" s="404">
        <v>51.7</v>
      </c>
      <c r="AX30" s="439">
        <v>0</v>
      </c>
      <c r="AY30" s="405">
        <v>0</v>
      </c>
      <c r="AZ30" s="401">
        <v>55</v>
      </c>
      <c r="BA30" s="404">
        <v>46.6</v>
      </c>
      <c r="BB30" s="402">
        <v>63</v>
      </c>
      <c r="BC30" s="404">
        <v>53.4</v>
      </c>
      <c r="BD30" s="439">
        <v>0</v>
      </c>
      <c r="BE30" s="405">
        <v>0</v>
      </c>
      <c r="BF30" s="401">
        <v>47</v>
      </c>
      <c r="BG30" s="404">
        <v>38.843000000000004</v>
      </c>
      <c r="BH30" s="402">
        <v>74</v>
      </c>
      <c r="BI30" s="404">
        <v>61.156999999999996</v>
      </c>
      <c r="BJ30" s="442">
        <v>0</v>
      </c>
      <c r="BK30" s="404">
        <v>0</v>
      </c>
      <c r="BL30" s="439">
        <v>0</v>
      </c>
      <c r="BM30" s="405">
        <v>0</v>
      </c>
      <c r="BN30" s="401">
        <v>45</v>
      </c>
      <c r="BO30" s="404">
        <v>38.461500000000001</v>
      </c>
      <c r="BP30" s="402">
        <v>72</v>
      </c>
      <c r="BQ30" s="404">
        <v>61.538499999999999</v>
      </c>
      <c r="BR30" s="442">
        <v>0</v>
      </c>
      <c r="BS30" s="404">
        <v>0</v>
      </c>
      <c r="BT30" s="439">
        <v>0</v>
      </c>
      <c r="BU30" s="405">
        <v>0</v>
      </c>
    </row>
    <row r="31" spans="1:73" ht="20.100000000000001" customHeight="1" x14ac:dyDescent="0.25">
      <c r="A31" s="382" t="s">
        <v>74</v>
      </c>
      <c r="B31" s="383" t="s">
        <v>177</v>
      </c>
      <c r="C31" s="383" t="s">
        <v>57</v>
      </c>
      <c r="D31" s="401">
        <v>23</v>
      </c>
      <c r="E31" s="404">
        <v>37.1</v>
      </c>
      <c r="F31" s="402">
        <v>39</v>
      </c>
      <c r="G31" s="404">
        <v>62.9</v>
      </c>
      <c r="H31" s="439">
        <v>0</v>
      </c>
      <c r="I31" s="405">
        <v>0</v>
      </c>
      <c r="J31" s="401">
        <v>22</v>
      </c>
      <c r="K31" s="404">
        <v>34.4</v>
      </c>
      <c r="L31" s="402">
        <v>42</v>
      </c>
      <c r="M31" s="404">
        <v>65.599999999999994</v>
      </c>
      <c r="N31" s="439">
        <v>0</v>
      </c>
      <c r="O31" s="405">
        <v>0</v>
      </c>
      <c r="P31" s="401">
        <v>34</v>
      </c>
      <c r="Q31" s="404">
        <v>53.1</v>
      </c>
      <c r="R31" s="402">
        <v>30</v>
      </c>
      <c r="S31" s="404">
        <v>46.9</v>
      </c>
      <c r="T31" s="440">
        <v>0</v>
      </c>
      <c r="U31" s="408">
        <v>0</v>
      </c>
      <c r="V31" s="401">
        <v>31</v>
      </c>
      <c r="W31" s="404">
        <v>49.2</v>
      </c>
      <c r="X31" s="402">
        <v>32</v>
      </c>
      <c r="Y31" s="404">
        <v>50.8</v>
      </c>
      <c r="Z31" s="439">
        <v>0</v>
      </c>
      <c r="AA31" s="405">
        <v>0</v>
      </c>
      <c r="AB31" s="401">
        <v>30</v>
      </c>
      <c r="AC31" s="404">
        <v>50.8</v>
      </c>
      <c r="AD31" s="402">
        <v>29</v>
      </c>
      <c r="AE31" s="404">
        <v>49.2</v>
      </c>
      <c r="AF31" s="439">
        <v>0</v>
      </c>
      <c r="AG31" s="405">
        <v>0</v>
      </c>
      <c r="AH31" s="401">
        <v>30</v>
      </c>
      <c r="AI31" s="404">
        <v>45.5</v>
      </c>
      <c r="AJ31" s="402">
        <v>36</v>
      </c>
      <c r="AK31" s="404">
        <v>54.5</v>
      </c>
      <c r="AL31" s="439">
        <v>0</v>
      </c>
      <c r="AM31" s="405">
        <v>0</v>
      </c>
      <c r="AN31" s="401">
        <v>33</v>
      </c>
      <c r="AO31" s="404">
        <v>47.8</v>
      </c>
      <c r="AP31" s="402">
        <v>36</v>
      </c>
      <c r="AQ31" s="404">
        <v>52.2</v>
      </c>
      <c r="AR31" s="439">
        <v>0</v>
      </c>
      <c r="AS31" s="405">
        <v>0</v>
      </c>
      <c r="AT31" s="401">
        <v>32</v>
      </c>
      <c r="AU31" s="404">
        <v>42.1</v>
      </c>
      <c r="AV31" s="402">
        <v>44</v>
      </c>
      <c r="AW31" s="404">
        <v>57.9</v>
      </c>
      <c r="AX31" s="439">
        <v>0</v>
      </c>
      <c r="AY31" s="405">
        <v>0</v>
      </c>
      <c r="AZ31" s="401">
        <v>29</v>
      </c>
      <c r="BA31" s="404">
        <v>37.700000000000003</v>
      </c>
      <c r="BB31" s="402">
        <v>48</v>
      </c>
      <c r="BC31" s="404">
        <v>62.3</v>
      </c>
      <c r="BD31" s="439">
        <v>0</v>
      </c>
      <c r="BE31" s="405">
        <v>0</v>
      </c>
      <c r="BF31" s="401">
        <v>44</v>
      </c>
      <c r="BG31" s="404">
        <v>55.696199999999997</v>
      </c>
      <c r="BH31" s="402">
        <v>35</v>
      </c>
      <c r="BI31" s="404">
        <v>44.303800000000003</v>
      </c>
      <c r="BJ31" s="442">
        <v>0</v>
      </c>
      <c r="BK31" s="404">
        <v>0</v>
      </c>
      <c r="BL31" s="439">
        <v>0</v>
      </c>
      <c r="BM31" s="405">
        <v>0</v>
      </c>
      <c r="BN31" s="401">
        <v>37</v>
      </c>
      <c r="BO31" s="404">
        <v>47.435899999999997</v>
      </c>
      <c r="BP31" s="402">
        <v>41</v>
      </c>
      <c r="BQ31" s="404">
        <v>52.564100000000003</v>
      </c>
      <c r="BR31" s="442">
        <v>0</v>
      </c>
      <c r="BS31" s="404">
        <v>0</v>
      </c>
      <c r="BT31" s="439">
        <v>0</v>
      </c>
      <c r="BU31" s="405">
        <v>0</v>
      </c>
    </row>
    <row r="32" spans="1:73" ht="20.100000000000001" customHeight="1" x14ac:dyDescent="0.25">
      <c r="A32" s="382" t="s">
        <v>75</v>
      </c>
      <c r="B32" s="383" t="s">
        <v>178</v>
      </c>
      <c r="C32" s="383" t="s">
        <v>59</v>
      </c>
      <c r="D32" s="401" t="s">
        <v>232</v>
      </c>
      <c r="E32" s="404" t="s">
        <v>232</v>
      </c>
      <c r="F32" s="402" t="s">
        <v>232</v>
      </c>
      <c r="G32" s="404" t="s">
        <v>232</v>
      </c>
      <c r="H32" s="439">
        <v>0</v>
      </c>
      <c r="I32" s="439">
        <v>0</v>
      </c>
      <c r="J32" s="401" t="s">
        <v>232</v>
      </c>
      <c r="K32" s="404" t="s">
        <v>232</v>
      </c>
      <c r="L32" s="402" t="s">
        <v>232</v>
      </c>
      <c r="M32" s="404" t="s">
        <v>232</v>
      </c>
      <c r="N32" s="439">
        <v>0</v>
      </c>
      <c r="O32" s="405">
        <v>0</v>
      </c>
      <c r="P32" s="401">
        <v>32</v>
      </c>
      <c r="Q32" s="404">
        <v>51.6</v>
      </c>
      <c r="R32" s="402">
        <v>30</v>
      </c>
      <c r="S32" s="404">
        <v>48.4</v>
      </c>
      <c r="T32" s="440">
        <v>0</v>
      </c>
      <c r="U32" s="408">
        <v>0</v>
      </c>
      <c r="V32" s="401">
        <v>32</v>
      </c>
      <c r="W32" s="404">
        <v>50.8</v>
      </c>
      <c r="X32" s="402">
        <v>31</v>
      </c>
      <c r="Y32" s="404">
        <v>49.2</v>
      </c>
      <c r="Z32" s="439">
        <v>0</v>
      </c>
      <c r="AA32" s="405">
        <v>0</v>
      </c>
      <c r="AB32" s="401">
        <v>30</v>
      </c>
      <c r="AC32" s="404">
        <v>47.6</v>
      </c>
      <c r="AD32" s="402">
        <v>33</v>
      </c>
      <c r="AE32" s="404">
        <v>52.4</v>
      </c>
      <c r="AF32" s="439">
        <v>0</v>
      </c>
      <c r="AG32" s="405">
        <v>0</v>
      </c>
      <c r="AH32" s="401">
        <v>31</v>
      </c>
      <c r="AI32" s="404">
        <v>50</v>
      </c>
      <c r="AJ32" s="402">
        <v>31</v>
      </c>
      <c r="AK32" s="404">
        <v>50</v>
      </c>
      <c r="AL32" s="439">
        <v>0</v>
      </c>
      <c r="AM32" s="405">
        <v>0</v>
      </c>
      <c r="AN32" s="401">
        <v>31</v>
      </c>
      <c r="AO32" s="404">
        <v>48.4</v>
      </c>
      <c r="AP32" s="402">
        <v>33</v>
      </c>
      <c r="AQ32" s="404">
        <v>51.6</v>
      </c>
      <c r="AR32" s="439">
        <v>0</v>
      </c>
      <c r="AS32" s="405">
        <v>0</v>
      </c>
      <c r="AT32" s="401">
        <v>28</v>
      </c>
      <c r="AU32" s="404">
        <v>44.4</v>
      </c>
      <c r="AV32" s="402">
        <v>35</v>
      </c>
      <c r="AW32" s="404">
        <v>55.6</v>
      </c>
      <c r="AX32" s="439">
        <v>0</v>
      </c>
      <c r="AY32" s="405">
        <v>0</v>
      </c>
      <c r="AZ32" s="401">
        <v>26</v>
      </c>
      <c r="BA32" s="404">
        <v>41.3</v>
      </c>
      <c r="BB32" s="402">
        <v>37</v>
      </c>
      <c r="BC32" s="404">
        <v>58.7</v>
      </c>
      <c r="BD32" s="439">
        <v>0</v>
      </c>
      <c r="BE32" s="405">
        <v>0</v>
      </c>
      <c r="BF32" s="401">
        <v>26</v>
      </c>
      <c r="BG32" s="404">
        <v>42.622999999999998</v>
      </c>
      <c r="BH32" s="402">
        <v>35</v>
      </c>
      <c r="BI32" s="404">
        <v>57.377000000000002</v>
      </c>
      <c r="BJ32" s="442">
        <v>0</v>
      </c>
      <c r="BK32" s="404">
        <v>0</v>
      </c>
      <c r="BL32" s="439">
        <v>0</v>
      </c>
      <c r="BM32" s="405">
        <v>0</v>
      </c>
      <c r="BN32" s="401">
        <v>22</v>
      </c>
      <c r="BO32" s="404">
        <v>33.846200000000003</v>
      </c>
      <c r="BP32" s="402">
        <v>43</v>
      </c>
      <c r="BQ32" s="404">
        <v>66.153800000000004</v>
      </c>
      <c r="BR32" s="442">
        <v>0</v>
      </c>
      <c r="BS32" s="404">
        <v>0</v>
      </c>
      <c r="BT32" s="439">
        <v>0</v>
      </c>
      <c r="BU32" s="405">
        <v>0</v>
      </c>
    </row>
    <row r="33" spans="1:73" ht="20.100000000000001" customHeight="1" x14ac:dyDescent="0.25">
      <c r="A33" s="382" t="s">
        <v>76</v>
      </c>
      <c r="B33" s="383" t="s">
        <v>179</v>
      </c>
      <c r="C33" s="383" t="s">
        <v>57</v>
      </c>
      <c r="D33" s="401">
        <v>63</v>
      </c>
      <c r="E33" s="404">
        <v>49.6</v>
      </c>
      <c r="F33" s="402">
        <v>61</v>
      </c>
      <c r="G33" s="404">
        <v>48</v>
      </c>
      <c r="H33" s="439">
        <v>3</v>
      </c>
      <c r="I33" s="405">
        <v>2.4</v>
      </c>
      <c r="J33" s="401">
        <v>63</v>
      </c>
      <c r="K33" s="404">
        <v>51.2</v>
      </c>
      <c r="L33" s="402">
        <v>60</v>
      </c>
      <c r="M33" s="404">
        <v>48.8</v>
      </c>
      <c r="N33" s="439">
        <v>0</v>
      </c>
      <c r="O33" s="405">
        <v>0</v>
      </c>
      <c r="P33" s="401">
        <v>62</v>
      </c>
      <c r="Q33" s="404">
        <v>47.7</v>
      </c>
      <c r="R33" s="402">
        <v>68</v>
      </c>
      <c r="S33" s="404">
        <v>52.3</v>
      </c>
      <c r="T33" s="440">
        <v>0</v>
      </c>
      <c r="U33" s="408">
        <v>0</v>
      </c>
      <c r="V33" s="401">
        <v>63</v>
      </c>
      <c r="W33" s="404">
        <v>47.7</v>
      </c>
      <c r="X33" s="402">
        <v>69</v>
      </c>
      <c r="Y33" s="404">
        <v>52.3</v>
      </c>
      <c r="Z33" s="439">
        <v>0</v>
      </c>
      <c r="AA33" s="405">
        <v>0</v>
      </c>
      <c r="AB33" s="401">
        <v>55</v>
      </c>
      <c r="AC33" s="404">
        <v>42.3</v>
      </c>
      <c r="AD33" s="402">
        <v>75</v>
      </c>
      <c r="AE33" s="404">
        <v>57.7</v>
      </c>
      <c r="AF33" s="439">
        <v>0</v>
      </c>
      <c r="AG33" s="405">
        <v>0</v>
      </c>
      <c r="AH33" s="401">
        <v>63</v>
      </c>
      <c r="AI33" s="404">
        <v>47.7</v>
      </c>
      <c r="AJ33" s="402">
        <v>67</v>
      </c>
      <c r="AK33" s="404">
        <v>50.8</v>
      </c>
      <c r="AL33" s="439">
        <v>2</v>
      </c>
      <c r="AM33" s="405">
        <v>1.5</v>
      </c>
      <c r="AN33" s="401">
        <v>59</v>
      </c>
      <c r="AO33" s="404">
        <v>46.8</v>
      </c>
      <c r="AP33" s="402">
        <v>62</v>
      </c>
      <c r="AQ33" s="404">
        <v>49.2</v>
      </c>
      <c r="AR33" s="439">
        <v>5</v>
      </c>
      <c r="AS33" s="405">
        <v>4</v>
      </c>
      <c r="AT33" s="401">
        <v>65</v>
      </c>
      <c r="AU33" s="404">
        <v>48.5</v>
      </c>
      <c r="AV33" s="402">
        <v>66</v>
      </c>
      <c r="AW33" s="404">
        <v>49.3</v>
      </c>
      <c r="AX33" s="439">
        <v>3</v>
      </c>
      <c r="AY33" s="405">
        <v>2.2000000000000002</v>
      </c>
      <c r="AZ33" s="401">
        <v>61</v>
      </c>
      <c r="BA33" s="404">
        <v>48.4</v>
      </c>
      <c r="BB33" s="402">
        <v>61</v>
      </c>
      <c r="BC33" s="404">
        <v>48.4</v>
      </c>
      <c r="BD33" s="439">
        <v>4</v>
      </c>
      <c r="BE33" s="405">
        <v>3.2</v>
      </c>
      <c r="BF33" s="401">
        <v>52</v>
      </c>
      <c r="BG33" s="404">
        <v>40.625</v>
      </c>
      <c r="BH33" s="402">
        <v>64</v>
      </c>
      <c r="BI33" s="404">
        <v>50</v>
      </c>
      <c r="BJ33" s="442">
        <v>0</v>
      </c>
      <c r="BK33" s="404">
        <v>0</v>
      </c>
      <c r="BL33" s="439">
        <v>12</v>
      </c>
      <c r="BM33" s="405">
        <v>9.375</v>
      </c>
      <c r="BN33" s="401">
        <v>54</v>
      </c>
      <c r="BO33" s="404">
        <v>42.1875</v>
      </c>
      <c r="BP33" s="402">
        <v>74</v>
      </c>
      <c r="BQ33" s="404">
        <v>57.8125</v>
      </c>
      <c r="BR33" s="442">
        <v>0</v>
      </c>
      <c r="BS33" s="404">
        <v>0</v>
      </c>
      <c r="BT33" s="439">
        <v>0</v>
      </c>
      <c r="BU33" s="405">
        <v>0</v>
      </c>
    </row>
    <row r="34" spans="1:73" ht="20.100000000000001" customHeight="1" x14ac:dyDescent="0.25">
      <c r="A34" s="382" t="s">
        <v>77</v>
      </c>
      <c r="B34" s="383" t="s">
        <v>181</v>
      </c>
      <c r="C34" s="383" t="s">
        <v>59</v>
      </c>
      <c r="D34" s="401">
        <v>88</v>
      </c>
      <c r="E34" s="404">
        <v>46.3</v>
      </c>
      <c r="F34" s="402">
        <v>102</v>
      </c>
      <c r="G34" s="404">
        <v>53.7</v>
      </c>
      <c r="H34" s="439">
        <v>0</v>
      </c>
      <c r="I34" s="405">
        <v>0</v>
      </c>
      <c r="J34" s="401">
        <v>86</v>
      </c>
      <c r="K34" s="404">
        <v>46</v>
      </c>
      <c r="L34" s="402">
        <v>101</v>
      </c>
      <c r="M34" s="404">
        <v>54</v>
      </c>
      <c r="N34" s="439">
        <v>0</v>
      </c>
      <c r="O34" s="405">
        <v>0</v>
      </c>
      <c r="P34" s="401">
        <v>76</v>
      </c>
      <c r="Q34" s="404">
        <v>41.3</v>
      </c>
      <c r="R34" s="402">
        <v>108</v>
      </c>
      <c r="S34" s="404">
        <v>58.7</v>
      </c>
      <c r="T34" s="440">
        <v>0</v>
      </c>
      <c r="U34" s="408">
        <v>0</v>
      </c>
      <c r="V34" s="401">
        <v>101</v>
      </c>
      <c r="W34" s="404">
        <v>52.3</v>
      </c>
      <c r="X34" s="402">
        <v>92</v>
      </c>
      <c r="Y34" s="404">
        <v>47.7</v>
      </c>
      <c r="Z34" s="439">
        <v>0</v>
      </c>
      <c r="AA34" s="405">
        <v>0</v>
      </c>
      <c r="AB34" s="401">
        <v>88</v>
      </c>
      <c r="AC34" s="404">
        <v>44</v>
      </c>
      <c r="AD34" s="402">
        <v>112</v>
      </c>
      <c r="AE34" s="404">
        <v>56</v>
      </c>
      <c r="AF34" s="439">
        <v>0</v>
      </c>
      <c r="AG34" s="405">
        <v>0</v>
      </c>
      <c r="AH34" s="401">
        <v>92</v>
      </c>
      <c r="AI34" s="404">
        <v>46.5</v>
      </c>
      <c r="AJ34" s="402">
        <v>106</v>
      </c>
      <c r="AK34" s="404">
        <v>53.5</v>
      </c>
      <c r="AL34" s="439">
        <v>0</v>
      </c>
      <c r="AM34" s="405">
        <v>0</v>
      </c>
      <c r="AN34" s="401">
        <v>84</v>
      </c>
      <c r="AO34" s="404">
        <v>42.6</v>
      </c>
      <c r="AP34" s="402">
        <v>113</v>
      </c>
      <c r="AQ34" s="404">
        <v>57.4</v>
      </c>
      <c r="AR34" s="439">
        <v>0</v>
      </c>
      <c r="AS34" s="405">
        <v>0</v>
      </c>
      <c r="AT34" s="401">
        <v>79</v>
      </c>
      <c r="AU34" s="404">
        <v>41.1</v>
      </c>
      <c r="AV34" s="402">
        <v>113</v>
      </c>
      <c r="AW34" s="404">
        <v>58.9</v>
      </c>
      <c r="AX34" s="439">
        <v>0</v>
      </c>
      <c r="AY34" s="405">
        <v>0</v>
      </c>
      <c r="AZ34" s="401">
        <v>98</v>
      </c>
      <c r="BA34" s="404">
        <v>46.2</v>
      </c>
      <c r="BB34" s="402">
        <v>114</v>
      </c>
      <c r="BC34" s="404">
        <v>53.8</v>
      </c>
      <c r="BD34" s="439">
        <v>0</v>
      </c>
      <c r="BE34" s="405">
        <v>0</v>
      </c>
      <c r="BF34" s="401">
        <v>84</v>
      </c>
      <c r="BG34" s="404">
        <v>39.622599999999998</v>
      </c>
      <c r="BH34" s="402">
        <v>128</v>
      </c>
      <c r="BI34" s="404">
        <v>60.377400000000002</v>
      </c>
      <c r="BJ34" s="442">
        <v>0</v>
      </c>
      <c r="BK34" s="404">
        <v>0</v>
      </c>
      <c r="BL34" s="439">
        <v>0</v>
      </c>
      <c r="BM34" s="405">
        <v>0</v>
      </c>
      <c r="BN34" s="401">
        <v>74</v>
      </c>
      <c r="BO34" s="404">
        <v>35.406700000000001</v>
      </c>
      <c r="BP34" s="402">
        <v>135</v>
      </c>
      <c r="BQ34" s="404">
        <v>64.593299999999999</v>
      </c>
      <c r="BR34" s="442">
        <v>0</v>
      </c>
      <c r="BS34" s="404">
        <v>0</v>
      </c>
      <c r="BT34" s="439">
        <v>0</v>
      </c>
      <c r="BU34" s="405">
        <v>0</v>
      </c>
    </row>
    <row r="35" spans="1:73" ht="20.100000000000001" customHeight="1" x14ac:dyDescent="0.25">
      <c r="A35" s="382" t="s">
        <v>77</v>
      </c>
      <c r="B35" s="383" t="s">
        <v>180</v>
      </c>
      <c r="C35" s="383" t="s">
        <v>59</v>
      </c>
      <c r="D35" s="401">
        <v>17</v>
      </c>
      <c r="E35" s="404">
        <v>45.9</v>
      </c>
      <c r="F35" s="402">
        <v>20</v>
      </c>
      <c r="G35" s="404">
        <v>54.1</v>
      </c>
      <c r="H35" s="439">
        <v>0</v>
      </c>
      <c r="I35" s="405">
        <v>0</v>
      </c>
      <c r="J35" s="401">
        <v>14</v>
      </c>
      <c r="K35" s="404">
        <v>40</v>
      </c>
      <c r="L35" s="402">
        <v>21</v>
      </c>
      <c r="M35" s="404">
        <v>60</v>
      </c>
      <c r="N35" s="439">
        <v>0</v>
      </c>
      <c r="O35" s="405">
        <v>0</v>
      </c>
      <c r="P35" s="401">
        <v>23</v>
      </c>
      <c r="Q35" s="404">
        <v>65.7</v>
      </c>
      <c r="R35" s="402">
        <v>12</v>
      </c>
      <c r="S35" s="404">
        <v>34.299999999999997</v>
      </c>
      <c r="T35" s="440">
        <v>0</v>
      </c>
      <c r="U35" s="408">
        <v>0</v>
      </c>
      <c r="V35" s="401">
        <v>16</v>
      </c>
      <c r="W35" s="404">
        <v>48.5</v>
      </c>
      <c r="X35" s="402">
        <v>17</v>
      </c>
      <c r="Y35" s="404">
        <v>51.5</v>
      </c>
      <c r="Z35" s="439">
        <v>0</v>
      </c>
      <c r="AA35" s="405">
        <v>0</v>
      </c>
      <c r="AB35" s="401">
        <v>11</v>
      </c>
      <c r="AC35" s="404">
        <v>32.4</v>
      </c>
      <c r="AD35" s="402">
        <v>23</v>
      </c>
      <c r="AE35" s="404">
        <v>67.599999999999994</v>
      </c>
      <c r="AF35" s="439">
        <v>0</v>
      </c>
      <c r="AG35" s="405">
        <v>0</v>
      </c>
      <c r="AH35" s="401">
        <v>14</v>
      </c>
      <c r="AI35" s="404">
        <v>41.2</v>
      </c>
      <c r="AJ35" s="402">
        <v>20</v>
      </c>
      <c r="AK35" s="404">
        <v>58.8</v>
      </c>
      <c r="AL35" s="439">
        <v>0</v>
      </c>
      <c r="AM35" s="405">
        <v>0</v>
      </c>
      <c r="AN35" s="401">
        <v>18</v>
      </c>
      <c r="AO35" s="404">
        <v>52.9</v>
      </c>
      <c r="AP35" s="402">
        <v>16</v>
      </c>
      <c r="AQ35" s="404">
        <v>47.1</v>
      </c>
      <c r="AR35" s="439">
        <v>0</v>
      </c>
      <c r="AS35" s="405">
        <v>0</v>
      </c>
      <c r="AT35" s="401">
        <v>18</v>
      </c>
      <c r="AU35" s="404">
        <v>48.6</v>
      </c>
      <c r="AV35" s="402">
        <v>19</v>
      </c>
      <c r="AW35" s="404">
        <v>51.4</v>
      </c>
      <c r="AX35" s="439">
        <v>0</v>
      </c>
      <c r="AY35" s="405">
        <v>0</v>
      </c>
      <c r="AZ35" s="401">
        <v>11</v>
      </c>
      <c r="BA35" s="404">
        <v>31.4</v>
      </c>
      <c r="BB35" s="402">
        <v>24</v>
      </c>
      <c r="BC35" s="404">
        <v>68.599999999999994</v>
      </c>
      <c r="BD35" s="439">
        <v>0</v>
      </c>
      <c r="BE35" s="405">
        <v>0</v>
      </c>
      <c r="BF35" s="401">
        <v>10</v>
      </c>
      <c r="BG35" s="404">
        <v>30.303000000000001</v>
      </c>
      <c r="BH35" s="402">
        <v>23</v>
      </c>
      <c r="BI35" s="404">
        <v>69.697000000000003</v>
      </c>
      <c r="BJ35" s="442">
        <v>0</v>
      </c>
      <c r="BK35" s="404">
        <v>0</v>
      </c>
      <c r="BL35" s="439">
        <v>0</v>
      </c>
      <c r="BM35" s="405">
        <v>0</v>
      </c>
      <c r="BN35" s="401">
        <v>13</v>
      </c>
      <c r="BO35" s="404">
        <v>35.135100000000001</v>
      </c>
      <c r="BP35" s="402">
        <v>24</v>
      </c>
      <c r="BQ35" s="404">
        <v>64.864900000000006</v>
      </c>
      <c r="BR35" s="442">
        <v>0</v>
      </c>
      <c r="BS35" s="404">
        <v>0</v>
      </c>
      <c r="BT35" s="439">
        <v>0</v>
      </c>
      <c r="BU35" s="405">
        <v>0</v>
      </c>
    </row>
    <row r="36" spans="1:73" ht="20.100000000000001" customHeight="1" x14ac:dyDescent="0.25">
      <c r="A36" s="382" t="s">
        <v>77</v>
      </c>
      <c r="B36" s="383" t="s">
        <v>182</v>
      </c>
      <c r="C36" s="383" t="s">
        <v>59</v>
      </c>
      <c r="D36" s="401">
        <v>98</v>
      </c>
      <c r="E36" s="404">
        <v>51</v>
      </c>
      <c r="F36" s="402">
        <v>94</v>
      </c>
      <c r="G36" s="404">
        <v>49</v>
      </c>
      <c r="H36" s="439">
        <v>0</v>
      </c>
      <c r="I36" s="405">
        <v>0</v>
      </c>
      <c r="J36" s="401">
        <v>93</v>
      </c>
      <c r="K36" s="404">
        <v>47.4</v>
      </c>
      <c r="L36" s="402">
        <v>103</v>
      </c>
      <c r="M36" s="404">
        <v>52.6</v>
      </c>
      <c r="N36" s="439">
        <v>0</v>
      </c>
      <c r="O36" s="405">
        <v>0</v>
      </c>
      <c r="P36" s="401">
        <v>91</v>
      </c>
      <c r="Q36" s="404">
        <v>43.5</v>
      </c>
      <c r="R36" s="402">
        <v>117</v>
      </c>
      <c r="S36" s="404">
        <v>56</v>
      </c>
      <c r="T36" s="440">
        <v>1</v>
      </c>
      <c r="U36" s="408">
        <v>0.5</v>
      </c>
      <c r="V36" s="401">
        <v>88</v>
      </c>
      <c r="W36" s="404">
        <v>43.1</v>
      </c>
      <c r="X36" s="402">
        <v>116</v>
      </c>
      <c r="Y36" s="404">
        <v>56.9</v>
      </c>
      <c r="Z36" s="439">
        <v>0</v>
      </c>
      <c r="AA36" s="405">
        <v>0</v>
      </c>
      <c r="AB36" s="401">
        <v>92</v>
      </c>
      <c r="AC36" s="404">
        <v>41.6</v>
      </c>
      <c r="AD36" s="402">
        <v>129</v>
      </c>
      <c r="AE36" s="404">
        <v>58.4</v>
      </c>
      <c r="AF36" s="439">
        <v>0</v>
      </c>
      <c r="AG36" s="405">
        <v>0</v>
      </c>
      <c r="AH36" s="401">
        <v>93</v>
      </c>
      <c r="AI36" s="404">
        <v>39.200000000000003</v>
      </c>
      <c r="AJ36" s="402">
        <v>144</v>
      </c>
      <c r="AK36" s="404">
        <v>60.8</v>
      </c>
      <c r="AL36" s="439">
        <v>0</v>
      </c>
      <c r="AM36" s="405">
        <v>0</v>
      </c>
      <c r="AN36" s="401">
        <v>113</v>
      </c>
      <c r="AO36" s="404">
        <v>46.9</v>
      </c>
      <c r="AP36" s="402">
        <v>128</v>
      </c>
      <c r="AQ36" s="404">
        <v>53.1</v>
      </c>
      <c r="AR36" s="439">
        <v>0</v>
      </c>
      <c r="AS36" s="405">
        <v>0</v>
      </c>
      <c r="AT36" s="401">
        <v>106</v>
      </c>
      <c r="AU36" s="404">
        <v>46.1</v>
      </c>
      <c r="AV36" s="402">
        <v>123</v>
      </c>
      <c r="AW36" s="404">
        <v>53.5</v>
      </c>
      <c r="AX36" s="439">
        <v>1</v>
      </c>
      <c r="AY36" s="405">
        <v>0.4</v>
      </c>
      <c r="AZ36" s="401">
        <v>93</v>
      </c>
      <c r="BA36" s="404">
        <v>38.9</v>
      </c>
      <c r="BB36" s="402">
        <v>146</v>
      </c>
      <c r="BC36" s="404">
        <v>61.1</v>
      </c>
      <c r="BD36" s="439">
        <v>0</v>
      </c>
      <c r="BE36" s="405">
        <v>0</v>
      </c>
      <c r="BF36" s="401">
        <v>88</v>
      </c>
      <c r="BG36" s="404">
        <v>37.6068</v>
      </c>
      <c r="BH36" s="402">
        <v>139</v>
      </c>
      <c r="BI36" s="404">
        <v>59.401699999999998</v>
      </c>
      <c r="BJ36" s="442">
        <v>0</v>
      </c>
      <c r="BK36" s="404">
        <v>0</v>
      </c>
      <c r="BL36" s="439">
        <v>7</v>
      </c>
      <c r="BM36" s="405">
        <v>2.9914499999999999</v>
      </c>
      <c r="BN36" s="401">
        <v>70</v>
      </c>
      <c r="BO36" s="404">
        <v>29.166699999999999</v>
      </c>
      <c r="BP36" s="402">
        <v>168</v>
      </c>
      <c r="BQ36" s="404">
        <v>70</v>
      </c>
      <c r="BR36" s="442">
        <v>0</v>
      </c>
      <c r="BS36" s="404">
        <v>0</v>
      </c>
      <c r="BT36" s="439">
        <v>2</v>
      </c>
      <c r="BU36" s="405">
        <v>0.83299999999999996</v>
      </c>
    </row>
    <row r="37" spans="1:73" ht="20.100000000000001" customHeight="1" x14ac:dyDescent="0.25">
      <c r="A37" s="382" t="s">
        <v>78</v>
      </c>
      <c r="B37" s="383" t="s">
        <v>183</v>
      </c>
      <c r="C37" s="383" t="s">
        <v>59</v>
      </c>
      <c r="D37" s="401">
        <v>62</v>
      </c>
      <c r="E37" s="404">
        <v>67.400000000000006</v>
      </c>
      <c r="F37" s="402">
        <v>30</v>
      </c>
      <c r="G37" s="404">
        <v>32.6</v>
      </c>
      <c r="H37" s="439">
        <v>0</v>
      </c>
      <c r="I37" s="405">
        <v>0</v>
      </c>
      <c r="J37" s="401">
        <v>87</v>
      </c>
      <c r="K37" s="404">
        <v>61.7</v>
      </c>
      <c r="L37" s="402">
        <v>54</v>
      </c>
      <c r="M37" s="404">
        <v>38.299999999999997</v>
      </c>
      <c r="N37" s="439">
        <v>0</v>
      </c>
      <c r="O37" s="405">
        <v>0</v>
      </c>
      <c r="P37" s="401">
        <v>80</v>
      </c>
      <c r="Q37" s="404">
        <v>59.3</v>
      </c>
      <c r="R37" s="402">
        <v>55</v>
      </c>
      <c r="S37" s="404">
        <v>40.700000000000003</v>
      </c>
      <c r="T37" s="440">
        <v>0</v>
      </c>
      <c r="U37" s="408">
        <v>0</v>
      </c>
      <c r="V37" s="401">
        <v>76</v>
      </c>
      <c r="W37" s="404">
        <v>52.4</v>
      </c>
      <c r="X37" s="402">
        <v>69</v>
      </c>
      <c r="Y37" s="404">
        <v>47.6</v>
      </c>
      <c r="Z37" s="439">
        <v>0</v>
      </c>
      <c r="AA37" s="405">
        <v>0</v>
      </c>
      <c r="AB37" s="401">
        <v>83</v>
      </c>
      <c r="AC37" s="404">
        <v>60.1</v>
      </c>
      <c r="AD37" s="402">
        <v>55</v>
      </c>
      <c r="AE37" s="404">
        <v>39.9</v>
      </c>
      <c r="AF37" s="439">
        <v>0</v>
      </c>
      <c r="AG37" s="405">
        <v>0</v>
      </c>
      <c r="AH37" s="401">
        <v>72</v>
      </c>
      <c r="AI37" s="404">
        <v>51.4</v>
      </c>
      <c r="AJ37" s="402">
        <v>68</v>
      </c>
      <c r="AK37" s="404">
        <v>48.6</v>
      </c>
      <c r="AL37" s="439">
        <v>0</v>
      </c>
      <c r="AM37" s="405">
        <v>0</v>
      </c>
      <c r="AN37" s="401">
        <v>70</v>
      </c>
      <c r="AO37" s="404">
        <v>50.4</v>
      </c>
      <c r="AP37" s="402">
        <v>69</v>
      </c>
      <c r="AQ37" s="404">
        <v>49.6</v>
      </c>
      <c r="AR37" s="439">
        <v>0</v>
      </c>
      <c r="AS37" s="405">
        <v>0</v>
      </c>
      <c r="AT37" s="401">
        <v>70</v>
      </c>
      <c r="AU37" s="404">
        <v>46.4</v>
      </c>
      <c r="AV37" s="402">
        <v>81</v>
      </c>
      <c r="AW37" s="404">
        <v>53.6</v>
      </c>
      <c r="AX37" s="439">
        <v>0</v>
      </c>
      <c r="AY37" s="405">
        <v>0</v>
      </c>
      <c r="AZ37" s="401">
        <v>65</v>
      </c>
      <c r="BA37" s="404">
        <v>44.2</v>
      </c>
      <c r="BB37" s="402">
        <v>82</v>
      </c>
      <c r="BC37" s="404">
        <v>55.8</v>
      </c>
      <c r="BD37" s="439">
        <v>0</v>
      </c>
      <c r="BE37" s="405">
        <v>0</v>
      </c>
      <c r="BF37" s="401">
        <v>70</v>
      </c>
      <c r="BG37" s="404">
        <v>47.2973</v>
      </c>
      <c r="BH37" s="402">
        <v>78</v>
      </c>
      <c r="BI37" s="404">
        <v>52.7027</v>
      </c>
      <c r="BJ37" s="442">
        <v>0</v>
      </c>
      <c r="BK37" s="404">
        <v>0</v>
      </c>
      <c r="BL37" s="439">
        <v>0</v>
      </c>
      <c r="BM37" s="405">
        <v>0</v>
      </c>
      <c r="BN37" s="401">
        <v>73</v>
      </c>
      <c r="BO37" s="404">
        <v>47.096800000000002</v>
      </c>
      <c r="BP37" s="402">
        <v>82</v>
      </c>
      <c r="BQ37" s="404">
        <v>52.903199999999998</v>
      </c>
      <c r="BR37" s="442">
        <v>0</v>
      </c>
      <c r="BS37" s="404">
        <v>0</v>
      </c>
      <c r="BT37" s="439">
        <v>0</v>
      </c>
      <c r="BU37" s="405">
        <v>0</v>
      </c>
    </row>
    <row r="38" spans="1:73" ht="20.100000000000001" customHeight="1" x14ac:dyDescent="0.25">
      <c r="A38" s="382" t="s">
        <v>78</v>
      </c>
      <c r="B38" s="383" t="s">
        <v>184</v>
      </c>
      <c r="C38" s="383" t="s">
        <v>57</v>
      </c>
      <c r="D38" s="401">
        <v>54</v>
      </c>
      <c r="E38" s="404">
        <v>48.6</v>
      </c>
      <c r="F38" s="402">
        <v>57</v>
      </c>
      <c r="G38" s="404">
        <v>51.4</v>
      </c>
      <c r="H38" s="439">
        <v>0</v>
      </c>
      <c r="I38" s="405">
        <v>0</v>
      </c>
      <c r="J38" s="401">
        <v>59</v>
      </c>
      <c r="K38" s="404">
        <v>52.2</v>
      </c>
      <c r="L38" s="402">
        <v>54</v>
      </c>
      <c r="M38" s="404">
        <v>47.8</v>
      </c>
      <c r="N38" s="439">
        <v>0</v>
      </c>
      <c r="O38" s="405">
        <v>0</v>
      </c>
      <c r="P38" s="401">
        <v>72</v>
      </c>
      <c r="Q38" s="404">
        <v>60.5</v>
      </c>
      <c r="R38" s="402">
        <v>47</v>
      </c>
      <c r="S38" s="404">
        <v>39.5</v>
      </c>
      <c r="T38" s="440">
        <v>0</v>
      </c>
      <c r="U38" s="408">
        <v>0</v>
      </c>
      <c r="V38" s="401">
        <v>64</v>
      </c>
      <c r="W38" s="404">
        <v>49.2</v>
      </c>
      <c r="X38" s="402">
        <v>66</v>
      </c>
      <c r="Y38" s="404">
        <v>50.8</v>
      </c>
      <c r="Z38" s="439">
        <v>0</v>
      </c>
      <c r="AA38" s="405">
        <v>0</v>
      </c>
      <c r="AB38" s="401">
        <v>65</v>
      </c>
      <c r="AC38" s="404">
        <v>52.8</v>
      </c>
      <c r="AD38" s="402">
        <v>58</v>
      </c>
      <c r="AE38" s="404">
        <v>47.2</v>
      </c>
      <c r="AF38" s="439">
        <v>0</v>
      </c>
      <c r="AG38" s="405">
        <v>0</v>
      </c>
      <c r="AH38" s="401">
        <v>69</v>
      </c>
      <c r="AI38" s="404">
        <v>53.1</v>
      </c>
      <c r="AJ38" s="402">
        <v>61</v>
      </c>
      <c r="AK38" s="404">
        <v>46.9</v>
      </c>
      <c r="AL38" s="439">
        <v>0</v>
      </c>
      <c r="AM38" s="405">
        <v>0</v>
      </c>
      <c r="AN38" s="401">
        <v>66</v>
      </c>
      <c r="AO38" s="404">
        <v>52</v>
      </c>
      <c r="AP38" s="402">
        <v>61</v>
      </c>
      <c r="AQ38" s="404">
        <v>48</v>
      </c>
      <c r="AR38" s="439">
        <v>0</v>
      </c>
      <c r="AS38" s="405">
        <v>0</v>
      </c>
      <c r="AT38" s="401">
        <v>59</v>
      </c>
      <c r="AU38" s="404">
        <v>47.6</v>
      </c>
      <c r="AV38" s="402">
        <v>65</v>
      </c>
      <c r="AW38" s="404">
        <v>52.4</v>
      </c>
      <c r="AX38" s="439">
        <v>0</v>
      </c>
      <c r="AY38" s="405">
        <v>0</v>
      </c>
      <c r="AZ38" s="401">
        <v>44</v>
      </c>
      <c r="BA38" s="404">
        <v>34.9</v>
      </c>
      <c r="BB38" s="402">
        <v>82</v>
      </c>
      <c r="BC38" s="404">
        <v>65.099999999999994</v>
      </c>
      <c r="BD38" s="439">
        <v>0</v>
      </c>
      <c r="BE38" s="405">
        <v>0</v>
      </c>
      <c r="BF38" s="401">
        <v>60</v>
      </c>
      <c r="BG38" s="404">
        <v>47.619</v>
      </c>
      <c r="BH38" s="402">
        <v>66</v>
      </c>
      <c r="BI38" s="404">
        <v>52.381</v>
      </c>
      <c r="BJ38" s="442">
        <v>0</v>
      </c>
      <c r="BK38" s="404">
        <v>0</v>
      </c>
      <c r="BL38" s="439">
        <v>0</v>
      </c>
      <c r="BM38" s="405">
        <v>0</v>
      </c>
      <c r="BN38" s="401">
        <v>53</v>
      </c>
      <c r="BO38" s="404">
        <v>41.085299999999997</v>
      </c>
      <c r="BP38" s="402">
        <v>76</v>
      </c>
      <c r="BQ38" s="404">
        <v>58.914700000000003</v>
      </c>
      <c r="BR38" s="442">
        <v>0</v>
      </c>
      <c r="BS38" s="404">
        <v>0</v>
      </c>
      <c r="BT38" s="439">
        <v>0</v>
      </c>
      <c r="BU38" s="405">
        <v>0</v>
      </c>
    </row>
    <row r="39" spans="1:73" ht="20.100000000000001" customHeight="1" x14ac:dyDescent="0.25">
      <c r="A39" s="382" t="s">
        <v>79</v>
      </c>
      <c r="B39" s="383" t="s">
        <v>185</v>
      </c>
      <c r="C39" s="383" t="s">
        <v>57</v>
      </c>
      <c r="D39" s="401">
        <v>55</v>
      </c>
      <c r="E39" s="404">
        <v>50.9</v>
      </c>
      <c r="F39" s="402">
        <v>53</v>
      </c>
      <c r="G39" s="404">
        <v>49.1</v>
      </c>
      <c r="H39" s="439">
        <v>0</v>
      </c>
      <c r="I39" s="405">
        <v>0</v>
      </c>
      <c r="J39" s="401">
        <v>50</v>
      </c>
      <c r="K39" s="404">
        <v>45.9</v>
      </c>
      <c r="L39" s="402">
        <v>59</v>
      </c>
      <c r="M39" s="404">
        <v>54.1</v>
      </c>
      <c r="N39" s="439">
        <v>0</v>
      </c>
      <c r="O39" s="405">
        <v>0</v>
      </c>
      <c r="P39" s="401">
        <v>56</v>
      </c>
      <c r="Q39" s="404">
        <v>52.3</v>
      </c>
      <c r="R39" s="402">
        <v>51</v>
      </c>
      <c r="S39" s="404">
        <v>47.7</v>
      </c>
      <c r="T39" s="440">
        <v>0</v>
      </c>
      <c r="U39" s="408">
        <v>0</v>
      </c>
      <c r="V39" s="401">
        <v>63</v>
      </c>
      <c r="W39" s="404">
        <v>55.3</v>
      </c>
      <c r="X39" s="402">
        <v>51</v>
      </c>
      <c r="Y39" s="404">
        <v>44.7</v>
      </c>
      <c r="Z39" s="439">
        <v>0</v>
      </c>
      <c r="AA39" s="405">
        <v>0</v>
      </c>
      <c r="AB39" s="401">
        <v>49</v>
      </c>
      <c r="AC39" s="404">
        <v>40.200000000000003</v>
      </c>
      <c r="AD39" s="402">
        <v>73</v>
      </c>
      <c r="AE39" s="404">
        <v>59.8</v>
      </c>
      <c r="AF39" s="439">
        <v>0</v>
      </c>
      <c r="AG39" s="405">
        <v>0</v>
      </c>
      <c r="AH39" s="401">
        <v>57</v>
      </c>
      <c r="AI39" s="404">
        <v>44.9</v>
      </c>
      <c r="AJ39" s="402">
        <v>70</v>
      </c>
      <c r="AK39" s="404">
        <v>55.1</v>
      </c>
      <c r="AL39" s="439">
        <v>0</v>
      </c>
      <c r="AM39" s="405">
        <v>0</v>
      </c>
      <c r="AN39" s="401">
        <v>68</v>
      </c>
      <c r="AO39" s="404">
        <v>56.2</v>
      </c>
      <c r="AP39" s="402">
        <v>53</v>
      </c>
      <c r="AQ39" s="404">
        <v>43.8</v>
      </c>
      <c r="AR39" s="439">
        <v>0</v>
      </c>
      <c r="AS39" s="405">
        <v>0</v>
      </c>
      <c r="AT39" s="401">
        <v>55</v>
      </c>
      <c r="AU39" s="404">
        <v>45.5</v>
      </c>
      <c r="AV39" s="402">
        <v>66</v>
      </c>
      <c r="AW39" s="404">
        <v>54.5</v>
      </c>
      <c r="AX39" s="439">
        <v>0</v>
      </c>
      <c r="AY39" s="405">
        <v>0</v>
      </c>
      <c r="AZ39" s="401">
        <v>58</v>
      </c>
      <c r="BA39" s="404">
        <v>46.8</v>
      </c>
      <c r="BB39" s="402">
        <v>66</v>
      </c>
      <c r="BC39" s="404">
        <v>53.2</v>
      </c>
      <c r="BD39" s="439">
        <v>0</v>
      </c>
      <c r="BE39" s="405">
        <v>0</v>
      </c>
      <c r="BF39" s="401">
        <v>64</v>
      </c>
      <c r="BG39" s="404">
        <v>52.459000000000003</v>
      </c>
      <c r="BH39" s="402">
        <v>58</v>
      </c>
      <c r="BI39" s="404">
        <v>47.540999999999997</v>
      </c>
      <c r="BJ39" s="442">
        <v>0</v>
      </c>
      <c r="BK39" s="404">
        <v>0</v>
      </c>
      <c r="BL39" s="439">
        <v>0</v>
      </c>
      <c r="BM39" s="405">
        <v>0</v>
      </c>
      <c r="BN39" s="401">
        <v>45</v>
      </c>
      <c r="BO39" s="404">
        <v>37.815100000000001</v>
      </c>
      <c r="BP39" s="402">
        <v>74</v>
      </c>
      <c r="BQ39" s="404">
        <v>62.184899999999999</v>
      </c>
      <c r="BR39" s="442">
        <v>0</v>
      </c>
      <c r="BS39" s="404">
        <v>0</v>
      </c>
      <c r="BT39" s="439">
        <v>0</v>
      </c>
      <c r="BU39" s="405">
        <v>0</v>
      </c>
    </row>
    <row r="40" spans="1:73" ht="20.100000000000001" customHeight="1" x14ac:dyDescent="0.25">
      <c r="A40" s="382" t="s">
        <v>80</v>
      </c>
      <c r="B40" s="383" t="s">
        <v>186</v>
      </c>
      <c r="C40" s="383" t="s">
        <v>57</v>
      </c>
      <c r="D40" s="401">
        <v>12</v>
      </c>
      <c r="E40" s="404">
        <v>36.4</v>
      </c>
      <c r="F40" s="402">
        <v>21</v>
      </c>
      <c r="G40" s="404">
        <v>63.6</v>
      </c>
      <c r="H40" s="439">
        <v>0</v>
      </c>
      <c r="I40" s="405">
        <v>0</v>
      </c>
      <c r="J40" s="401">
        <v>21</v>
      </c>
      <c r="K40" s="404">
        <v>63.6</v>
      </c>
      <c r="L40" s="402">
        <v>12</v>
      </c>
      <c r="M40" s="404">
        <v>36.4</v>
      </c>
      <c r="N40" s="439">
        <v>0</v>
      </c>
      <c r="O40" s="405">
        <v>0</v>
      </c>
      <c r="P40" s="401">
        <v>12</v>
      </c>
      <c r="Q40" s="404">
        <v>34.299999999999997</v>
      </c>
      <c r="R40" s="402">
        <v>23</v>
      </c>
      <c r="S40" s="404">
        <v>65.7</v>
      </c>
      <c r="T40" s="440">
        <v>0</v>
      </c>
      <c r="U40" s="408">
        <v>0</v>
      </c>
      <c r="V40" s="401">
        <v>17</v>
      </c>
      <c r="W40" s="404">
        <v>51.5</v>
      </c>
      <c r="X40" s="402">
        <v>16</v>
      </c>
      <c r="Y40" s="404">
        <v>48.5</v>
      </c>
      <c r="Z40" s="439">
        <v>0</v>
      </c>
      <c r="AA40" s="405">
        <v>0</v>
      </c>
      <c r="AB40" s="401">
        <v>18</v>
      </c>
      <c r="AC40" s="404">
        <v>56.3</v>
      </c>
      <c r="AD40" s="402">
        <v>14</v>
      </c>
      <c r="AE40" s="404">
        <v>43.8</v>
      </c>
      <c r="AF40" s="439">
        <v>0</v>
      </c>
      <c r="AG40" s="405">
        <v>0</v>
      </c>
      <c r="AH40" s="401">
        <v>19</v>
      </c>
      <c r="AI40" s="404">
        <v>45.2</v>
      </c>
      <c r="AJ40" s="402">
        <v>23</v>
      </c>
      <c r="AK40" s="404">
        <v>54.8</v>
      </c>
      <c r="AL40" s="439">
        <v>0</v>
      </c>
      <c r="AM40" s="405">
        <v>0</v>
      </c>
      <c r="AN40" s="401">
        <v>14</v>
      </c>
      <c r="AO40" s="404">
        <v>38.9</v>
      </c>
      <c r="AP40" s="402">
        <v>22</v>
      </c>
      <c r="AQ40" s="404">
        <v>61.1</v>
      </c>
      <c r="AR40" s="439">
        <v>0</v>
      </c>
      <c r="AS40" s="405">
        <v>0</v>
      </c>
      <c r="AT40" s="401">
        <v>20</v>
      </c>
      <c r="AU40" s="404">
        <v>50</v>
      </c>
      <c r="AV40" s="402">
        <v>20</v>
      </c>
      <c r="AW40" s="404">
        <v>50</v>
      </c>
      <c r="AX40" s="439">
        <v>0</v>
      </c>
      <c r="AY40" s="405">
        <v>0</v>
      </c>
      <c r="AZ40" s="401">
        <v>18</v>
      </c>
      <c r="BA40" s="404">
        <v>48.6</v>
      </c>
      <c r="BB40" s="402">
        <v>19</v>
      </c>
      <c r="BC40" s="404">
        <v>51.4</v>
      </c>
      <c r="BD40" s="439">
        <v>0</v>
      </c>
      <c r="BE40" s="405">
        <v>0</v>
      </c>
      <c r="BF40" s="401">
        <v>21</v>
      </c>
      <c r="BG40" s="404">
        <v>52.5</v>
      </c>
      <c r="BH40" s="402">
        <v>19</v>
      </c>
      <c r="BI40" s="404">
        <v>47.5</v>
      </c>
      <c r="BJ40" s="442">
        <v>0</v>
      </c>
      <c r="BK40" s="404">
        <v>0</v>
      </c>
      <c r="BL40" s="439">
        <v>0</v>
      </c>
      <c r="BM40" s="405">
        <v>0</v>
      </c>
      <c r="BN40" s="401">
        <v>19</v>
      </c>
      <c r="BO40" s="404">
        <v>48.7179</v>
      </c>
      <c r="BP40" s="402">
        <v>20</v>
      </c>
      <c r="BQ40" s="404">
        <v>51.2821</v>
      </c>
      <c r="BR40" s="442">
        <v>0</v>
      </c>
      <c r="BS40" s="404">
        <v>0</v>
      </c>
      <c r="BT40" s="439">
        <v>0</v>
      </c>
      <c r="BU40" s="405">
        <v>0</v>
      </c>
    </row>
    <row r="41" spans="1:73" ht="20.100000000000001" customHeight="1" x14ac:dyDescent="0.25">
      <c r="A41" s="382" t="s">
        <v>81</v>
      </c>
      <c r="B41" s="375" t="s">
        <v>595</v>
      </c>
      <c r="C41" s="383" t="s">
        <v>59</v>
      </c>
      <c r="D41" s="441">
        <v>0</v>
      </c>
      <c r="E41" s="442">
        <v>0</v>
      </c>
      <c r="F41" s="442">
        <v>0</v>
      </c>
      <c r="G41" s="442">
        <v>0</v>
      </c>
      <c r="H41" s="621">
        <v>0</v>
      </c>
      <c r="I41" s="443">
        <v>0</v>
      </c>
      <c r="J41" s="441">
        <v>0</v>
      </c>
      <c r="K41" s="442">
        <v>0</v>
      </c>
      <c r="L41" s="442">
        <v>0</v>
      </c>
      <c r="M41" s="442">
        <v>0</v>
      </c>
      <c r="N41" s="621">
        <v>0</v>
      </c>
      <c r="O41" s="443">
        <v>0</v>
      </c>
      <c r="P41" s="441">
        <v>0</v>
      </c>
      <c r="Q41" s="442">
        <v>0</v>
      </c>
      <c r="R41" s="442">
        <v>0</v>
      </c>
      <c r="S41" s="442">
        <v>0</v>
      </c>
      <c r="T41" s="622">
        <v>0</v>
      </c>
      <c r="U41" s="446">
        <v>0</v>
      </c>
      <c r="V41" s="441">
        <v>0</v>
      </c>
      <c r="W41" s="442">
        <v>0</v>
      </c>
      <c r="X41" s="442">
        <v>0</v>
      </c>
      <c r="Y41" s="442">
        <v>0</v>
      </c>
      <c r="Z41" s="621">
        <v>0</v>
      </c>
      <c r="AA41" s="443">
        <v>0</v>
      </c>
      <c r="AB41" s="441">
        <v>0</v>
      </c>
      <c r="AC41" s="442">
        <v>0</v>
      </c>
      <c r="AD41" s="442">
        <v>0</v>
      </c>
      <c r="AE41" s="442">
        <v>0</v>
      </c>
      <c r="AF41" s="621">
        <v>0</v>
      </c>
      <c r="AG41" s="443">
        <v>0</v>
      </c>
      <c r="AH41" s="441">
        <v>0</v>
      </c>
      <c r="AI41" s="442">
        <v>0</v>
      </c>
      <c r="AJ41" s="442">
        <v>0</v>
      </c>
      <c r="AK41" s="442">
        <v>0</v>
      </c>
      <c r="AL41" s="621">
        <v>0</v>
      </c>
      <c r="AM41" s="443">
        <v>0</v>
      </c>
      <c r="AN41" s="441">
        <v>0</v>
      </c>
      <c r="AO41" s="442">
        <v>0</v>
      </c>
      <c r="AP41" s="442">
        <v>0</v>
      </c>
      <c r="AQ41" s="442">
        <v>0</v>
      </c>
      <c r="AR41" s="621">
        <v>0</v>
      </c>
      <c r="AS41" s="443">
        <v>0</v>
      </c>
      <c r="AT41" s="441">
        <v>0</v>
      </c>
      <c r="AU41" s="442">
        <v>0</v>
      </c>
      <c r="AV41" s="442">
        <v>0</v>
      </c>
      <c r="AW41" s="442">
        <v>0</v>
      </c>
      <c r="AX41" s="621">
        <v>0</v>
      </c>
      <c r="AY41" s="443">
        <v>0</v>
      </c>
      <c r="AZ41" s="441">
        <v>0</v>
      </c>
      <c r="BA41" s="442" t="s">
        <v>232</v>
      </c>
      <c r="BB41" s="442">
        <v>0</v>
      </c>
      <c r="BC41" s="442" t="s">
        <v>232</v>
      </c>
      <c r="BD41" s="621">
        <v>0</v>
      </c>
      <c r="BE41" s="443" t="s">
        <v>232</v>
      </c>
      <c r="BF41" s="441">
        <v>0</v>
      </c>
      <c r="BG41" s="442">
        <v>0</v>
      </c>
      <c r="BH41" s="442">
        <v>0</v>
      </c>
      <c r="BI41" s="442">
        <v>0</v>
      </c>
      <c r="BJ41" s="442">
        <v>0</v>
      </c>
      <c r="BK41" s="442">
        <v>0</v>
      </c>
      <c r="BL41" s="621">
        <v>0</v>
      </c>
      <c r="BM41" s="443">
        <v>0</v>
      </c>
      <c r="BN41" s="524">
        <v>0</v>
      </c>
      <c r="BO41" s="406">
        <v>0</v>
      </c>
      <c r="BP41" s="406">
        <v>0</v>
      </c>
      <c r="BQ41" s="406">
        <v>0</v>
      </c>
      <c r="BR41" s="406">
        <v>0</v>
      </c>
      <c r="BS41" s="406">
        <v>0</v>
      </c>
      <c r="BT41" s="942">
        <v>0</v>
      </c>
      <c r="BU41" s="407">
        <v>0</v>
      </c>
    </row>
    <row r="42" spans="1:73" ht="20.100000000000001" customHeight="1" x14ac:dyDescent="0.25">
      <c r="A42" s="382" t="s">
        <v>81</v>
      </c>
      <c r="B42" s="383" t="s">
        <v>188</v>
      </c>
      <c r="C42" s="383" t="s">
        <v>59</v>
      </c>
      <c r="D42" s="401" t="s">
        <v>232</v>
      </c>
      <c r="E42" s="404" t="s">
        <v>232</v>
      </c>
      <c r="F42" s="402" t="s">
        <v>232</v>
      </c>
      <c r="G42" s="404" t="s">
        <v>232</v>
      </c>
      <c r="H42" s="439">
        <v>0</v>
      </c>
      <c r="I42" s="405" t="s">
        <v>232</v>
      </c>
      <c r="J42" s="401" t="s">
        <v>232</v>
      </c>
      <c r="K42" s="404" t="s">
        <v>232</v>
      </c>
      <c r="L42" s="402" t="s">
        <v>232</v>
      </c>
      <c r="M42" s="404" t="s">
        <v>232</v>
      </c>
      <c r="N42" s="439">
        <v>0</v>
      </c>
      <c r="O42" s="405" t="s">
        <v>232</v>
      </c>
      <c r="P42" s="401">
        <v>20</v>
      </c>
      <c r="Q42" s="404">
        <v>47.6</v>
      </c>
      <c r="R42" s="402">
        <v>22</v>
      </c>
      <c r="S42" s="404">
        <v>52.4</v>
      </c>
      <c r="T42" s="440">
        <v>0</v>
      </c>
      <c r="U42" s="408">
        <v>0</v>
      </c>
      <c r="V42" s="401">
        <v>16</v>
      </c>
      <c r="W42" s="404">
        <v>39</v>
      </c>
      <c r="X42" s="402">
        <v>25</v>
      </c>
      <c r="Y42" s="404">
        <v>61</v>
      </c>
      <c r="Z42" s="439">
        <v>0</v>
      </c>
      <c r="AA42" s="405">
        <v>0</v>
      </c>
      <c r="AB42" s="401">
        <v>15</v>
      </c>
      <c r="AC42" s="404">
        <v>35.700000000000003</v>
      </c>
      <c r="AD42" s="402">
        <v>27</v>
      </c>
      <c r="AE42" s="404">
        <v>64.3</v>
      </c>
      <c r="AF42" s="439">
        <v>0</v>
      </c>
      <c r="AG42" s="405">
        <v>0</v>
      </c>
      <c r="AH42" s="401">
        <v>23</v>
      </c>
      <c r="AI42" s="404">
        <v>59</v>
      </c>
      <c r="AJ42" s="402">
        <v>16</v>
      </c>
      <c r="AK42" s="404">
        <v>41</v>
      </c>
      <c r="AL42" s="439">
        <v>0</v>
      </c>
      <c r="AM42" s="405">
        <v>0</v>
      </c>
      <c r="AN42" s="401">
        <v>23</v>
      </c>
      <c r="AO42" s="404">
        <v>54.8</v>
      </c>
      <c r="AP42" s="402">
        <v>19</v>
      </c>
      <c r="AQ42" s="404">
        <v>45.2</v>
      </c>
      <c r="AR42" s="439">
        <v>0</v>
      </c>
      <c r="AS42" s="405">
        <v>0</v>
      </c>
      <c r="AT42" s="401">
        <v>22</v>
      </c>
      <c r="AU42" s="404">
        <v>53.7</v>
      </c>
      <c r="AV42" s="402">
        <v>19</v>
      </c>
      <c r="AW42" s="404">
        <v>46.3</v>
      </c>
      <c r="AX42" s="439">
        <v>0</v>
      </c>
      <c r="AY42" s="405">
        <v>0</v>
      </c>
      <c r="AZ42" s="401">
        <v>27</v>
      </c>
      <c r="BA42" s="404">
        <v>47.4</v>
      </c>
      <c r="BB42" s="402">
        <v>30</v>
      </c>
      <c r="BC42" s="404">
        <v>52.6</v>
      </c>
      <c r="BD42" s="439">
        <v>0</v>
      </c>
      <c r="BE42" s="405">
        <v>0</v>
      </c>
      <c r="BF42" s="401">
        <v>34</v>
      </c>
      <c r="BG42" s="404">
        <v>54.838700000000003</v>
      </c>
      <c r="BH42" s="402">
        <v>27</v>
      </c>
      <c r="BI42" s="404">
        <v>43.548400000000001</v>
      </c>
      <c r="BJ42" s="442">
        <v>0</v>
      </c>
      <c r="BK42" s="404">
        <v>0</v>
      </c>
      <c r="BL42" s="439">
        <v>1</v>
      </c>
      <c r="BM42" s="405">
        <v>1.6129</v>
      </c>
      <c r="BN42" s="401">
        <v>19</v>
      </c>
      <c r="BO42" s="404">
        <v>27.142900000000001</v>
      </c>
      <c r="BP42" s="402">
        <v>51</v>
      </c>
      <c r="BQ42" s="404">
        <v>72.857100000000003</v>
      </c>
      <c r="BR42" s="442">
        <v>0</v>
      </c>
      <c r="BS42" s="404">
        <v>0</v>
      </c>
      <c r="BT42" s="439">
        <v>0</v>
      </c>
      <c r="BU42" s="405">
        <v>0</v>
      </c>
    </row>
    <row r="43" spans="1:73" ht="20.100000000000001" customHeight="1" x14ac:dyDescent="0.25">
      <c r="A43" s="382" t="s">
        <v>81</v>
      </c>
      <c r="B43" s="383" t="s">
        <v>187</v>
      </c>
      <c r="C43" s="383" t="s">
        <v>57</v>
      </c>
      <c r="D43" s="401">
        <v>55</v>
      </c>
      <c r="E43" s="404">
        <v>53.9</v>
      </c>
      <c r="F43" s="402">
        <v>47</v>
      </c>
      <c r="G43" s="404">
        <v>46.1</v>
      </c>
      <c r="H43" s="439">
        <v>0</v>
      </c>
      <c r="I43" s="405">
        <v>0</v>
      </c>
      <c r="J43" s="401">
        <v>54</v>
      </c>
      <c r="K43" s="404">
        <v>52.4</v>
      </c>
      <c r="L43" s="402">
        <v>49</v>
      </c>
      <c r="M43" s="404">
        <v>47.6</v>
      </c>
      <c r="N43" s="439">
        <v>0</v>
      </c>
      <c r="O43" s="405">
        <v>0</v>
      </c>
      <c r="P43" s="401">
        <v>65</v>
      </c>
      <c r="Q43" s="404">
        <v>61.9</v>
      </c>
      <c r="R43" s="402">
        <v>40</v>
      </c>
      <c r="S43" s="404">
        <v>38.1</v>
      </c>
      <c r="T43" s="440">
        <v>0</v>
      </c>
      <c r="U43" s="408">
        <v>0</v>
      </c>
      <c r="V43" s="401">
        <v>62</v>
      </c>
      <c r="W43" s="404">
        <v>58.5</v>
      </c>
      <c r="X43" s="402">
        <v>44</v>
      </c>
      <c r="Y43" s="404">
        <v>41.5</v>
      </c>
      <c r="Z43" s="439">
        <v>0</v>
      </c>
      <c r="AA43" s="405">
        <v>0</v>
      </c>
      <c r="AB43" s="401">
        <v>56</v>
      </c>
      <c r="AC43" s="404">
        <v>54.4</v>
      </c>
      <c r="AD43" s="402">
        <v>47</v>
      </c>
      <c r="AE43" s="404">
        <v>45.6</v>
      </c>
      <c r="AF43" s="439">
        <v>0</v>
      </c>
      <c r="AG43" s="405">
        <v>0</v>
      </c>
      <c r="AH43" s="401">
        <v>50</v>
      </c>
      <c r="AI43" s="404">
        <v>48.5</v>
      </c>
      <c r="AJ43" s="402">
        <v>53</v>
      </c>
      <c r="AK43" s="404">
        <v>51.5</v>
      </c>
      <c r="AL43" s="439">
        <v>0</v>
      </c>
      <c r="AM43" s="405">
        <v>0</v>
      </c>
      <c r="AN43" s="401">
        <v>52</v>
      </c>
      <c r="AO43" s="404">
        <v>48.6</v>
      </c>
      <c r="AP43" s="402">
        <v>55</v>
      </c>
      <c r="AQ43" s="404">
        <v>51.4</v>
      </c>
      <c r="AR43" s="439">
        <v>0</v>
      </c>
      <c r="AS43" s="405">
        <v>0</v>
      </c>
      <c r="AT43" s="401">
        <v>52</v>
      </c>
      <c r="AU43" s="404">
        <v>48.6</v>
      </c>
      <c r="AV43" s="402">
        <v>55</v>
      </c>
      <c r="AW43" s="404">
        <v>51.4</v>
      </c>
      <c r="AX43" s="439">
        <v>0</v>
      </c>
      <c r="AY43" s="405">
        <v>0</v>
      </c>
      <c r="AZ43" s="401">
        <v>48</v>
      </c>
      <c r="BA43" s="404">
        <v>48</v>
      </c>
      <c r="BB43" s="402">
        <v>52</v>
      </c>
      <c r="BC43" s="404">
        <v>52</v>
      </c>
      <c r="BD43" s="439">
        <v>0</v>
      </c>
      <c r="BE43" s="405">
        <v>0</v>
      </c>
      <c r="BF43" s="401">
        <v>57</v>
      </c>
      <c r="BG43" s="404">
        <v>53.271000000000001</v>
      </c>
      <c r="BH43" s="402">
        <v>50</v>
      </c>
      <c r="BI43" s="404">
        <v>46.728999999999999</v>
      </c>
      <c r="BJ43" s="442">
        <v>0</v>
      </c>
      <c r="BK43" s="404">
        <v>0</v>
      </c>
      <c r="BL43" s="439">
        <v>0</v>
      </c>
      <c r="BM43" s="405">
        <v>0</v>
      </c>
      <c r="BN43" s="401">
        <v>56</v>
      </c>
      <c r="BO43" s="404">
        <v>53.846200000000003</v>
      </c>
      <c r="BP43" s="402">
        <v>47</v>
      </c>
      <c r="BQ43" s="404">
        <v>45.192300000000003</v>
      </c>
      <c r="BR43" s="442">
        <v>0</v>
      </c>
      <c r="BS43" s="404">
        <v>0</v>
      </c>
      <c r="BT43" s="439">
        <v>1</v>
      </c>
      <c r="BU43" s="405">
        <v>0.96199999999999997</v>
      </c>
    </row>
    <row r="44" spans="1:73" ht="20.100000000000001" customHeight="1" x14ac:dyDescent="0.25">
      <c r="A44" s="382" t="s">
        <v>82</v>
      </c>
      <c r="B44" s="383" t="s">
        <v>189</v>
      </c>
      <c r="C44" s="383" t="s">
        <v>59</v>
      </c>
      <c r="D44" s="401">
        <v>56</v>
      </c>
      <c r="E44" s="404">
        <v>65.099999999999994</v>
      </c>
      <c r="F44" s="402">
        <v>30</v>
      </c>
      <c r="G44" s="404">
        <v>34.9</v>
      </c>
      <c r="H44" s="439">
        <v>0</v>
      </c>
      <c r="I44" s="405">
        <v>0</v>
      </c>
      <c r="J44" s="401">
        <v>56</v>
      </c>
      <c r="K44" s="404">
        <v>66.7</v>
      </c>
      <c r="L44" s="402">
        <v>28</v>
      </c>
      <c r="M44" s="404">
        <v>33.299999999999997</v>
      </c>
      <c r="N44" s="439">
        <v>0</v>
      </c>
      <c r="O44" s="405">
        <v>0</v>
      </c>
      <c r="P44" s="401">
        <v>54</v>
      </c>
      <c r="Q44" s="404">
        <v>61.4</v>
      </c>
      <c r="R44" s="402">
        <v>34</v>
      </c>
      <c r="S44" s="404">
        <v>38.6</v>
      </c>
      <c r="T44" s="440">
        <v>0</v>
      </c>
      <c r="U44" s="408">
        <v>0</v>
      </c>
      <c r="V44" s="401">
        <v>41</v>
      </c>
      <c r="W44" s="404">
        <v>51.3</v>
      </c>
      <c r="X44" s="402">
        <v>39</v>
      </c>
      <c r="Y44" s="404">
        <v>48.8</v>
      </c>
      <c r="Z44" s="439">
        <v>0</v>
      </c>
      <c r="AA44" s="405">
        <v>0</v>
      </c>
      <c r="AB44" s="401">
        <v>52</v>
      </c>
      <c r="AC44" s="404">
        <v>64.2</v>
      </c>
      <c r="AD44" s="402">
        <v>29</v>
      </c>
      <c r="AE44" s="404">
        <v>35.799999999999997</v>
      </c>
      <c r="AF44" s="439">
        <v>0</v>
      </c>
      <c r="AG44" s="405">
        <v>0</v>
      </c>
      <c r="AH44" s="401">
        <v>57</v>
      </c>
      <c r="AI44" s="404">
        <v>64.8</v>
      </c>
      <c r="AJ44" s="402">
        <v>31</v>
      </c>
      <c r="AK44" s="404">
        <v>35.200000000000003</v>
      </c>
      <c r="AL44" s="439">
        <v>0</v>
      </c>
      <c r="AM44" s="405">
        <v>0</v>
      </c>
      <c r="AN44" s="401">
        <v>55</v>
      </c>
      <c r="AO44" s="404">
        <v>66.3</v>
      </c>
      <c r="AP44" s="402">
        <v>28</v>
      </c>
      <c r="AQ44" s="404">
        <v>33.700000000000003</v>
      </c>
      <c r="AR44" s="439">
        <v>0</v>
      </c>
      <c r="AS44" s="405">
        <v>0</v>
      </c>
      <c r="AT44" s="401">
        <v>67</v>
      </c>
      <c r="AU44" s="404">
        <v>60.9</v>
      </c>
      <c r="AV44" s="402">
        <v>43</v>
      </c>
      <c r="AW44" s="404">
        <v>39.1</v>
      </c>
      <c r="AX44" s="439">
        <v>0</v>
      </c>
      <c r="AY44" s="405">
        <v>0</v>
      </c>
      <c r="AZ44" s="401">
        <v>72</v>
      </c>
      <c r="BA44" s="404">
        <v>61.5</v>
      </c>
      <c r="BB44" s="402">
        <v>45</v>
      </c>
      <c r="BC44" s="404">
        <v>38.5</v>
      </c>
      <c r="BD44" s="439">
        <v>0</v>
      </c>
      <c r="BE44" s="405">
        <v>0</v>
      </c>
      <c r="BF44" s="401">
        <v>64</v>
      </c>
      <c r="BG44" s="404">
        <v>56.1404</v>
      </c>
      <c r="BH44" s="402">
        <v>50</v>
      </c>
      <c r="BI44" s="404">
        <v>43.8596</v>
      </c>
      <c r="BJ44" s="442">
        <v>0</v>
      </c>
      <c r="BK44" s="404">
        <v>0</v>
      </c>
      <c r="BL44" s="439">
        <v>0</v>
      </c>
      <c r="BM44" s="405">
        <v>0</v>
      </c>
      <c r="BN44" s="401">
        <v>71</v>
      </c>
      <c r="BO44" s="404">
        <v>64.545500000000004</v>
      </c>
      <c r="BP44" s="402">
        <v>39</v>
      </c>
      <c r="BQ44" s="404">
        <v>35.454500000000003</v>
      </c>
      <c r="BR44" s="442">
        <v>0</v>
      </c>
      <c r="BS44" s="404">
        <v>0</v>
      </c>
      <c r="BT44" s="439">
        <v>0</v>
      </c>
      <c r="BU44" s="405">
        <v>0</v>
      </c>
    </row>
    <row r="45" spans="1:73" ht="20.100000000000001" customHeight="1" x14ac:dyDescent="0.25">
      <c r="A45" s="382" t="s">
        <v>82</v>
      </c>
      <c r="B45" s="383" t="s">
        <v>190</v>
      </c>
      <c r="C45" s="383" t="s">
        <v>57</v>
      </c>
      <c r="D45" s="401">
        <v>25</v>
      </c>
      <c r="E45" s="404">
        <v>53.2</v>
      </c>
      <c r="F45" s="402">
        <v>22</v>
      </c>
      <c r="G45" s="404">
        <v>46.8</v>
      </c>
      <c r="H45" s="439">
        <v>0</v>
      </c>
      <c r="I45" s="405">
        <v>0</v>
      </c>
      <c r="J45" s="401">
        <v>23</v>
      </c>
      <c r="K45" s="404">
        <v>48.9</v>
      </c>
      <c r="L45" s="402">
        <v>24</v>
      </c>
      <c r="M45" s="404">
        <v>51.1</v>
      </c>
      <c r="N45" s="439">
        <v>0</v>
      </c>
      <c r="O45" s="405">
        <v>0</v>
      </c>
      <c r="P45" s="401">
        <v>25</v>
      </c>
      <c r="Q45" s="404">
        <v>54.3</v>
      </c>
      <c r="R45" s="402">
        <v>21</v>
      </c>
      <c r="S45" s="404">
        <v>45.7</v>
      </c>
      <c r="T45" s="440">
        <v>0</v>
      </c>
      <c r="U45" s="408">
        <v>0</v>
      </c>
      <c r="V45" s="401">
        <v>31</v>
      </c>
      <c r="W45" s="404">
        <v>64.599999999999994</v>
      </c>
      <c r="X45" s="402">
        <v>17</v>
      </c>
      <c r="Y45" s="404">
        <v>35.4</v>
      </c>
      <c r="Z45" s="439">
        <v>0</v>
      </c>
      <c r="AA45" s="405">
        <v>0</v>
      </c>
      <c r="AB45" s="401">
        <v>27</v>
      </c>
      <c r="AC45" s="404">
        <v>58.7</v>
      </c>
      <c r="AD45" s="402">
        <v>19</v>
      </c>
      <c r="AE45" s="404">
        <v>41.3</v>
      </c>
      <c r="AF45" s="439">
        <v>0</v>
      </c>
      <c r="AG45" s="405">
        <v>0</v>
      </c>
      <c r="AH45" s="401">
        <v>29</v>
      </c>
      <c r="AI45" s="404">
        <v>59.2</v>
      </c>
      <c r="AJ45" s="402">
        <v>20</v>
      </c>
      <c r="AK45" s="404">
        <v>40.799999999999997</v>
      </c>
      <c r="AL45" s="439">
        <v>0</v>
      </c>
      <c r="AM45" s="405">
        <v>0</v>
      </c>
      <c r="AN45" s="401">
        <v>18</v>
      </c>
      <c r="AO45" s="404">
        <v>36</v>
      </c>
      <c r="AP45" s="402">
        <v>32</v>
      </c>
      <c r="AQ45" s="404">
        <v>64</v>
      </c>
      <c r="AR45" s="439">
        <v>0</v>
      </c>
      <c r="AS45" s="405">
        <v>0</v>
      </c>
      <c r="AT45" s="401">
        <v>27</v>
      </c>
      <c r="AU45" s="404">
        <v>49.1</v>
      </c>
      <c r="AV45" s="402">
        <v>28</v>
      </c>
      <c r="AW45" s="404">
        <v>50.9</v>
      </c>
      <c r="AX45" s="439">
        <v>0</v>
      </c>
      <c r="AY45" s="405">
        <v>0</v>
      </c>
      <c r="AZ45" s="401">
        <v>27</v>
      </c>
      <c r="BA45" s="404">
        <v>46.6</v>
      </c>
      <c r="BB45" s="402">
        <v>31</v>
      </c>
      <c r="BC45" s="404">
        <v>53.4</v>
      </c>
      <c r="BD45" s="439">
        <v>0</v>
      </c>
      <c r="BE45" s="405">
        <v>0</v>
      </c>
      <c r="BF45" s="401">
        <v>23</v>
      </c>
      <c r="BG45" s="404">
        <v>42.592599999999997</v>
      </c>
      <c r="BH45" s="402">
        <v>31</v>
      </c>
      <c r="BI45" s="404">
        <v>57.407400000000003</v>
      </c>
      <c r="BJ45" s="442">
        <v>0</v>
      </c>
      <c r="BK45" s="404">
        <v>0</v>
      </c>
      <c r="BL45" s="439">
        <v>0</v>
      </c>
      <c r="BM45" s="405">
        <v>0</v>
      </c>
      <c r="BN45" s="401">
        <v>25</v>
      </c>
      <c r="BO45" s="404">
        <v>43.103400000000001</v>
      </c>
      <c r="BP45" s="402">
        <v>33</v>
      </c>
      <c r="BQ45" s="404">
        <v>56.896599999999999</v>
      </c>
      <c r="BR45" s="442">
        <v>0</v>
      </c>
      <c r="BS45" s="404">
        <v>0</v>
      </c>
      <c r="BT45" s="439">
        <v>0</v>
      </c>
      <c r="BU45" s="405">
        <v>0</v>
      </c>
    </row>
    <row r="46" spans="1:73" ht="20.100000000000001" customHeight="1" x14ac:dyDescent="0.25">
      <c r="A46" s="382" t="s">
        <v>83</v>
      </c>
      <c r="B46" s="383" t="s">
        <v>191</v>
      </c>
      <c r="C46" s="383" t="s">
        <v>57</v>
      </c>
      <c r="D46" s="401">
        <v>45</v>
      </c>
      <c r="E46" s="404">
        <v>61.6</v>
      </c>
      <c r="F46" s="402">
        <v>28</v>
      </c>
      <c r="G46" s="404">
        <v>38.4</v>
      </c>
      <c r="H46" s="439">
        <v>0</v>
      </c>
      <c r="I46" s="405">
        <v>0</v>
      </c>
      <c r="J46" s="401">
        <v>52</v>
      </c>
      <c r="K46" s="404">
        <v>67.5</v>
      </c>
      <c r="L46" s="402">
        <v>25</v>
      </c>
      <c r="M46" s="404">
        <v>32.5</v>
      </c>
      <c r="N46" s="439">
        <v>0</v>
      </c>
      <c r="O46" s="405">
        <v>0</v>
      </c>
      <c r="P46" s="401">
        <v>37</v>
      </c>
      <c r="Q46" s="404">
        <v>51.4</v>
      </c>
      <c r="R46" s="402">
        <v>35</v>
      </c>
      <c r="S46" s="404">
        <v>48.6</v>
      </c>
      <c r="T46" s="440">
        <v>0</v>
      </c>
      <c r="U46" s="408">
        <v>0</v>
      </c>
      <c r="V46" s="401">
        <v>44</v>
      </c>
      <c r="W46" s="404">
        <v>59.5</v>
      </c>
      <c r="X46" s="402">
        <v>30</v>
      </c>
      <c r="Y46" s="404">
        <v>40.5</v>
      </c>
      <c r="Z46" s="439">
        <v>0</v>
      </c>
      <c r="AA46" s="405">
        <v>0</v>
      </c>
      <c r="AB46" s="401">
        <v>46</v>
      </c>
      <c r="AC46" s="404">
        <v>54.1</v>
      </c>
      <c r="AD46" s="402">
        <v>39</v>
      </c>
      <c r="AE46" s="404">
        <v>45.9</v>
      </c>
      <c r="AF46" s="439">
        <v>0</v>
      </c>
      <c r="AG46" s="405">
        <v>0</v>
      </c>
      <c r="AH46" s="401">
        <v>49</v>
      </c>
      <c r="AI46" s="404">
        <v>58.3</v>
      </c>
      <c r="AJ46" s="402">
        <v>35</v>
      </c>
      <c r="AK46" s="404">
        <v>41.7</v>
      </c>
      <c r="AL46" s="439">
        <v>0</v>
      </c>
      <c r="AM46" s="405">
        <v>0</v>
      </c>
      <c r="AN46" s="401">
        <v>49</v>
      </c>
      <c r="AO46" s="404">
        <v>56.3</v>
      </c>
      <c r="AP46" s="402">
        <v>38</v>
      </c>
      <c r="AQ46" s="404">
        <v>43.7</v>
      </c>
      <c r="AR46" s="439">
        <v>0</v>
      </c>
      <c r="AS46" s="405">
        <v>0</v>
      </c>
      <c r="AT46" s="401">
        <v>48</v>
      </c>
      <c r="AU46" s="404">
        <v>53.9</v>
      </c>
      <c r="AV46" s="402">
        <v>41</v>
      </c>
      <c r="AW46" s="404">
        <v>46.1</v>
      </c>
      <c r="AX46" s="439">
        <v>0</v>
      </c>
      <c r="AY46" s="405">
        <v>0</v>
      </c>
      <c r="AZ46" s="401">
        <v>52</v>
      </c>
      <c r="BA46" s="404">
        <v>62.7</v>
      </c>
      <c r="BB46" s="402">
        <v>31</v>
      </c>
      <c r="BC46" s="404">
        <v>37.299999999999997</v>
      </c>
      <c r="BD46" s="439">
        <v>0</v>
      </c>
      <c r="BE46" s="405">
        <v>0</v>
      </c>
      <c r="BF46" s="401">
        <v>56</v>
      </c>
      <c r="BG46" s="404">
        <v>62.921300000000002</v>
      </c>
      <c r="BH46" s="402">
        <v>33</v>
      </c>
      <c r="BI46" s="404">
        <v>37.078699999999998</v>
      </c>
      <c r="BJ46" s="442">
        <v>0</v>
      </c>
      <c r="BK46" s="404">
        <v>0</v>
      </c>
      <c r="BL46" s="439">
        <v>0</v>
      </c>
      <c r="BM46" s="405">
        <v>0</v>
      </c>
      <c r="BN46" s="401">
        <v>40</v>
      </c>
      <c r="BO46" s="404">
        <v>50</v>
      </c>
      <c r="BP46" s="402">
        <v>40</v>
      </c>
      <c r="BQ46" s="404">
        <v>50</v>
      </c>
      <c r="BR46" s="442">
        <v>0</v>
      </c>
      <c r="BS46" s="404">
        <v>0</v>
      </c>
      <c r="BT46" s="439">
        <v>0</v>
      </c>
      <c r="BU46" s="405">
        <v>0</v>
      </c>
    </row>
    <row r="47" spans="1:73" ht="20.100000000000001" customHeight="1" x14ac:dyDescent="0.25">
      <c r="A47" s="382" t="s">
        <v>84</v>
      </c>
      <c r="B47" s="383" t="s">
        <v>85</v>
      </c>
      <c r="C47" s="383" t="s">
        <v>57</v>
      </c>
      <c r="D47" s="401">
        <v>49</v>
      </c>
      <c r="E47" s="404">
        <v>45.8</v>
      </c>
      <c r="F47" s="402">
        <v>58</v>
      </c>
      <c r="G47" s="404">
        <v>54.2</v>
      </c>
      <c r="H47" s="439">
        <v>0</v>
      </c>
      <c r="I47" s="405">
        <v>0</v>
      </c>
      <c r="J47" s="401">
        <v>49</v>
      </c>
      <c r="K47" s="404">
        <v>43.8</v>
      </c>
      <c r="L47" s="402">
        <v>63</v>
      </c>
      <c r="M47" s="404">
        <v>56.3</v>
      </c>
      <c r="N47" s="439">
        <v>0</v>
      </c>
      <c r="O47" s="405">
        <v>0</v>
      </c>
      <c r="P47" s="401">
        <v>49</v>
      </c>
      <c r="Q47" s="404">
        <v>41.9</v>
      </c>
      <c r="R47" s="402">
        <v>68</v>
      </c>
      <c r="S47" s="404">
        <v>58.1</v>
      </c>
      <c r="T47" s="440">
        <v>0</v>
      </c>
      <c r="U47" s="408">
        <v>0</v>
      </c>
      <c r="V47" s="401">
        <v>48</v>
      </c>
      <c r="W47" s="404">
        <v>42.9</v>
      </c>
      <c r="X47" s="402">
        <v>64</v>
      </c>
      <c r="Y47" s="404">
        <v>57.1</v>
      </c>
      <c r="Z47" s="439">
        <v>0</v>
      </c>
      <c r="AA47" s="405">
        <v>0</v>
      </c>
      <c r="AB47" s="401">
        <v>60</v>
      </c>
      <c r="AC47" s="404">
        <v>49.6</v>
      </c>
      <c r="AD47" s="402">
        <v>61</v>
      </c>
      <c r="AE47" s="404">
        <v>50.4</v>
      </c>
      <c r="AF47" s="439">
        <v>0</v>
      </c>
      <c r="AG47" s="405">
        <v>0</v>
      </c>
      <c r="AH47" s="401">
        <v>51</v>
      </c>
      <c r="AI47" s="404">
        <v>42.9</v>
      </c>
      <c r="AJ47" s="402">
        <v>68</v>
      </c>
      <c r="AK47" s="404">
        <v>57.1</v>
      </c>
      <c r="AL47" s="439">
        <v>0</v>
      </c>
      <c r="AM47" s="405">
        <v>0</v>
      </c>
      <c r="AN47" s="401">
        <v>56</v>
      </c>
      <c r="AO47" s="404">
        <v>44.4</v>
      </c>
      <c r="AP47" s="402">
        <v>70</v>
      </c>
      <c r="AQ47" s="404">
        <v>55.6</v>
      </c>
      <c r="AR47" s="439">
        <v>0</v>
      </c>
      <c r="AS47" s="405">
        <v>0</v>
      </c>
      <c r="AT47" s="401">
        <v>58</v>
      </c>
      <c r="AU47" s="404">
        <v>45.7</v>
      </c>
      <c r="AV47" s="402">
        <v>69</v>
      </c>
      <c r="AW47" s="404">
        <v>54.3</v>
      </c>
      <c r="AX47" s="439">
        <v>0</v>
      </c>
      <c r="AY47" s="405">
        <v>0</v>
      </c>
      <c r="AZ47" s="401">
        <v>60</v>
      </c>
      <c r="BA47" s="404">
        <v>48</v>
      </c>
      <c r="BB47" s="402">
        <v>65</v>
      </c>
      <c r="BC47" s="404">
        <v>52</v>
      </c>
      <c r="BD47" s="439">
        <v>0</v>
      </c>
      <c r="BE47" s="405">
        <v>0</v>
      </c>
      <c r="BF47" s="401">
        <v>63</v>
      </c>
      <c r="BG47" s="404">
        <v>46.666699999999999</v>
      </c>
      <c r="BH47" s="402">
        <v>72</v>
      </c>
      <c r="BI47" s="404">
        <v>53.333300000000001</v>
      </c>
      <c r="BJ47" s="442">
        <v>0</v>
      </c>
      <c r="BK47" s="404">
        <v>0</v>
      </c>
      <c r="BL47" s="439">
        <v>0</v>
      </c>
      <c r="BM47" s="405">
        <v>0</v>
      </c>
      <c r="BN47" s="401">
        <v>62</v>
      </c>
      <c r="BO47" s="404">
        <v>48.4375</v>
      </c>
      <c r="BP47" s="402">
        <v>66</v>
      </c>
      <c r="BQ47" s="404">
        <v>51.5625</v>
      </c>
      <c r="BR47" s="442">
        <v>0</v>
      </c>
      <c r="BS47" s="404">
        <v>0</v>
      </c>
      <c r="BT47" s="439">
        <v>0</v>
      </c>
      <c r="BU47" s="405">
        <v>0</v>
      </c>
    </row>
    <row r="48" spans="1:73" ht="20.100000000000001" customHeight="1" x14ac:dyDescent="0.25">
      <c r="A48" s="382" t="s">
        <v>86</v>
      </c>
      <c r="B48" s="383" t="s">
        <v>192</v>
      </c>
      <c r="C48" s="383" t="s">
        <v>59</v>
      </c>
      <c r="D48" s="401">
        <v>36</v>
      </c>
      <c r="E48" s="404">
        <v>46.2</v>
      </c>
      <c r="F48" s="402">
        <v>42</v>
      </c>
      <c r="G48" s="404">
        <v>53.8</v>
      </c>
      <c r="H48" s="439">
        <v>0</v>
      </c>
      <c r="I48" s="405">
        <v>0</v>
      </c>
      <c r="J48" s="401">
        <v>42</v>
      </c>
      <c r="K48" s="404">
        <v>55.3</v>
      </c>
      <c r="L48" s="402">
        <v>34</v>
      </c>
      <c r="M48" s="404">
        <v>44.7</v>
      </c>
      <c r="N48" s="439">
        <v>0</v>
      </c>
      <c r="O48" s="405">
        <v>0</v>
      </c>
      <c r="P48" s="401">
        <v>35</v>
      </c>
      <c r="Q48" s="404">
        <v>44.9</v>
      </c>
      <c r="R48" s="402">
        <v>43</v>
      </c>
      <c r="S48" s="404">
        <v>55.1</v>
      </c>
      <c r="T48" s="440">
        <v>0</v>
      </c>
      <c r="U48" s="408">
        <v>0</v>
      </c>
      <c r="V48" s="401">
        <v>43</v>
      </c>
      <c r="W48" s="404">
        <v>54.4</v>
      </c>
      <c r="X48" s="402">
        <v>36</v>
      </c>
      <c r="Y48" s="404">
        <v>45.6</v>
      </c>
      <c r="Z48" s="439">
        <v>0</v>
      </c>
      <c r="AA48" s="405">
        <v>0</v>
      </c>
      <c r="AB48" s="401">
        <v>40</v>
      </c>
      <c r="AC48" s="404">
        <v>50.6</v>
      </c>
      <c r="AD48" s="402">
        <v>39</v>
      </c>
      <c r="AE48" s="404">
        <v>49.4</v>
      </c>
      <c r="AF48" s="439">
        <v>0</v>
      </c>
      <c r="AG48" s="405">
        <v>0</v>
      </c>
      <c r="AH48" s="401">
        <v>41</v>
      </c>
      <c r="AI48" s="404">
        <v>45.1</v>
      </c>
      <c r="AJ48" s="402">
        <v>50</v>
      </c>
      <c r="AK48" s="404">
        <v>54.9</v>
      </c>
      <c r="AL48" s="439">
        <v>0</v>
      </c>
      <c r="AM48" s="405">
        <v>0</v>
      </c>
      <c r="AN48" s="401">
        <v>53</v>
      </c>
      <c r="AO48" s="404">
        <v>56.4</v>
      </c>
      <c r="AP48" s="402">
        <v>41</v>
      </c>
      <c r="AQ48" s="404">
        <v>43.6</v>
      </c>
      <c r="AR48" s="439">
        <v>0</v>
      </c>
      <c r="AS48" s="405">
        <v>0</v>
      </c>
      <c r="AT48" s="401">
        <v>39</v>
      </c>
      <c r="AU48" s="404">
        <v>41.1</v>
      </c>
      <c r="AV48" s="402">
        <v>56</v>
      </c>
      <c r="AW48" s="404">
        <v>58.9</v>
      </c>
      <c r="AX48" s="439">
        <v>0</v>
      </c>
      <c r="AY48" s="405">
        <v>0</v>
      </c>
      <c r="AZ48" s="401">
        <v>40</v>
      </c>
      <c r="BA48" s="404">
        <v>40.799999999999997</v>
      </c>
      <c r="BB48" s="402">
        <v>58</v>
      </c>
      <c r="BC48" s="404">
        <v>59.2</v>
      </c>
      <c r="BD48" s="439">
        <v>0</v>
      </c>
      <c r="BE48" s="405">
        <v>0</v>
      </c>
      <c r="BF48" s="401">
        <v>32</v>
      </c>
      <c r="BG48" s="404">
        <v>32.3232</v>
      </c>
      <c r="BH48" s="402">
        <v>67</v>
      </c>
      <c r="BI48" s="404">
        <v>67.6768</v>
      </c>
      <c r="BJ48" s="442">
        <v>0</v>
      </c>
      <c r="BK48" s="404">
        <v>0</v>
      </c>
      <c r="BL48" s="439">
        <v>0</v>
      </c>
      <c r="BM48" s="405">
        <v>0</v>
      </c>
      <c r="BN48" s="401">
        <v>44</v>
      </c>
      <c r="BO48" s="404">
        <v>45.833300000000001</v>
      </c>
      <c r="BP48" s="402">
        <v>52</v>
      </c>
      <c r="BQ48" s="404">
        <v>54.166699999999999</v>
      </c>
      <c r="BR48" s="442">
        <v>0</v>
      </c>
      <c r="BS48" s="404">
        <v>0</v>
      </c>
      <c r="BT48" s="439">
        <v>0</v>
      </c>
      <c r="BU48" s="405">
        <v>0</v>
      </c>
    </row>
    <row r="49" spans="1:73" ht="20.100000000000001" customHeight="1" x14ac:dyDescent="0.25">
      <c r="A49" s="382" t="s">
        <v>86</v>
      </c>
      <c r="B49" s="383" t="s">
        <v>193</v>
      </c>
      <c r="C49" s="383" t="s">
        <v>59</v>
      </c>
      <c r="D49" s="401">
        <v>153</v>
      </c>
      <c r="E49" s="404">
        <v>43.2</v>
      </c>
      <c r="F49" s="402">
        <v>201</v>
      </c>
      <c r="G49" s="404">
        <v>56.8</v>
      </c>
      <c r="H49" s="439">
        <v>0</v>
      </c>
      <c r="I49" s="405">
        <v>0</v>
      </c>
      <c r="J49" s="401">
        <v>148</v>
      </c>
      <c r="K49" s="404">
        <v>42</v>
      </c>
      <c r="L49" s="402">
        <v>204</v>
      </c>
      <c r="M49" s="404">
        <v>58</v>
      </c>
      <c r="N49" s="439">
        <v>0</v>
      </c>
      <c r="O49" s="405">
        <v>0</v>
      </c>
      <c r="P49" s="401">
        <v>183</v>
      </c>
      <c r="Q49" s="404">
        <v>50.6</v>
      </c>
      <c r="R49" s="402">
        <v>179</v>
      </c>
      <c r="S49" s="404">
        <v>49.4</v>
      </c>
      <c r="T49" s="440">
        <v>0</v>
      </c>
      <c r="U49" s="408">
        <v>0</v>
      </c>
      <c r="V49" s="401">
        <v>179</v>
      </c>
      <c r="W49" s="404">
        <v>50</v>
      </c>
      <c r="X49" s="402">
        <v>179</v>
      </c>
      <c r="Y49" s="404">
        <v>50</v>
      </c>
      <c r="Z49" s="439">
        <v>0</v>
      </c>
      <c r="AA49" s="405">
        <v>0</v>
      </c>
      <c r="AB49" s="401">
        <v>200</v>
      </c>
      <c r="AC49" s="404">
        <v>51</v>
      </c>
      <c r="AD49" s="402">
        <v>192</v>
      </c>
      <c r="AE49" s="404">
        <v>49</v>
      </c>
      <c r="AF49" s="439">
        <v>0</v>
      </c>
      <c r="AG49" s="405">
        <v>0</v>
      </c>
      <c r="AH49" s="401">
        <v>190</v>
      </c>
      <c r="AI49" s="404">
        <v>50.8</v>
      </c>
      <c r="AJ49" s="402">
        <v>183</v>
      </c>
      <c r="AK49" s="404">
        <v>48.9</v>
      </c>
      <c r="AL49" s="439">
        <v>1</v>
      </c>
      <c r="AM49" s="405">
        <v>0.3</v>
      </c>
      <c r="AN49" s="401">
        <v>176</v>
      </c>
      <c r="AO49" s="404">
        <v>45</v>
      </c>
      <c r="AP49" s="402">
        <v>215</v>
      </c>
      <c r="AQ49" s="404">
        <v>55</v>
      </c>
      <c r="AR49" s="439">
        <v>0</v>
      </c>
      <c r="AS49" s="405">
        <v>0</v>
      </c>
      <c r="AT49" s="401">
        <v>178</v>
      </c>
      <c r="AU49" s="404">
        <v>46.5</v>
      </c>
      <c r="AV49" s="402">
        <v>205</v>
      </c>
      <c r="AW49" s="404">
        <v>53.5</v>
      </c>
      <c r="AX49" s="439">
        <v>0</v>
      </c>
      <c r="AY49" s="405">
        <v>0</v>
      </c>
      <c r="AZ49" s="401">
        <v>143</v>
      </c>
      <c r="BA49" s="404">
        <v>36.700000000000003</v>
      </c>
      <c r="BB49" s="402">
        <v>245</v>
      </c>
      <c r="BC49" s="404">
        <v>62.8</v>
      </c>
      <c r="BD49" s="439">
        <v>2</v>
      </c>
      <c r="BE49" s="405">
        <v>0.5</v>
      </c>
      <c r="BF49" s="401">
        <v>165</v>
      </c>
      <c r="BG49" s="404">
        <v>43.883000000000003</v>
      </c>
      <c r="BH49" s="402">
        <v>211</v>
      </c>
      <c r="BI49" s="404">
        <v>56.116999999999997</v>
      </c>
      <c r="BJ49" s="442">
        <v>0</v>
      </c>
      <c r="BK49" s="404">
        <v>0</v>
      </c>
      <c r="BL49" s="439">
        <v>0</v>
      </c>
      <c r="BM49" s="405">
        <v>0</v>
      </c>
      <c r="BN49" s="401">
        <v>145</v>
      </c>
      <c r="BO49" s="404">
        <v>36.523899999999998</v>
      </c>
      <c r="BP49" s="402">
        <v>252</v>
      </c>
      <c r="BQ49" s="404">
        <v>63.476100000000002</v>
      </c>
      <c r="BR49" s="442">
        <v>0</v>
      </c>
      <c r="BS49" s="404">
        <v>0</v>
      </c>
      <c r="BT49" s="439">
        <v>0</v>
      </c>
      <c r="BU49" s="405">
        <v>0</v>
      </c>
    </row>
    <row r="50" spans="1:73" ht="20.100000000000001" customHeight="1" x14ac:dyDescent="0.25">
      <c r="A50" s="382" t="s">
        <v>86</v>
      </c>
      <c r="B50" s="383" t="s">
        <v>194</v>
      </c>
      <c r="C50" s="383" t="s">
        <v>57</v>
      </c>
      <c r="D50" s="401">
        <v>20</v>
      </c>
      <c r="E50" s="404">
        <v>51.3</v>
      </c>
      <c r="F50" s="402">
        <v>19</v>
      </c>
      <c r="G50" s="404">
        <v>48.7</v>
      </c>
      <c r="H50" s="439">
        <v>0</v>
      </c>
      <c r="I50" s="405">
        <v>0</v>
      </c>
      <c r="J50" s="401">
        <v>20</v>
      </c>
      <c r="K50" s="404">
        <v>51.3</v>
      </c>
      <c r="L50" s="402">
        <v>19</v>
      </c>
      <c r="M50" s="404">
        <v>48.7</v>
      </c>
      <c r="N50" s="439">
        <v>0</v>
      </c>
      <c r="O50" s="405">
        <v>0</v>
      </c>
      <c r="P50" s="401">
        <v>19</v>
      </c>
      <c r="Q50" s="404">
        <v>47.5</v>
      </c>
      <c r="R50" s="402">
        <v>21</v>
      </c>
      <c r="S50" s="404">
        <v>52.5</v>
      </c>
      <c r="T50" s="440">
        <v>0</v>
      </c>
      <c r="U50" s="408">
        <v>0</v>
      </c>
      <c r="V50" s="401">
        <v>19</v>
      </c>
      <c r="W50" s="404">
        <v>45.2</v>
      </c>
      <c r="X50" s="402">
        <v>23</v>
      </c>
      <c r="Y50" s="404">
        <v>54.8</v>
      </c>
      <c r="Z50" s="439">
        <v>0</v>
      </c>
      <c r="AA50" s="405">
        <v>0</v>
      </c>
      <c r="AB50" s="401">
        <v>22</v>
      </c>
      <c r="AC50" s="404">
        <v>48.9</v>
      </c>
      <c r="AD50" s="402">
        <v>23</v>
      </c>
      <c r="AE50" s="404">
        <v>51.1</v>
      </c>
      <c r="AF50" s="439">
        <v>0</v>
      </c>
      <c r="AG50" s="405">
        <v>0</v>
      </c>
      <c r="AH50" s="401">
        <v>18</v>
      </c>
      <c r="AI50" s="404">
        <v>42.9</v>
      </c>
      <c r="AJ50" s="402">
        <v>24</v>
      </c>
      <c r="AK50" s="404">
        <v>57.1</v>
      </c>
      <c r="AL50" s="439">
        <v>0</v>
      </c>
      <c r="AM50" s="405">
        <v>0</v>
      </c>
      <c r="AN50" s="401">
        <v>21</v>
      </c>
      <c r="AO50" s="404">
        <v>45.7</v>
      </c>
      <c r="AP50" s="402">
        <v>25</v>
      </c>
      <c r="AQ50" s="404">
        <v>54.3</v>
      </c>
      <c r="AR50" s="439">
        <v>0</v>
      </c>
      <c r="AS50" s="405">
        <v>0</v>
      </c>
      <c r="AT50" s="401">
        <v>16</v>
      </c>
      <c r="AU50" s="404">
        <v>38.1</v>
      </c>
      <c r="AV50" s="402">
        <v>26</v>
      </c>
      <c r="AW50" s="404">
        <v>61.9</v>
      </c>
      <c r="AX50" s="439">
        <v>0</v>
      </c>
      <c r="AY50" s="405">
        <v>0</v>
      </c>
      <c r="AZ50" s="401">
        <v>24</v>
      </c>
      <c r="BA50" s="404">
        <v>53.3</v>
      </c>
      <c r="BB50" s="402">
        <v>21</v>
      </c>
      <c r="BC50" s="404">
        <v>46.7</v>
      </c>
      <c r="BD50" s="439">
        <v>0</v>
      </c>
      <c r="BE50" s="405">
        <v>0</v>
      </c>
      <c r="BF50" s="401">
        <v>16</v>
      </c>
      <c r="BG50" s="404">
        <v>37.209299999999999</v>
      </c>
      <c r="BH50" s="402">
        <v>27</v>
      </c>
      <c r="BI50" s="404">
        <v>62.790700000000001</v>
      </c>
      <c r="BJ50" s="442">
        <v>0</v>
      </c>
      <c r="BK50" s="404">
        <v>0</v>
      </c>
      <c r="BL50" s="439">
        <v>0</v>
      </c>
      <c r="BM50" s="405">
        <v>0</v>
      </c>
      <c r="BN50" s="401">
        <v>25</v>
      </c>
      <c r="BO50" s="404">
        <v>53.191499999999998</v>
      </c>
      <c r="BP50" s="402">
        <v>22</v>
      </c>
      <c r="BQ50" s="404">
        <v>46.808500000000002</v>
      </c>
      <c r="BR50" s="442">
        <v>0</v>
      </c>
      <c r="BS50" s="404">
        <v>0</v>
      </c>
      <c r="BT50" s="439">
        <v>0</v>
      </c>
      <c r="BU50" s="405">
        <v>0</v>
      </c>
    </row>
    <row r="51" spans="1:73" ht="20.100000000000001" customHeight="1" x14ac:dyDescent="0.25">
      <c r="A51" s="382" t="s">
        <v>86</v>
      </c>
      <c r="B51" s="383" t="s">
        <v>195</v>
      </c>
      <c r="C51" s="383" t="s">
        <v>59</v>
      </c>
      <c r="D51" s="401" t="s">
        <v>232</v>
      </c>
      <c r="E51" s="404" t="s">
        <v>232</v>
      </c>
      <c r="F51" s="402" t="s">
        <v>232</v>
      </c>
      <c r="G51" s="404" t="s">
        <v>232</v>
      </c>
      <c r="H51" s="439" t="s">
        <v>232</v>
      </c>
      <c r="I51" s="405" t="s">
        <v>232</v>
      </c>
      <c r="J51" s="401" t="s">
        <v>232</v>
      </c>
      <c r="K51" s="404" t="s">
        <v>232</v>
      </c>
      <c r="L51" s="402" t="s">
        <v>232</v>
      </c>
      <c r="M51" s="404" t="s">
        <v>232</v>
      </c>
      <c r="N51" s="439">
        <v>0</v>
      </c>
      <c r="O51" s="405" t="s">
        <v>232</v>
      </c>
      <c r="P51" s="401">
        <v>0</v>
      </c>
      <c r="Q51" s="404" t="s">
        <v>232</v>
      </c>
      <c r="R51" s="402">
        <v>0</v>
      </c>
      <c r="S51" s="404" t="s">
        <v>232</v>
      </c>
      <c r="T51" s="440">
        <v>0</v>
      </c>
      <c r="U51" s="408" t="s">
        <v>232</v>
      </c>
      <c r="V51" s="401">
        <v>0</v>
      </c>
      <c r="W51" s="404" t="s">
        <v>232</v>
      </c>
      <c r="X51" s="402">
        <v>0</v>
      </c>
      <c r="Y51" s="404" t="s">
        <v>232</v>
      </c>
      <c r="Z51" s="439">
        <v>0</v>
      </c>
      <c r="AA51" s="405" t="s">
        <v>232</v>
      </c>
      <c r="AB51" s="401">
        <v>0</v>
      </c>
      <c r="AC51" s="404" t="s">
        <v>232</v>
      </c>
      <c r="AD51" s="402">
        <v>0</v>
      </c>
      <c r="AE51" s="404" t="s">
        <v>232</v>
      </c>
      <c r="AF51" s="439">
        <v>0</v>
      </c>
      <c r="AG51" s="405" t="s">
        <v>232</v>
      </c>
      <c r="AH51" s="401">
        <v>48</v>
      </c>
      <c r="AI51" s="404">
        <v>46.6</v>
      </c>
      <c r="AJ51" s="402">
        <v>55</v>
      </c>
      <c r="AK51" s="404">
        <v>53.4</v>
      </c>
      <c r="AL51" s="439">
        <v>0</v>
      </c>
      <c r="AM51" s="405">
        <v>0</v>
      </c>
      <c r="AN51" s="401">
        <v>65</v>
      </c>
      <c r="AO51" s="404">
        <v>60.2</v>
      </c>
      <c r="AP51" s="402">
        <v>43</v>
      </c>
      <c r="AQ51" s="404">
        <v>39.799999999999997</v>
      </c>
      <c r="AR51" s="439">
        <v>0</v>
      </c>
      <c r="AS51" s="405">
        <v>0</v>
      </c>
      <c r="AT51" s="401">
        <v>58</v>
      </c>
      <c r="AU51" s="404">
        <v>55.2</v>
      </c>
      <c r="AV51" s="402">
        <v>46</v>
      </c>
      <c r="AW51" s="404">
        <v>43.8</v>
      </c>
      <c r="AX51" s="439">
        <v>1</v>
      </c>
      <c r="AY51" s="405">
        <v>1</v>
      </c>
      <c r="AZ51" s="401">
        <v>60</v>
      </c>
      <c r="BA51" s="404">
        <v>53.6</v>
      </c>
      <c r="BB51" s="402">
        <v>52</v>
      </c>
      <c r="BC51" s="404">
        <v>46.4</v>
      </c>
      <c r="BD51" s="439">
        <v>0</v>
      </c>
      <c r="BE51" s="405">
        <v>0</v>
      </c>
      <c r="BF51" s="401">
        <v>66</v>
      </c>
      <c r="BG51" s="404">
        <v>57.391300000000001</v>
      </c>
      <c r="BH51" s="402">
        <v>49</v>
      </c>
      <c r="BI51" s="404">
        <v>42.608699999999999</v>
      </c>
      <c r="BJ51" s="442">
        <v>0</v>
      </c>
      <c r="BK51" s="404">
        <v>0</v>
      </c>
      <c r="BL51" s="439">
        <v>0</v>
      </c>
      <c r="BM51" s="405">
        <v>0</v>
      </c>
      <c r="BN51" s="401">
        <v>56</v>
      </c>
      <c r="BO51" s="404">
        <v>49.122799999999998</v>
      </c>
      <c r="BP51" s="402">
        <v>58</v>
      </c>
      <c r="BQ51" s="404">
        <v>50.877200000000002</v>
      </c>
      <c r="BR51" s="442">
        <v>0</v>
      </c>
      <c r="BS51" s="404">
        <v>0</v>
      </c>
      <c r="BT51" s="439">
        <v>0</v>
      </c>
      <c r="BU51" s="405">
        <v>0</v>
      </c>
    </row>
    <row r="52" spans="1:73" ht="20.100000000000001" customHeight="1" x14ac:dyDescent="0.25">
      <c r="A52" s="382" t="s">
        <v>86</v>
      </c>
      <c r="B52" s="383" t="s">
        <v>196</v>
      </c>
      <c r="C52" s="383" t="s">
        <v>57</v>
      </c>
      <c r="D52" s="401">
        <v>51</v>
      </c>
      <c r="E52" s="404">
        <v>43.6</v>
      </c>
      <c r="F52" s="402">
        <v>66</v>
      </c>
      <c r="G52" s="404">
        <v>56.4</v>
      </c>
      <c r="H52" s="439">
        <v>0</v>
      </c>
      <c r="I52" s="405">
        <v>0</v>
      </c>
      <c r="J52" s="401">
        <v>47</v>
      </c>
      <c r="K52" s="404">
        <v>42.3</v>
      </c>
      <c r="L52" s="402">
        <v>64</v>
      </c>
      <c r="M52" s="404">
        <v>57.7</v>
      </c>
      <c r="N52" s="439">
        <v>0</v>
      </c>
      <c r="O52" s="405">
        <v>0</v>
      </c>
      <c r="P52" s="401">
        <v>51</v>
      </c>
      <c r="Q52" s="404">
        <v>45.9</v>
      </c>
      <c r="R52" s="402">
        <v>60</v>
      </c>
      <c r="S52" s="404">
        <v>54.1</v>
      </c>
      <c r="T52" s="440">
        <v>0</v>
      </c>
      <c r="U52" s="408">
        <v>0</v>
      </c>
      <c r="V52" s="401">
        <v>48</v>
      </c>
      <c r="W52" s="404">
        <v>41.4</v>
      </c>
      <c r="X52" s="402">
        <v>68</v>
      </c>
      <c r="Y52" s="404">
        <v>58.6</v>
      </c>
      <c r="Z52" s="439">
        <v>0</v>
      </c>
      <c r="AA52" s="405">
        <v>0</v>
      </c>
      <c r="AB52" s="401">
        <v>65</v>
      </c>
      <c r="AC52" s="404">
        <v>58.6</v>
      </c>
      <c r="AD52" s="402">
        <v>46</v>
      </c>
      <c r="AE52" s="404">
        <v>41.4</v>
      </c>
      <c r="AF52" s="439">
        <v>0</v>
      </c>
      <c r="AG52" s="405">
        <v>0</v>
      </c>
      <c r="AH52" s="401">
        <v>49</v>
      </c>
      <c r="AI52" s="404">
        <v>43.8</v>
      </c>
      <c r="AJ52" s="402">
        <v>63</v>
      </c>
      <c r="AK52" s="404">
        <v>56.3</v>
      </c>
      <c r="AL52" s="439">
        <v>0</v>
      </c>
      <c r="AM52" s="405">
        <v>0</v>
      </c>
      <c r="AN52" s="401">
        <v>62</v>
      </c>
      <c r="AO52" s="404">
        <v>51.7</v>
      </c>
      <c r="AP52" s="402">
        <v>58</v>
      </c>
      <c r="AQ52" s="404">
        <v>48.3</v>
      </c>
      <c r="AR52" s="439">
        <v>0</v>
      </c>
      <c r="AS52" s="405">
        <v>0</v>
      </c>
      <c r="AT52" s="401">
        <v>51</v>
      </c>
      <c r="AU52" s="404">
        <v>43.2</v>
      </c>
      <c r="AV52" s="402">
        <v>67</v>
      </c>
      <c r="AW52" s="404">
        <v>56.8</v>
      </c>
      <c r="AX52" s="439">
        <v>0</v>
      </c>
      <c r="AY52" s="405">
        <v>0</v>
      </c>
      <c r="AZ52" s="401">
        <v>51</v>
      </c>
      <c r="BA52" s="404">
        <v>41.5</v>
      </c>
      <c r="BB52" s="402">
        <v>71</v>
      </c>
      <c r="BC52" s="404">
        <v>57.7</v>
      </c>
      <c r="BD52" s="439">
        <v>1</v>
      </c>
      <c r="BE52" s="405">
        <v>0.8</v>
      </c>
      <c r="BF52" s="401">
        <v>60</v>
      </c>
      <c r="BG52" s="404">
        <v>50.847499999999997</v>
      </c>
      <c r="BH52" s="402">
        <v>58</v>
      </c>
      <c r="BI52" s="404">
        <v>49.152500000000003</v>
      </c>
      <c r="BJ52" s="442">
        <v>0</v>
      </c>
      <c r="BK52" s="404">
        <v>0</v>
      </c>
      <c r="BL52" s="439">
        <v>0</v>
      </c>
      <c r="BM52" s="405">
        <v>0</v>
      </c>
      <c r="BN52" s="401">
        <v>0</v>
      </c>
      <c r="BO52" s="404">
        <v>0</v>
      </c>
      <c r="BP52" s="402">
        <v>0</v>
      </c>
      <c r="BQ52" s="404">
        <v>0</v>
      </c>
      <c r="BR52" s="442">
        <v>0</v>
      </c>
      <c r="BS52" s="404">
        <v>0</v>
      </c>
      <c r="BT52" s="439">
        <v>119</v>
      </c>
      <c r="BU52" s="405">
        <v>100</v>
      </c>
    </row>
    <row r="53" spans="1:73" ht="20.100000000000001" customHeight="1" x14ac:dyDescent="0.25">
      <c r="A53" s="382" t="s">
        <v>87</v>
      </c>
      <c r="B53" s="383" t="s">
        <v>446</v>
      </c>
      <c r="C53" s="383" t="s">
        <v>57</v>
      </c>
      <c r="D53" s="401">
        <v>27</v>
      </c>
      <c r="E53" s="404">
        <v>54</v>
      </c>
      <c r="F53" s="402">
        <v>23</v>
      </c>
      <c r="G53" s="404">
        <v>46</v>
      </c>
      <c r="H53" s="439">
        <v>0</v>
      </c>
      <c r="I53" s="405">
        <v>0</v>
      </c>
      <c r="J53" s="401">
        <v>28</v>
      </c>
      <c r="K53" s="404">
        <v>54.9</v>
      </c>
      <c r="L53" s="402">
        <v>23</v>
      </c>
      <c r="M53" s="404">
        <v>45.1</v>
      </c>
      <c r="N53" s="439">
        <v>0</v>
      </c>
      <c r="O53" s="405">
        <v>0</v>
      </c>
      <c r="P53" s="401">
        <v>23</v>
      </c>
      <c r="Q53" s="404">
        <v>50</v>
      </c>
      <c r="R53" s="402">
        <v>23</v>
      </c>
      <c r="S53" s="404">
        <v>50</v>
      </c>
      <c r="T53" s="440">
        <v>0</v>
      </c>
      <c r="U53" s="408">
        <v>0</v>
      </c>
      <c r="V53" s="401">
        <v>25</v>
      </c>
      <c r="W53" s="404">
        <v>46.3</v>
      </c>
      <c r="X53" s="402">
        <v>29</v>
      </c>
      <c r="Y53" s="404">
        <v>53.7</v>
      </c>
      <c r="Z53" s="439">
        <v>0</v>
      </c>
      <c r="AA53" s="405">
        <v>0</v>
      </c>
      <c r="AB53" s="401">
        <v>23</v>
      </c>
      <c r="AC53" s="404">
        <v>46</v>
      </c>
      <c r="AD53" s="402">
        <v>27</v>
      </c>
      <c r="AE53" s="404">
        <v>54</v>
      </c>
      <c r="AF53" s="439">
        <v>0</v>
      </c>
      <c r="AG53" s="405">
        <v>0</v>
      </c>
      <c r="AH53" s="401">
        <v>22</v>
      </c>
      <c r="AI53" s="404">
        <v>42.3</v>
      </c>
      <c r="AJ53" s="402">
        <v>30</v>
      </c>
      <c r="AK53" s="404">
        <v>57.7</v>
      </c>
      <c r="AL53" s="439">
        <v>0</v>
      </c>
      <c r="AM53" s="405">
        <v>0</v>
      </c>
      <c r="AN53" s="401">
        <v>25</v>
      </c>
      <c r="AO53" s="404">
        <v>47.2</v>
      </c>
      <c r="AP53" s="402">
        <v>28</v>
      </c>
      <c r="AQ53" s="404">
        <v>52.8</v>
      </c>
      <c r="AR53" s="439">
        <v>0</v>
      </c>
      <c r="AS53" s="405">
        <v>0</v>
      </c>
      <c r="AT53" s="401">
        <v>22</v>
      </c>
      <c r="AU53" s="404">
        <v>43.1</v>
      </c>
      <c r="AV53" s="402">
        <v>29</v>
      </c>
      <c r="AW53" s="404">
        <v>56.9</v>
      </c>
      <c r="AX53" s="439">
        <v>0</v>
      </c>
      <c r="AY53" s="405">
        <v>0</v>
      </c>
      <c r="AZ53" s="401">
        <v>24</v>
      </c>
      <c r="BA53" s="404">
        <v>49</v>
      </c>
      <c r="BB53" s="402">
        <v>25</v>
      </c>
      <c r="BC53" s="404">
        <v>51</v>
      </c>
      <c r="BD53" s="439">
        <v>0</v>
      </c>
      <c r="BE53" s="405">
        <v>0</v>
      </c>
      <c r="BF53" s="401">
        <v>23</v>
      </c>
      <c r="BG53" s="404">
        <v>46</v>
      </c>
      <c r="BH53" s="402">
        <v>27</v>
      </c>
      <c r="BI53" s="404">
        <v>54</v>
      </c>
      <c r="BJ53" s="442">
        <v>0</v>
      </c>
      <c r="BK53" s="404">
        <v>0</v>
      </c>
      <c r="BL53" s="439">
        <v>0</v>
      </c>
      <c r="BM53" s="405">
        <v>0</v>
      </c>
      <c r="BN53" s="401">
        <v>21</v>
      </c>
      <c r="BO53" s="404">
        <v>41.176499999999997</v>
      </c>
      <c r="BP53" s="402">
        <v>30</v>
      </c>
      <c r="BQ53" s="404">
        <v>58.823500000000003</v>
      </c>
      <c r="BR53" s="442">
        <v>0</v>
      </c>
      <c r="BS53" s="404">
        <v>0</v>
      </c>
      <c r="BT53" s="439">
        <v>0</v>
      </c>
      <c r="BU53" s="405">
        <v>0</v>
      </c>
    </row>
    <row r="54" spans="1:73" ht="20.100000000000001" customHeight="1" x14ac:dyDescent="0.25">
      <c r="A54" s="382" t="s">
        <v>87</v>
      </c>
      <c r="B54" s="383" t="s">
        <v>667</v>
      </c>
      <c r="C54" s="383" t="s">
        <v>59</v>
      </c>
      <c r="D54" s="441">
        <v>0</v>
      </c>
      <c r="E54" s="442">
        <v>0</v>
      </c>
      <c r="F54" s="442">
        <v>0</v>
      </c>
      <c r="G54" s="442">
        <v>0</v>
      </c>
      <c r="H54" s="444">
        <v>0</v>
      </c>
      <c r="I54" s="443">
        <v>0</v>
      </c>
      <c r="J54" s="441">
        <v>0</v>
      </c>
      <c r="K54" s="442">
        <v>0</v>
      </c>
      <c r="L54" s="442">
        <v>0</v>
      </c>
      <c r="M54" s="442">
        <v>0</v>
      </c>
      <c r="N54" s="444">
        <v>0</v>
      </c>
      <c r="O54" s="443">
        <v>0</v>
      </c>
      <c r="P54" s="441">
        <v>0</v>
      </c>
      <c r="Q54" s="442">
        <v>0</v>
      </c>
      <c r="R54" s="442">
        <v>0</v>
      </c>
      <c r="S54" s="442">
        <v>0</v>
      </c>
      <c r="T54" s="445">
        <v>0</v>
      </c>
      <c r="U54" s="446">
        <v>0</v>
      </c>
      <c r="V54" s="441">
        <v>0</v>
      </c>
      <c r="W54" s="442">
        <v>0</v>
      </c>
      <c r="X54" s="442">
        <v>0</v>
      </c>
      <c r="Y54" s="442">
        <v>0</v>
      </c>
      <c r="Z54" s="444">
        <v>0</v>
      </c>
      <c r="AA54" s="443">
        <v>0</v>
      </c>
      <c r="AB54" s="441">
        <v>0</v>
      </c>
      <c r="AC54" s="442">
        <v>0</v>
      </c>
      <c r="AD54" s="442">
        <v>0</v>
      </c>
      <c r="AE54" s="442">
        <v>0</v>
      </c>
      <c r="AF54" s="444">
        <v>0</v>
      </c>
      <c r="AG54" s="443">
        <v>0</v>
      </c>
      <c r="AH54" s="441">
        <v>0</v>
      </c>
      <c r="AI54" s="442">
        <v>0</v>
      </c>
      <c r="AJ54" s="442">
        <v>0</v>
      </c>
      <c r="AK54" s="442">
        <v>0</v>
      </c>
      <c r="AL54" s="444">
        <v>0</v>
      </c>
      <c r="AM54" s="443">
        <v>0</v>
      </c>
      <c r="AN54" s="441">
        <v>0</v>
      </c>
      <c r="AO54" s="442">
        <v>0</v>
      </c>
      <c r="AP54" s="442">
        <v>0</v>
      </c>
      <c r="AQ54" s="442">
        <v>0</v>
      </c>
      <c r="AR54" s="444">
        <v>0</v>
      </c>
      <c r="AS54" s="443">
        <v>0</v>
      </c>
      <c r="AT54" s="441">
        <v>0</v>
      </c>
      <c r="AU54" s="442">
        <v>0</v>
      </c>
      <c r="AV54" s="442">
        <v>0</v>
      </c>
      <c r="AW54" s="442">
        <v>0</v>
      </c>
      <c r="AX54" s="444">
        <v>0</v>
      </c>
      <c r="AY54" s="443">
        <v>0</v>
      </c>
      <c r="AZ54" s="441">
        <v>0</v>
      </c>
      <c r="BA54" s="442" t="s">
        <v>232</v>
      </c>
      <c r="BB54" s="442">
        <v>0</v>
      </c>
      <c r="BC54" s="442" t="s">
        <v>232</v>
      </c>
      <c r="BD54" s="444">
        <v>0</v>
      </c>
      <c r="BE54" s="443" t="s">
        <v>232</v>
      </c>
      <c r="BF54" s="441">
        <v>0</v>
      </c>
      <c r="BG54" s="442">
        <v>0</v>
      </c>
      <c r="BH54" s="442">
        <v>0</v>
      </c>
      <c r="BI54" s="442">
        <v>0</v>
      </c>
      <c r="BJ54" s="442">
        <v>0</v>
      </c>
      <c r="BK54" s="442">
        <v>0</v>
      </c>
      <c r="BL54" s="444">
        <v>0</v>
      </c>
      <c r="BM54" s="443">
        <v>0</v>
      </c>
      <c r="BN54" s="524">
        <v>0</v>
      </c>
      <c r="BO54" s="406">
        <v>0</v>
      </c>
      <c r="BP54" s="406">
        <v>0</v>
      </c>
      <c r="BQ54" s="406">
        <v>0</v>
      </c>
      <c r="BR54" s="406">
        <v>0</v>
      </c>
      <c r="BS54" s="406">
        <v>0</v>
      </c>
      <c r="BT54" s="942">
        <v>0</v>
      </c>
      <c r="BU54" s="407">
        <v>0</v>
      </c>
    </row>
    <row r="55" spans="1:73" ht="20.100000000000001" customHeight="1" x14ac:dyDescent="0.25">
      <c r="A55" s="382" t="s">
        <v>87</v>
      </c>
      <c r="B55" s="383" t="s">
        <v>197</v>
      </c>
      <c r="C55" s="383" t="s">
        <v>57</v>
      </c>
      <c r="D55" s="401">
        <v>35</v>
      </c>
      <c r="E55" s="404">
        <v>43.8</v>
      </c>
      <c r="F55" s="402">
        <v>45</v>
      </c>
      <c r="G55" s="404">
        <v>56.3</v>
      </c>
      <c r="H55" s="439">
        <v>0</v>
      </c>
      <c r="I55" s="405">
        <v>0</v>
      </c>
      <c r="J55" s="401">
        <v>40</v>
      </c>
      <c r="K55" s="404">
        <v>49.4</v>
      </c>
      <c r="L55" s="402">
        <v>41</v>
      </c>
      <c r="M55" s="404">
        <v>50.6</v>
      </c>
      <c r="N55" s="439">
        <v>0</v>
      </c>
      <c r="O55" s="405">
        <v>0</v>
      </c>
      <c r="P55" s="401">
        <v>40</v>
      </c>
      <c r="Q55" s="404">
        <v>50.6</v>
      </c>
      <c r="R55" s="402">
        <v>39</v>
      </c>
      <c r="S55" s="404">
        <v>49.4</v>
      </c>
      <c r="T55" s="440">
        <v>0</v>
      </c>
      <c r="U55" s="408">
        <v>0</v>
      </c>
      <c r="V55" s="401">
        <v>36</v>
      </c>
      <c r="W55" s="404">
        <v>45.6</v>
      </c>
      <c r="X55" s="402">
        <v>43</v>
      </c>
      <c r="Y55" s="404">
        <v>54.4</v>
      </c>
      <c r="Z55" s="439">
        <v>0</v>
      </c>
      <c r="AA55" s="405">
        <v>0</v>
      </c>
      <c r="AB55" s="401">
        <v>42</v>
      </c>
      <c r="AC55" s="404">
        <v>49.4</v>
      </c>
      <c r="AD55" s="402">
        <v>43</v>
      </c>
      <c r="AE55" s="404">
        <v>50.6</v>
      </c>
      <c r="AF55" s="439">
        <v>0</v>
      </c>
      <c r="AG55" s="405">
        <v>0</v>
      </c>
      <c r="AH55" s="401">
        <v>41</v>
      </c>
      <c r="AI55" s="404">
        <v>50</v>
      </c>
      <c r="AJ55" s="402">
        <v>41</v>
      </c>
      <c r="AK55" s="404">
        <v>50</v>
      </c>
      <c r="AL55" s="439">
        <v>0</v>
      </c>
      <c r="AM55" s="405">
        <v>0</v>
      </c>
      <c r="AN55" s="401">
        <v>40</v>
      </c>
      <c r="AO55" s="404">
        <v>48.2</v>
      </c>
      <c r="AP55" s="402">
        <v>43</v>
      </c>
      <c r="AQ55" s="404">
        <v>51.8</v>
      </c>
      <c r="AR55" s="439">
        <v>0</v>
      </c>
      <c r="AS55" s="405">
        <v>0</v>
      </c>
      <c r="AT55" s="401">
        <v>41</v>
      </c>
      <c r="AU55" s="404">
        <v>47.7</v>
      </c>
      <c r="AV55" s="402">
        <v>45</v>
      </c>
      <c r="AW55" s="404">
        <v>52.3</v>
      </c>
      <c r="AX55" s="439">
        <v>0</v>
      </c>
      <c r="AY55" s="405">
        <v>0</v>
      </c>
      <c r="AZ55" s="401">
        <v>46</v>
      </c>
      <c r="BA55" s="404">
        <v>51.7</v>
      </c>
      <c r="BB55" s="402">
        <v>43</v>
      </c>
      <c r="BC55" s="404">
        <v>48.3</v>
      </c>
      <c r="BD55" s="439">
        <v>0</v>
      </c>
      <c r="BE55" s="405">
        <v>0</v>
      </c>
      <c r="BF55" s="401">
        <v>41</v>
      </c>
      <c r="BG55" s="404">
        <v>45.054900000000004</v>
      </c>
      <c r="BH55" s="402">
        <v>50</v>
      </c>
      <c r="BI55" s="404">
        <v>54.945099999999996</v>
      </c>
      <c r="BJ55" s="442">
        <v>0</v>
      </c>
      <c r="BK55" s="404">
        <v>0</v>
      </c>
      <c r="BL55" s="439">
        <v>0</v>
      </c>
      <c r="BM55" s="405">
        <v>0</v>
      </c>
      <c r="BN55" s="401">
        <v>36</v>
      </c>
      <c r="BO55" s="404">
        <v>43.9024</v>
      </c>
      <c r="BP55" s="402">
        <v>46</v>
      </c>
      <c r="BQ55" s="404">
        <v>56.0976</v>
      </c>
      <c r="BR55" s="442">
        <v>0</v>
      </c>
      <c r="BS55" s="404">
        <v>0</v>
      </c>
      <c r="BT55" s="439">
        <v>0</v>
      </c>
      <c r="BU55" s="405">
        <v>0</v>
      </c>
    </row>
    <row r="56" spans="1:73" ht="20.100000000000001" customHeight="1" x14ac:dyDescent="0.25">
      <c r="A56" s="382" t="s">
        <v>88</v>
      </c>
      <c r="B56" s="383" t="s">
        <v>200</v>
      </c>
      <c r="C56" s="383" t="s">
        <v>59</v>
      </c>
      <c r="D56" s="401">
        <v>43</v>
      </c>
      <c r="E56" s="404">
        <v>60.6</v>
      </c>
      <c r="F56" s="402">
        <v>28</v>
      </c>
      <c r="G56" s="404">
        <v>39.4</v>
      </c>
      <c r="H56" s="439">
        <v>0</v>
      </c>
      <c r="I56" s="405">
        <v>0</v>
      </c>
      <c r="J56" s="401">
        <v>25</v>
      </c>
      <c r="K56" s="404">
        <v>36.200000000000003</v>
      </c>
      <c r="L56" s="402">
        <v>44</v>
      </c>
      <c r="M56" s="404">
        <v>63.8</v>
      </c>
      <c r="N56" s="439">
        <v>0</v>
      </c>
      <c r="O56" s="405">
        <v>0</v>
      </c>
      <c r="P56" s="401">
        <v>30</v>
      </c>
      <c r="Q56" s="404">
        <v>44.8</v>
      </c>
      <c r="R56" s="402">
        <v>37</v>
      </c>
      <c r="S56" s="404">
        <v>55.2</v>
      </c>
      <c r="T56" s="440">
        <v>0</v>
      </c>
      <c r="U56" s="408">
        <v>0</v>
      </c>
      <c r="V56" s="401">
        <v>43</v>
      </c>
      <c r="W56" s="404">
        <v>55.8</v>
      </c>
      <c r="X56" s="402">
        <v>34</v>
      </c>
      <c r="Y56" s="404">
        <v>44.2</v>
      </c>
      <c r="Z56" s="439">
        <v>0</v>
      </c>
      <c r="AA56" s="405">
        <v>0</v>
      </c>
      <c r="AB56" s="401">
        <v>35</v>
      </c>
      <c r="AC56" s="404">
        <v>47.3</v>
      </c>
      <c r="AD56" s="402">
        <v>39</v>
      </c>
      <c r="AE56" s="404">
        <v>52.7</v>
      </c>
      <c r="AF56" s="439">
        <v>0</v>
      </c>
      <c r="AG56" s="405">
        <v>0</v>
      </c>
      <c r="AH56" s="401">
        <v>34</v>
      </c>
      <c r="AI56" s="404">
        <v>48.6</v>
      </c>
      <c r="AJ56" s="402">
        <v>36</v>
      </c>
      <c r="AK56" s="404">
        <v>51.4</v>
      </c>
      <c r="AL56" s="439">
        <v>0</v>
      </c>
      <c r="AM56" s="405">
        <v>0</v>
      </c>
      <c r="AN56" s="401">
        <v>40</v>
      </c>
      <c r="AO56" s="404">
        <v>57.1</v>
      </c>
      <c r="AP56" s="402">
        <v>30</v>
      </c>
      <c r="AQ56" s="404">
        <v>42.9</v>
      </c>
      <c r="AR56" s="439">
        <v>0</v>
      </c>
      <c r="AS56" s="405">
        <v>0</v>
      </c>
      <c r="AT56" s="401">
        <v>29</v>
      </c>
      <c r="AU56" s="404">
        <v>43.9</v>
      </c>
      <c r="AV56" s="402">
        <v>37</v>
      </c>
      <c r="AW56" s="404">
        <v>56.1</v>
      </c>
      <c r="AX56" s="439">
        <v>0</v>
      </c>
      <c r="AY56" s="405">
        <v>0</v>
      </c>
      <c r="AZ56" s="401">
        <v>47</v>
      </c>
      <c r="BA56" s="404">
        <v>56.6</v>
      </c>
      <c r="BB56" s="402">
        <v>36</v>
      </c>
      <c r="BC56" s="404">
        <v>43.4</v>
      </c>
      <c r="BD56" s="439">
        <v>0</v>
      </c>
      <c r="BE56" s="405">
        <v>0</v>
      </c>
      <c r="BF56" s="401">
        <v>44</v>
      </c>
      <c r="BG56" s="404">
        <v>58.666699999999999</v>
      </c>
      <c r="BH56" s="402">
        <v>31</v>
      </c>
      <c r="BI56" s="404">
        <v>41.333300000000001</v>
      </c>
      <c r="BJ56" s="442">
        <v>0</v>
      </c>
      <c r="BK56" s="404">
        <v>0</v>
      </c>
      <c r="BL56" s="439">
        <v>0</v>
      </c>
      <c r="BM56" s="405">
        <v>0</v>
      </c>
      <c r="BN56" s="401">
        <v>36</v>
      </c>
      <c r="BO56" s="404">
        <v>46.153799999999997</v>
      </c>
      <c r="BP56" s="402">
        <v>42</v>
      </c>
      <c r="BQ56" s="404">
        <v>53.846200000000003</v>
      </c>
      <c r="BR56" s="442">
        <v>0</v>
      </c>
      <c r="BS56" s="404">
        <v>0</v>
      </c>
      <c r="BT56" s="439">
        <v>0</v>
      </c>
      <c r="BU56" s="405">
        <v>0</v>
      </c>
    </row>
    <row r="57" spans="1:73" ht="20.100000000000001" customHeight="1" x14ac:dyDescent="0.25">
      <c r="A57" s="374" t="s">
        <v>88</v>
      </c>
      <c r="B57" s="375" t="s">
        <v>956</v>
      </c>
      <c r="C57" s="375" t="s">
        <v>57</v>
      </c>
      <c r="D57" s="524">
        <v>0</v>
      </c>
      <c r="E57" s="406">
        <v>0</v>
      </c>
      <c r="F57" s="406">
        <v>0</v>
      </c>
      <c r="G57" s="406">
        <v>0</v>
      </c>
      <c r="H57" s="942">
        <v>0</v>
      </c>
      <c r="I57" s="407">
        <v>0</v>
      </c>
      <c r="J57" s="524">
        <v>0</v>
      </c>
      <c r="K57" s="406">
        <v>0</v>
      </c>
      <c r="L57" s="406">
        <v>0</v>
      </c>
      <c r="M57" s="406">
        <v>0</v>
      </c>
      <c r="N57" s="942">
        <v>0</v>
      </c>
      <c r="O57" s="407">
        <v>0</v>
      </c>
      <c r="P57" s="524">
        <v>0</v>
      </c>
      <c r="Q57" s="406">
        <v>0</v>
      </c>
      <c r="R57" s="406">
        <v>0</v>
      </c>
      <c r="S57" s="406">
        <v>0</v>
      </c>
      <c r="T57" s="943">
        <v>0</v>
      </c>
      <c r="U57" s="525">
        <v>0</v>
      </c>
      <c r="V57" s="524">
        <v>0</v>
      </c>
      <c r="W57" s="406">
        <v>0</v>
      </c>
      <c r="X57" s="406">
        <v>0</v>
      </c>
      <c r="Y57" s="406">
        <v>0</v>
      </c>
      <c r="Z57" s="942">
        <v>0</v>
      </c>
      <c r="AA57" s="407">
        <v>0</v>
      </c>
      <c r="AB57" s="524">
        <v>0</v>
      </c>
      <c r="AC57" s="406">
        <v>0</v>
      </c>
      <c r="AD57" s="406">
        <v>0</v>
      </c>
      <c r="AE57" s="406">
        <v>0</v>
      </c>
      <c r="AF57" s="942">
        <v>0</v>
      </c>
      <c r="AG57" s="407">
        <v>0</v>
      </c>
      <c r="AH57" s="524">
        <v>0</v>
      </c>
      <c r="AI57" s="406">
        <v>0</v>
      </c>
      <c r="AJ57" s="406">
        <v>0</v>
      </c>
      <c r="AK57" s="406">
        <v>0</v>
      </c>
      <c r="AL57" s="942">
        <v>0</v>
      </c>
      <c r="AM57" s="407">
        <v>0</v>
      </c>
      <c r="AN57" s="524">
        <v>0</v>
      </c>
      <c r="AO57" s="406">
        <v>0</v>
      </c>
      <c r="AP57" s="406">
        <v>0</v>
      </c>
      <c r="AQ57" s="406">
        <v>0</v>
      </c>
      <c r="AR57" s="942">
        <v>0</v>
      </c>
      <c r="AS57" s="407">
        <v>0</v>
      </c>
      <c r="AT57" s="524">
        <v>0</v>
      </c>
      <c r="AU57" s="406">
        <v>0</v>
      </c>
      <c r="AV57" s="406">
        <v>0</v>
      </c>
      <c r="AW57" s="406">
        <v>0</v>
      </c>
      <c r="AX57" s="942">
        <v>0</v>
      </c>
      <c r="AY57" s="407">
        <v>0</v>
      </c>
      <c r="AZ57" s="524">
        <v>0</v>
      </c>
      <c r="BA57" s="406">
        <v>0</v>
      </c>
      <c r="BB57" s="406">
        <v>0</v>
      </c>
      <c r="BC57" s="406">
        <v>0</v>
      </c>
      <c r="BD57" s="942">
        <v>0</v>
      </c>
      <c r="BE57" s="407">
        <v>0</v>
      </c>
      <c r="BF57" s="524">
        <v>0</v>
      </c>
      <c r="BG57" s="406">
        <v>0</v>
      </c>
      <c r="BH57" s="406">
        <v>0</v>
      </c>
      <c r="BI57" s="406">
        <v>0</v>
      </c>
      <c r="BJ57" s="406">
        <v>0</v>
      </c>
      <c r="BK57" s="406">
        <v>0</v>
      </c>
      <c r="BL57" s="942">
        <v>0</v>
      </c>
      <c r="BM57" s="407">
        <v>0</v>
      </c>
      <c r="BN57" s="524">
        <v>0</v>
      </c>
      <c r="BO57" s="406">
        <v>0</v>
      </c>
      <c r="BP57" s="406">
        <v>0</v>
      </c>
      <c r="BQ57" s="406">
        <v>0</v>
      </c>
      <c r="BR57" s="406">
        <v>0</v>
      </c>
      <c r="BS57" s="406">
        <v>0</v>
      </c>
      <c r="BT57" s="942">
        <v>0</v>
      </c>
      <c r="BU57" s="407">
        <v>0</v>
      </c>
    </row>
    <row r="58" spans="1:73" ht="20.100000000000001" customHeight="1" x14ac:dyDescent="0.25">
      <c r="A58" s="382" t="s">
        <v>88</v>
      </c>
      <c r="B58" s="383" t="s">
        <v>199</v>
      </c>
      <c r="C58" s="383" t="s">
        <v>57</v>
      </c>
      <c r="D58" s="401">
        <v>66</v>
      </c>
      <c r="E58" s="404">
        <v>61.1</v>
      </c>
      <c r="F58" s="402">
        <v>42</v>
      </c>
      <c r="G58" s="404">
        <v>38.9</v>
      </c>
      <c r="H58" s="439">
        <v>0</v>
      </c>
      <c r="I58" s="405">
        <v>0</v>
      </c>
      <c r="J58" s="401">
        <v>60</v>
      </c>
      <c r="K58" s="404">
        <v>54.5</v>
      </c>
      <c r="L58" s="402">
        <v>50</v>
      </c>
      <c r="M58" s="404">
        <v>45.5</v>
      </c>
      <c r="N58" s="439">
        <v>0</v>
      </c>
      <c r="O58" s="405">
        <v>0</v>
      </c>
      <c r="P58" s="401">
        <v>68</v>
      </c>
      <c r="Q58" s="404">
        <v>63</v>
      </c>
      <c r="R58" s="402">
        <v>40</v>
      </c>
      <c r="S58" s="404">
        <v>37</v>
      </c>
      <c r="T58" s="440">
        <v>0</v>
      </c>
      <c r="U58" s="408">
        <v>0</v>
      </c>
      <c r="V58" s="401">
        <v>62</v>
      </c>
      <c r="W58" s="404">
        <v>59.6</v>
      </c>
      <c r="X58" s="402">
        <v>42</v>
      </c>
      <c r="Y58" s="404">
        <v>40.4</v>
      </c>
      <c r="Z58" s="439">
        <v>0</v>
      </c>
      <c r="AA58" s="405">
        <v>0</v>
      </c>
      <c r="AB58" s="401">
        <v>68</v>
      </c>
      <c r="AC58" s="404">
        <v>63</v>
      </c>
      <c r="AD58" s="402">
        <v>40</v>
      </c>
      <c r="AE58" s="404">
        <v>37</v>
      </c>
      <c r="AF58" s="439">
        <v>0</v>
      </c>
      <c r="AG58" s="405">
        <v>0</v>
      </c>
      <c r="AH58" s="401">
        <v>66</v>
      </c>
      <c r="AI58" s="404">
        <v>61.1</v>
      </c>
      <c r="AJ58" s="402">
        <v>42</v>
      </c>
      <c r="AK58" s="404">
        <v>38.9</v>
      </c>
      <c r="AL58" s="439">
        <v>0</v>
      </c>
      <c r="AM58" s="405">
        <v>0</v>
      </c>
      <c r="AN58" s="401">
        <v>62</v>
      </c>
      <c r="AO58" s="404">
        <v>56.4</v>
      </c>
      <c r="AP58" s="402">
        <v>48</v>
      </c>
      <c r="AQ58" s="404">
        <v>43.6</v>
      </c>
      <c r="AR58" s="439">
        <v>0</v>
      </c>
      <c r="AS58" s="405">
        <v>0</v>
      </c>
      <c r="AT58" s="401">
        <v>50</v>
      </c>
      <c r="AU58" s="404">
        <v>45</v>
      </c>
      <c r="AV58" s="402">
        <v>61</v>
      </c>
      <c r="AW58" s="404">
        <v>55</v>
      </c>
      <c r="AX58" s="439">
        <v>0</v>
      </c>
      <c r="AY58" s="405">
        <v>0</v>
      </c>
      <c r="AZ58" s="401">
        <v>63</v>
      </c>
      <c r="BA58" s="404">
        <v>53.4</v>
      </c>
      <c r="BB58" s="402">
        <v>54</v>
      </c>
      <c r="BC58" s="404">
        <v>45.8</v>
      </c>
      <c r="BD58" s="439">
        <v>1</v>
      </c>
      <c r="BE58" s="405">
        <v>0.8</v>
      </c>
      <c r="BF58" s="401">
        <v>55</v>
      </c>
      <c r="BG58" s="404">
        <v>47.413800000000002</v>
      </c>
      <c r="BH58" s="402">
        <v>60</v>
      </c>
      <c r="BI58" s="404">
        <v>51.7241</v>
      </c>
      <c r="BJ58" s="442">
        <v>0</v>
      </c>
      <c r="BK58" s="404">
        <v>0</v>
      </c>
      <c r="BL58" s="439">
        <v>1</v>
      </c>
      <c r="BM58" s="405">
        <v>0.86207</v>
      </c>
      <c r="BN58" s="401">
        <v>56</v>
      </c>
      <c r="BO58" s="404">
        <v>46.280999999999999</v>
      </c>
      <c r="BP58" s="402">
        <v>64</v>
      </c>
      <c r="BQ58" s="404">
        <v>52.892600000000002</v>
      </c>
      <c r="BR58" s="442">
        <v>0</v>
      </c>
      <c r="BS58" s="404">
        <v>0</v>
      </c>
      <c r="BT58" s="439">
        <v>1</v>
      </c>
      <c r="BU58" s="405">
        <v>0.82599999999999996</v>
      </c>
    </row>
    <row r="59" spans="1:73" ht="20.100000000000001" customHeight="1" x14ac:dyDescent="0.25">
      <c r="A59" s="382" t="s">
        <v>89</v>
      </c>
      <c r="B59" s="383" t="s">
        <v>201</v>
      </c>
      <c r="C59" s="383" t="s">
        <v>57</v>
      </c>
      <c r="D59" s="401">
        <v>38</v>
      </c>
      <c r="E59" s="404">
        <v>66.7</v>
      </c>
      <c r="F59" s="402">
        <v>19</v>
      </c>
      <c r="G59" s="404">
        <v>33.299999999999997</v>
      </c>
      <c r="H59" s="439">
        <v>0</v>
      </c>
      <c r="I59" s="405">
        <v>0</v>
      </c>
      <c r="J59" s="401">
        <v>38</v>
      </c>
      <c r="K59" s="404">
        <v>65.5</v>
      </c>
      <c r="L59" s="402">
        <v>20</v>
      </c>
      <c r="M59" s="404">
        <v>34.5</v>
      </c>
      <c r="N59" s="439">
        <v>0</v>
      </c>
      <c r="O59" s="405">
        <v>0</v>
      </c>
      <c r="P59" s="401">
        <v>36</v>
      </c>
      <c r="Q59" s="404">
        <v>61</v>
      </c>
      <c r="R59" s="402">
        <v>23</v>
      </c>
      <c r="S59" s="404">
        <v>39</v>
      </c>
      <c r="T59" s="440">
        <v>0</v>
      </c>
      <c r="U59" s="408">
        <v>0</v>
      </c>
      <c r="V59" s="401">
        <v>31</v>
      </c>
      <c r="W59" s="404">
        <v>51.7</v>
      </c>
      <c r="X59" s="402">
        <v>29</v>
      </c>
      <c r="Y59" s="404">
        <v>48.3</v>
      </c>
      <c r="Z59" s="439">
        <v>0</v>
      </c>
      <c r="AA59" s="405">
        <v>0</v>
      </c>
      <c r="AB59" s="401">
        <v>36</v>
      </c>
      <c r="AC59" s="404">
        <v>61</v>
      </c>
      <c r="AD59" s="402">
        <v>23</v>
      </c>
      <c r="AE59" s="404">
        <v>39</v>
      </c>
      <c r="AF59" s="439">
        <v>0</v>
      </c>
      <c r="AG59" s="405">
        <v>0</v>
      </c>
      <c r="AH59" s="401">
        <v>28</v>
      </c>
      <c r="AI59" s="404">
        <v>45.9</v>
      </c>
      <c r="AJ59" s="402">
        <v>33</v>
      </c>
      <c r="AK59" s="404">
        <v>54.1</v>
      </c>
      <c r="AL59" s="439">
        <v>0</v>
      </c>
      <c r="AM59" s="405">
        <v>0</v>
      </c>
      <c r="AN59" s="401">
        <v>32</v>
      </c>
      <c r="AO59" s="404">
        <v>51.6</v>
      </c>
      <c r="AP59" s="402">
        <v>30</v>
      </c>
      <c r="AQ59" s="404">
        <v>48.4</v>
      </c>
      <c r="AR59" s="439">
        <v>0</v>
      </c>
      <c r="AS59" s="405">
        <v>0</v>
      </c>
      <c r="AT59" s="401">
        <v>38</v>
      </c>
      <c r="AU59" s="404">
        <v>59.4</v>
      </c>
      <c r="AV59" s="402">
        <v>26</v>
      </c>
      <c r="AW59" s="404">
        <v>40.6</v>
      </c>
      <c r="AX59" s="439">
        <v>0</v>
      </c>
      <c r="AY59" s="405">
        <v>0</v>
      </c>
      <c r="AZ59" s="401">
        <v>31</v>
      </c>
      <c r="BA59" s="404">
        <v>47</v>
      </c>
      <c r="BB59" s="402">
        <v>35</v>
      </c>
      <c r="BC59" s="404">
        <v>53</v>
      </c>
      <c r="BD59" s="439">
        <v>0</v>
      </c>
      <c r="BE59" s="405">
        <v>0</v>
      </c>
      <c r="BF59" s="401">
        <v>31</v>
      </c>
      <c r="BG59" s="404">
        <v>46.268700000000003</v>
      </c>
      <c r="BH59" s="402">
        <v>36</v>
      </c>
      <c r="BI59" s="404">
        <v>53.731299999999997</v>
      </c>
      <c r="BJ59" s="442">
        <v>0</v>
      </c>
      <c r="BK59" s="404">
        <v>0</v>
      </c>
      <c r="BL59" s="439">
        <v>0</v>
      </c>
      <c r="BM59" s="405">
        <v>0</v>
      </c>
      <c r="BN59" s="401">
        <v>27</v>
      </c>
      <c r="BO59" s="404">
        <v>40.298499999999997</v>
      </c>
      <c r="BP59" s="402">
        <v>40</v>
      </c>
      <c r="BQ59" s="404">
        <v>59.701500000000003</v>
      </c>
      <c r="BR59" s="442">
        <v>0</v>
      </c>
      <c r="BS59" s="404">
        <v>0</v>
      </c>
      <c r="BT59" s="439">
        <v>0</v>
      </c>
      <c r="BU59" s="405">
        <v>0</v>
      </c>
    </row>
    <row r="60" spans="1:73" ht="20.100000000000001" customHeight="1" x14ac:dyDescent="0.25">
      <c r="A60" s="382" t="s">
        <v>90</v>
      </c>
      <c r="B60" s="383" t="s">
        <v>202</v>
      </c>
      <c r="C60" s="383" t="s">
        <v>57</v>
      </c>
      <c r="D60" s="401">
        <v>43</v>
      </c>
      <c r="E60" s="404">
        <v>55.8</v>
      </c>
      <c r="F60" s="402">
        <v>34</v>
      </c>
      <c r="G60" s="404">
        <v>44.2</v>
      </c>
      <c r="H60" s="439">
        <v>0</v>
      </c>
      <c r="I60" s="405">
        <v>0</v>
      </c>
      <c r="J60" s="401">
        <v>45</v>
      </c>
      <c r="K60" s="404">
        <v>60</v>
      </c>
      <c r="L60" s="402">
        <v>30</v>
      </c>
      <c r="M60" s="404">
        <v>40</v>
      </c>
      <c r="N60" s="439">
        <v>0</v>
      </c>
      <c r="O60" s="405">
        <v>0</v>
      </c>
      <c r="P60" s="401">
        <v>44</v>
      </c>
      <c r="Q60" s="404">
        <v>62</v>
      </c>
      <c r="R60" s="402">
        <v>27</v>
      </c>
      <c r="S60" s="404">
        <v>38</v>
      </c>
      <c r="T60" s="440">
        <v>0</v>
      </c>
      <c r="U60" s="408">
        <v>0</v>
      </c>
      <c r="V60" s="401">
        <v>43</v>
      </c>
      <c r="W60" s="404">
        <v>63.2</v>
      </c>
      <c r="X60" s="402">
        <v>25</v>
      </c>
      <c r="Y60" s="404">
        <v>36.799999999999997</v>
      </c>
      <c r="Z60" s="439">
        <v>0</v>
      </c>
      <c r="AA60" s="405">
        <v>0</v>
      </c>
      <c r="AB60" s="401">
        <v>43</v>
      </c>
      <c r="AC60" s="404">
        <v>58.9</v>
      </c>
      <c r="AD60" s="402">
        <v>30</v>
      </c>
      <c r="AE60" s="404">
        <v>41.1</v>
      </c>
      <c r="AF60" s="439">
        <v>0</v>
      </c>
      <c r="AG60" s="405">
        <v>0</v>
      </c>
      <c r="AH60" s="401">
        <v>38</v>
      </c>
      <c r="AI60" s="404">
        <v>51.4</v>
      </c>
      <c r="AJ60" s="402">
        <v>36</v>
      </c>
      <c r="AK60" s="404">
        <v>48.6</v>
      </c>
      <c r="AL60" s="439">
        <v>0</v>
      </c>
      <c r="AM60" s="405">
        <v>0</v>
      </c>
      <c r="AN60" s="401">
        <v>38</v>
      </c>
      <c r="AO60" s="404">
        <v>55.1</v>
      </c>
      <c r="AP60" s="402">
        <v>31</v>
      </c>
      <c r="AQ60" s="404">
        <v>44.9</v>
      </c>
      <c r="AR60" s="439">
        <v>0</v>
      </c>
      <c r="AS60" s="405">
        <v>0</v>
      </c>
      <c r="AT60" s="401">
        <v>35</v>
      </c>
      <c r="AU60" s="404">
        <v>49.3</v>
      </c>
      <c r="AV60" s="402">
        <v>36</v>
      </c>
      <c r="AW60" s="404">
        <v>50.7</v>
      </c>
      <c r="AX60" s="439">
        <v>0</v>
      </c>
      <c r="AY60" s="405">
        <v>0</v>
      </c>
      <c r="AZ60" s="401">
        <v>37</v>
      </c>
      <c r="BA60" s="404">
        <v>52.1</v>
      </c>
      <c r="BB60" s="402">
        <v>34</v>
      </c>
      <c r="BC60" s="404">
        <v>47.9</v>
      </c>
      <c r="BD60" s="439">
        <v>0</v>
      </c>
      <c r="BE60" s="405">
        <v>0</v>
      </c>
      <c r="BF60" s="401">
        <v>32</v>
      </c>
      <c r="BG60" s="404">
        <v>47.761200000000002</v>
      </c>
      <c r="BH60" s="402">
        <v>35</v>
      </c>
      <c r="BI60" s="404">
        <v>52.238799999999998</v>
      </c>
      <c r="BJ60" s="442">
        <v>0</v>
      </c>
      <c r="BK60" s="404">
        <v>0</v>
      </c>
      <c r="BL60" s="439">
        <v>0</v>
      </c>
      <c r="BM60" s="405">
        <v>0</v>
      </c>
      <c r="BN60" s="401">
        <v>41</v>
      </c>
      <c r="BO60" s="404">
        <v>56.944400000000002</v>
      </c>
      <c r="BP60" s="402">
        <v>31</v>
      </c>
      <c r="BQ60" s="404">
        <v>43.055599999999998</v>
      </c>
      <c r="BR60" s="442">
        <v>0</v>
      </c>
      <c r="BS60" s="404">
        <v>0</v>
      </c>
      <c r="BT60" s="439">
        <v>0</v>
      </c>
      <c r="BU60" s="405">
        <v>0</v>
      </c>
    </row>
    <row r="61" spans="1:73" ht="20.100000000000001" customHeight="1" x14ac:dyDescent="0.25">
      <c r="A61" s="382" t="s">
        <v>91</v>
      </c>
      <c r="B61" s="383" t="s">
        <v>203</v>
      </c>
      <c r="C61" s="383" t="s">
        <v>92</v>
      </c>
      <c r="D61" s="401">
        <v>81</v>
      </c>
      <c r="E61" s="404">
        <v>60.4</v>
      </c>
      <c r="F61" s="402">
        <v>53</v>
      </c>
      <c r="G61" s="404">
        <v>39.6</v>
      </c>
      <c r="H61" s="439">
        <v>0</v>
      </c>
      <c r="I61" s="405">
        <v>0</v>
      </c>
      <c r="J61" s="401">
        <v>78</v>
      </c>
      <c r="K61" s="404">
        <v>56.5</v>
      </c>
      <c r="L61" s="402">
        <v>60</v>
      </c>
      <c r="M61" s="404">
        <v>43.5</v>
      </c>
      <c r="N61" s="439">
        <v>0</v>
      </c>
      <c r="O61" s="405">
        <v>0</v>
      </c>
      <c r="P61" s="401">
        <v>68</v>
      </c>
      <c r="Q61" s="404">
        <v>48.9</v>
      </c>
      <c r="R61" s="402">
        <v>71</v>
      </c>
      <c r="S61" s="404">
        <v>51.1</v>
      </c>
      <c r="T61" s="440">
        <v>0</v>
      </c>
      <c r="U61" s="408">
        <v>0</v>
      </c>
      <c r="V61" s="401">
        <v>74</v>
      </c>
      <c r="W61" s="404">
        <v>55.6</v>
      </c>
      <c r="X61" s="402">
        <v>57</v>
      </c>
      <c r="Y61" s="404">
        <v>42.9</v>
      </c>
      <c r="Z61" s="439">
        <v>2</v>
      </c>
      <c r="AA61" s="405">
        <v>1.5</v>
      </c>
      <c r="AB61" s="401">
        <v>74</v>
      </c>
      <c r="AC61" s="404">
        <v>49</v>
      </c>
      <c r="AD61" s="402">
        <v>76</v>
      </c>
      <c r="AE61" s="404">
        <v>50.3</v>
      </c>
      <c r="AF61" s="439">
        <v>1</v>
      </c>
      <c r="AG61" s="405">
        <v>0.7</v>
      </c>
      <c r="AH61" s="401">
        <v>90</v>
      </c>
      <c r="AI61" s="404">
        <v>60.4</v>
      </c>
      <c r="AJ61" s="402">
        <v>57</v>
      </c>
      <c r="AK61" s="404">
        <v>38.299999999999997</v>
      </c>
      <c r="AL61" s="439">
        <v>2</v>
      </c>
      <c r="AM61" s="405">
        <v>1.3</v>
      </c>
      <c r="AN61" s="401">
        <v>83</v>
      </c>
      <c r="AO61" s="404">
        <v>55.7</v>
      </c>
      <c r="AP61" s="402">
        <v>65</v>
      </c>
      <c r="AQ61" s="404">
        <v>43.6</v>
      </c>
      <c r="AR61" s="439">
        <v>1</v>
      </c>
      <c r="AS61" s="405">
        <v>0.7</v>
      </c>
      <c r="AT61" s="401">
        <v>61</v>
      </c>
      <c r="AU61" s="404">
        <v>43.3</v>
      </c>
      <c r="AV61" s="402">
        <v>70</v>
      </c>
      <c r="AW61" s="404">
        <v>49.6</v>
      </c>
      <c r="AX61" s="439">
        <v>10</v>
      </c>
      <c r="AY61" s="405">
        <v>7.1</v>
      </c>
      <c r="AZ61" s="401">
        <v>72</v>
      </c>
      <c r="BA61" s="404">
        <v>45.9</v>
      </c>
      <c r="BB61" s="402">
        <v>81</v>
      </c>
      <c r="BC61" s="404">
        <v>51.6</v>
      </c>
      <c r="BD61" s="439">
        <v>4</v>
      </c>
      <c r="BE61" s="405">
        <v>2.5</v>
      </c>
      <c r="BF61" s="401">
        <v>71</v>
      </c>
      <c r="BG61" s="404">
        <v>47.651000000000003</v>
      </c>
      <c r="BH61" s="402">
        <v>78</v>
      </c>
      <c r="BI61" s="404">
        <v>52.348999999999997</v>
      </c>
      <c r="BJ61" s="442">
        <v>0</v>
      </c>
      <c r="BK61" s="404">
        <v>0</v>
      </c>
      <c r="BL61" s="439">
        <v>0</v>
      </c>
      <c r="BM61" s="405">
        <v>0</v>
      </c>
      <c r="BN61" s="401">
        <v>81</v>
      </c>
      <c r="BO61" s="404">
        <v>53.289499999999997</v>
      </c>
      <c r="BP61" s="402">
        <v>71</v>
      </c>
      <c r="BQ61" s="404">
        <v>46.710500000000003</v>
      </c>
      <c r="BR61" s="442">
        <v>0</v>
      </c>
      <c r="BS61" s="404">
        <v>0</v>
      </c>
      <c r="BT61" s="439">
        <v>0</v>
      </c>
      <c r="BU61" s="405">
        <v>0</v>
      </c>
    </row>
    <row r="62" spans="1:73" ht="20.100000000000001" customHeight="1" x14ac:dyDescent="0.25">
      <c r="A62" s="382" t="s">
        <v>91</v>
      </c>
      <c r="B62" s="383" t="s">
        <v>204</v>
      </c>
      <c r="C62" s="383" t="s">
        <v>59</v>
      </c>
      <c r="D62" s="401">
        <v>59</v>
      </c>
      <c r="E62" s="404">
        <v>39.9</v>
      </c>
      <c r="F62" s="402">
        <v>89</v>
      </c>
      <c r="G62" s="404">
        <v>60.1</v>
      </c>
      <c r="H62" s="439">
        <v>0</v>
      </c>
      <c r="I62" s="405">
        <v>0</v>
      </c>
      <c r="J62" s="401">
        <v>60</v>
      </c>
      <c r="K62" s="404">
        <v>41.1</v>
      </c>
      <c r="L62" s="402">
        <v>86</v>
      </c>
      <c r="M62" s="404">
        <v>58.9</v>
      </c>
      <c r="N62" s="439">
        <v>0</v>
      </c>
      <c r="O62" s="405">
        <v>0</v>
      </c>
      <c r="P62" s="401">
        <v>70</v>
      </c>
      <c r="Q62" s="404">
        <v>47.6</v>
      </c>
      <c r="R62" s="402">
        <v>77</v>
      </c>
      <c r="S62" s="404">
        <v>52.4</v>
      </c>
      <c r="T62" s="440">
        <v>0</v>
      </c>
      <c r="U62" s="408">
        <v>0</v>
      </c>
      <c r="V62" s="401">
        <v>67</v>
      </c>
      <c r="W62" s="404">
        <v>44.7</v>
      </c>
      <c r="X62" s="402">
        <v>83</v>
      </c>
      <c r="Y62" s="404">
        <v>55.3</v>
      </c>
      <c r="Z62" s="439">
        <v>0</v>
      </c>
      <c r="AA62" s="405">
        <v>0</v>
      </c>
      <c r="AB62" s="401">
        <v>57</v>
      </c>
      <c r="AC62" s="404">
        <v>38.5</v>
      </c>
      <c r="AD62" s="402">
        <v>91</v>
      </c>
      <c r="AE62" s="404">
        <v>61.5</v>
      </c>
      <c r="AF62" s="439">
        <v>0</v>
      </c>
      <c r="AG62" s="405">
        <v>0</v>
      </c>
      <c r="AH62" s="401">
        <v>53</v>
      </c>
      <c r="AI62" s="404">
        <v>33.799999999999997</v>
      </c>
      <c r="AJ62" s="402">
        <v>104</v>
      </c>
      <c r="AK62" s="404">
        <v>66.2</v>
      </c>
      <c r="AL62" s="439">
        <v>0</v>
      </c>
      <c r="AM62" s="405">
        <v>0</v>
      </c>
      <c r="AN62" s="401">
        <v>55</v>
      </c>
      <c r="AO62" s="404">
        <v>35.700000000000003</v>
      </c>
      <c r="AP62" s="402">
        <v>99</v>
      </c>
      <c r="AQ62" s="404">
        <v>64.3</v>
      </c>
      <c r="AR62" s="439">
        <v>0</v>
      </c>
      <c r="AS62" s="405">
        <v>0</v>
      </c>
      <c r="AT62" s="401">
        <v>60</v>
      </c>
      <c r="AU62" s="404">
        <v>36.6</v>
      </c>
      <c r="AV62" s="402">
        <v>104</v>
      </c>
      <c r="AW62" s="404">
        <v>63.4</v>
      </c>
      <c r="AX62" s="439">
        <v>0</v>
      </c>
      <c r="AY62" s="405">
        <v>0</v>
      </c>
      <c r="AZ62" s="401">
        <v>62</v>
      </c>
      <c r="BA62" s="404">
        <v>35</v>
      </c>
      <c r="BB62" s="402">
        <v>115</v>
      </c>
      <c r="BC62" s="404">
        <v>65</v>
      </c>
      <c r="BD62" s="439">
        <v>0</v>
      </c>
      <c r="BE62" s="405">
        <v>0</v>
      </c>
      <c r="BF62" s="401">
        <v>49</v>
      </c>
      <c r="BG62" s="404">
        <v>27.0718</v>
      </c>
      <c r="BH62" s="402">
        <v>132</v>
      </c>
      <c r="BI62" s="404">
        <v>72.928200000000004</v>
      </c>
      <c r="BJ62" s="442">
        <v>0</v>
      </c>
      <c r="BK62" s="404">
        <v>0</v>
      </c>
      <c r="BL62" s="439">
        <v>0</v>
      </c>
      <c r="BM62" s="405">
        <v>0</v>
      </c>
      <c r="BN62" s="401">
        <v>48</v>
      </c>
      <c r="BO62" s="404">
        <v>24.2424</v>
      </c>
      <c r="BP62" s="402">
        <v>150</v>
      </c>
      <c r="BQ62" s="404">
        <v>75.757599999999996</v>
      </c>
      <c r="BR62" s="442">
        <v>0</v>
      </c>
      <c r="BS62" s="404">
        <v>0</v>
      </c>
      <c r="BT62" s="439">
        <v>0</v>
      </c>
      <c r="BU62" s="405">
        <v>0</v>
      </c>
    </row>
    <row r="63" spans="1:73" ht="20.100000000000001" customHeight="1" x14ac:dyDescent="0.25">
      <c r="A63" s="382" t="s">
        <v>91</v>
      </c>
      <c r="B63" s="383" t="s">
        <v>205</v>
      </c>
      <c r="C63" s="383" t="s">
        <v>92</v>
      </c>
      <c r="D63" s="401">
        <v>47</v>
      </c>
      <c r="E63" s="404">
        <v>60.3</v>
      </c>
      <c r="F63" s="402">
        <v>31</v>
      </c>
      <c r="G63" s="404">
        <v>39.700000000000003</v>
      </c>
      <c r="H63" s="439">
        <v>0</v>
      </c>
      <c r="I63" s="405">
        <v>0</v>
      </c>
      <c r="J63" s="401">
        <v>47</v>
      </c>
      <c r="K63" s="404">
        <v>55.3</v>
      </c>
      <c r="L63" s="402">
        <v>38</v>
      </c>
      <c r="M63" s="404">
        <v>44.7</v>
      </c>
      <c r="N63" s="439">
        <v>0</v>
      </c>
      <c r="O63" s="405">
        <v>0</v>
      </c>
      <c r="P63" s="401">
        <v>43</v>
      </c>
      <c r="Q63" s="404">
        <v>51.8</v>
      </c>
      <c r="R63" s="402">
        <v>40</v>
      </c>
      <c r="S63" s="404">
        <v>48.2</v>
      </c>
      <c r="T63" s="440">
        <v>0</v>
      </c>
      <c r="U63" s="408">
        <v>0</v>
      </c>
      <c r="V63" s="401">
        <v>33</v>
      </c>
      <c r="W63" s="404">
        <v>39.299999999999997</v>
      </c>
      <c r="X63" s="402">
        <v>51</v>
      </c>
      <c r="Y63" s="404">
        <v>60.7</v>
      </c>
      <c r="Z63" s="439">
        <v>0</v>
      </c>
      <c r="AA63" s="405">
        <v>0</v>
      </c>
      <c r="AB63" s="401">
        <v>38</v>
      </c>
      <c r="AC63" s="404">
        <v>45.2</v>
      </c>
      <c r="AD63" s="402">
        <v>46</v>
      </c>
      <c r="AE63" s="404">
        <v>54.8</v>
      </c>
      <c r="AF63" s="439">
        <v>0</v>
      </c>
      <c r="AG63" s="405">
        <v>0</v>
      </c>
      <c r="AH63" s="401">
        <v>46</v>
      </c>
      <c r="AI63" s="404">
        <v>56.8</v>
      </c>
      <c r="AJ63" s="402">
        <v>35</v>
      </c>
      <c r="AK63" s="404">
        <v>43.2</v>
      </c>
      <c r="AL63" s="439">
        <v>0</v>
      </c>
      <c r="AM63" s="405">
        <v>0</v>
      </c>
      <c r="AN63" s="401">
        <v>37</v>
      </c>
      <c r="AO63" s="404">
        <v>43</v>
      </c>
      <c r="AP63" s="402">
        <v>49</v>
      </c>
      <c r="AQ63" s="404">
        <v>57</v>
      </c>
      <c r="AR63" s="439">
        <v>0</v>
      </c>
      <c r="AS63" s="405">
        <v>0</v>
      </c>
      <c r="AT63" s="401">
        <v>39</v>
      </c>
      <c r="AU63" s="404">
        <v>45.3</v>
      </c>
      <c r="AV63" s="402">
        <v>47</v>
      </c>
      <c r="AW63" s="404">
        <v>54.7</v>
      </c>
      <c r="AX63" s="439">
        <v>0</v>
      </c>
      <c r="AY63" s="405">
        <v>0</v>
      </c>
      <c r="AZ63" s="401">
        <v>36</v>
      </c>
      <c r="BA63" s="404">
        <v>42.4</v>
      </c>
      <c r="BB63" s="402">
        <v>49</v>
      </c>
      <c r="BC63" s="404">
        <v>57.6</v>
      </c>
      <c r="BD63" s="439">
        <v>0</v>
      </c>
      <c r="BE63" s="405">
        <v>0</v>
      </c>
      <c r="BF63" s="401">
        <v>33</v>
      </c>
      <c r="BG63" s="404">
        <v>38.372100000000003</v>
      </c>
      <c r="BH63" s="402">
        <v>53</v>
      </c>
      <c r="BI63" s="404">
        <v>61.627899999999997</v>
      </c>
      <c r="BJ63" s="442">
        <v>0</v>
      </c>
      <c r="BK63" s="404">
        <v>0</v>
      </c>
      <c r="BL63" s="439">
        <v>0</v>
      </c>
      <c r="BM63" s="405">
        <v>0</v>
      </c>
      <c r="BN63" s="401">
        <v>38</v>
      </c>
      <c r="BO63" s="404">
        <v>44.7059</v>
      </c>
      <c r="BP63" s="402">
        <v>47</v>
      </c>
      <c r="BQ63" s="404">
        <v>55.2941</v>
      </c>
      <c r="BR63" s="442">
        <v>0</v>
      </c>
      <c r="BS63" s="404">
        <v>0</v>
      </c>
      <c r="BT63" s="439">
        <v>0</v>
      </c>
      <c r="BU63" s="405">
        <v>0</v>
      </c>
    </row>
    <row r="64" spans="1:73" ht="20.100000000000001" customHeight="1" x14ac:dyDescent="0.25">
      <c r="A64" s="382" t="s">
        <v>93</v>
      </c>
      <c r="B64" s="383" t="s">
        <v>206</v>
      </c>
      <c r="C64" s="383" t="s">
        <v>57</v>
      </c>
      <c r="D64" s="401">
        <v>36</v>
      </c>
      <c r="E64" s="404">
        <v>51.4</v>
      </c>
      <c r="F64" s="402">
        <v>34</v>
      </c>
      <c r="G64" s="404">
        <v>48.6</v>
      </c>
      <c r="H64" s="439">
        <v>0</v>
      </c>
      <c r="I64" s="405">
        <v>0</v>
      </c>
      <c r="J64" s="401">
        <v>30</v>
      </c>
      <c r="K64" s="404">
        <v>42.9</v>
      </c>
      <c r="L64" s="402">
        <v>40</v>
      </c>
      <c r="M64" s="404">
        <v>57.1</v>
      </c>
      <c r="N64" s="439">
        <v>0</v>
      </c>
      <c r="O64" s="405">
        <v>0</v>
      </c>
      <c r="P64" s="401">
        <v>40</v>
      </c>
      <c r="Q64" s="404">
        <v>53.3</v>
      </c>
      <c r="R64" s="402">
        <v>35</v>
      </c>
      <c r="S64" s="404">
        <v>46.7</v>
      </c>
      <c r="T64" s="440">
        <v>0</v>
      </c>
      <c r="U64" s="408">
        <v>0</v>
      </c>
      <c r="V64" s="401">
        <v>29</v>
      </c>
      <c r="W64" s="404">
        <v>40.299999999999997</v>
      </c>
      <c r="X64" s="402">
        <v>43</v>
      </c>
      <c r="Y64" s="404">
        <v>59.7</v>
      </c>
      <c r="Z64" s="439">
        <v>0</v>
      </c>
      <c r="AA64" s="405">
        <v>0</v>
      </c>
      <c r="AB64" s="401">
        <v>37</v>
      </c>
      <c r="AC64" s="404">
        <v>52.1</v>
      </c>
      <c r="AD64" s="402">
        <v>34</v>
      </c>
      <c r="AE64" s="404">
        <v>47.9</v>
      </c>
      <c r="AF64" s="439">
        <v>0</v>
      </c>
      <c r="AG64" s="405">
        <v>0</v>
      </c>
      <c r="AH64" s="401">
        <v>40</v>
      </c>
      <c r="AI64" s="404">
        <v>56.3</v>
      </c>
      <c r="AJ64" s="402">
        <v>31</v>
      </c>
      <c r="AK64" s="404">
        <v>43.7</v>
      </c>
      <c r="AL64" s="439">
        <v>0</v>
      </c>
      <c r="AM64" s="405">
        <v>0</v>
      </c>
      <c r="AN64" s="401">
        <v>40</v>
      </c>
      <c r="AO64" s="404">
        <v>52.6</v>
      </c>
      <c r="AP64" s="402">
        <v>36</v>
      </c>
      <c r="AQ64" s="404">
        <v>47.4</v>
      </c>
      <c r="AR64" s="439">
        <v>0</v>
      </c>
      <c r="AS64" s="405">
        <v>0</v>
      </c>
      <c r="AT64" s="401">
        <v>40</v>
      </c>
      <c r="AU64" s="404">
        <v>52.6</v>
      </c>
      <c r="AV64" s="402">
        <v>36</v>
      </c>
      <c r="AW64" s="404">
        <v>47.4</v>
      </c>
      <c r="AX64" s="439">
        <v>0</v>
      </c>
      <c r="AY64" s="405">
        <v>0</v>
      </c>
      <c r="AZ64" s="401">
        <v>37</v>
      </c>
      <c r="BA64" s="404">
        <v>47.4</v>
      </c>
      <c r="BB64" s="402">
        <v>41</v>
      </c>
      <c r="BC64" s="404">
        <v>52.6</v>
      </c>
      <c r="BD64" s="439">
        <v>0</v>
      </c>
      <c r="BE64" s="405">
        <v>0</v>
      </c>
      <c r="BF64" s="401">
        <v>45</v>
      </c>
      <c r="BG64" s="404">
        <v>58.441600000000001</v>
      </c>
      <c r="BH64" s="402">
        <v>32</v>
      </c>
      <c r="BI64" s="404">
        <v>41.558399999999999</v>
      </c>
      <c r="BJ64" s="442">
        <v>0</v>
      </c>
      <c r="BK64" s="404">
        <v>0</v>
      </c>
      <c r="BL64" s="439">
        <v>0</v>
      </c>
      <c r="BM64" s="405">
        <v>0</v>
      </c>
      <c r="BN64" s="401">
        <v>39</v>
      </c>
      <c r="BO64" s="404">
        <v>49.367100000000001</v>
      </c>
      <c r="BP64" s="402">
        <v>40</v>
      </c>
      <c r="BQ64" s="404">
        <v>50.632899999999999</v>
      </c>
      <c r="BR64" s="442">
        <v>0</v>
      </c>
      <c r="BS64" s="404">
        <v>0</v>
      </c>
      <c r="BT64" s="439">
        <v>0</v>
      </c>
      <c r="BU64" s="405">
        <v>0</v>
      </c>
    </row>
    <row r="65" spans="1:73" ht="20.100000000000001" customHeight="1" x14ac:dyDescent="0.25">
      <c r="A65" s="374" t="s">
        <v>94</v>
      </c>
      <c r="B65" s="375" t="s">
        <v>207</v>
      </c>
      <c r="C65" s="375" t="s">
        <v>59</v>
      </c>
      <c r="D65" s="401" t="s">
        <v>232</v>
      </c>
      <c r="E65" s="404" t="s">
        <v>232</v>
      </c>
      <c r="F65" s="402" t="s">
        <v>232</v>
      </c>
      <c r="G65" s="404" t="s">
        <v>232</v>
      </c>
      <c r="H65" s="439">
        <v>0</v>
      </c>
      <c r="I65" s="405" t="s">
        <v>232</v>
      </c>
      <c r="J65" s="401" t="s">
        <v>232</v>
      </c>
      <c r="K65" s="404" t="s">
        <v>232</v>
      </c>
      <c r="L65" s="402" t="s">
        <v>232</v>
      </c>
      <c r="M65" s="404" t="s">
        <v>232</v>
      </c>
      <c r="N65" s="439">
        <v>0</v>
      </c>
      <c r="O65" s="405" t="s">
        <v>232</v>
      </c>
      <c r="P65" s="401" t="s">
        <v>232</v>
      </c>
      <c r="Q65" s="404" t="s">
        <v>232</v>
      </c>
      <c r="R65" s="402" t="s">
        <v>232</v>
      </c>
      <c r="S65" s="404" t="s">
        <v>232</v>
      </c>
      <c r="T65" s="440">
        <v>0</v>
      </c>
      <c r="U65" s="408" t="s">
        <v>232</v>
      </c>
      <c r="V65" s="401" t="s">
        <v>232</v>
      </c>
      <c r="W65" s="404" t="s">
        <v>232</v>
      </c>
      <c r="X65" s="402" t="s">
        <v>232</v>
      </c>
      <c r="Y65" s="404" t="s">
        <v>232</v>
      </c>
      <c r="Z65" s="439">
        <v>0</v>
      </c>
      <c r="AA65" s="405" t="s">
        <v>232</v>
      </c>
      <c r="AB65" s="401" t="s">
        <v>232</v>
      </c>
      <c r="AC65" s="404" t="s">
        <v>232</v>
      </c>
      <c r="AD65" s="402" t="s">
        <v>232</v>
      </c>
      <c r="AE65" s="404" t="s">
        <v>232</v>
      </c>
      <c r="AF65" s="439">
        <v>0</v>
      </c>
      <c r="AG65" s="405" t="s">
        <v>232</v>
      </c>
      <c r="AH65" s="401" t="s">
        <v>232</v>
      </c>
      <c r="AI65" s="404" t="s">
        <v>232</v>
      </c>
      <c r="AJ65" s="402" t="s">
        <v>232</v>
      </c>
      <c r="AK65" s="404" t="s">
        <v>232</v>
      </c>
      <c r="AL65" s="439">
        <v>0</v>
      </c>
      <c r="AM65" s="405" t="s">
        <v>232</v>
      </c>
      <c r="AN65" s="401" t="s">
        <v>232</v>
      </c>
      <c r="AO65" s="404" t="s">
        <v>232</v>
      </c>
      <c r="AP65" s="402" t="s">
        <v>232</v>
      </c>
      <c r="AQ65" s="404" t="s">
        <v>232</v>
      </c>
      <c r="AR65" s="439">
        <v>0</v>
      </c>
      <c r="AS65" s="405" t="s">
        <v>232</v>
      </c>
      <c r="AT65" s="401" t="s">
        <v>232</v>
      </c>
      <c r="AU65" s="404" t="s">
        <v>232</v>
      </c>
      <c r="AV65" s="402" t="s">
        <v>232</v>
      </c>
      <c r="AW65" s="404" t="s">
        <v>232</v>
      </c>
      <c r="AX65" s="439">
        <v>0</v>
      </c>
      <c r="AY65" s="405" t="s">
        <v>232</v>
      </c>
      <c r="AZ65" s="401">
        <v>0</v>
      </c>
      <c r="BA65" s="404" t="s">
        <v>232</v>
      </c>
      <c r="BB65" s="402">
        <v>0</v>
      </c>
      <c r="BC65" s="404" t="s">
        <v>232</v>
      </c>
      <c r="BD65" s="439">
        <v>0</v>
      </c>
      <c r="BE65" s="405" t="s">
        <v>232</v>
      </c>
      <c r="BF65" s="442">
        <v>0</v>
      </c>
      <c r="BG65" s="442">
        <v>0</v>
      </c>
      <c r="BH65" s="442">
        <v>0</v>
      </c>
      <c r="BI65" s="442">
        <v>0</v>
      </c>
      <c r="BJ65" s="442">
        <v>0</v>
      </c>
      <c r="BK65" s="404">
        <v>0</v>
      </c>
      <c r="BL65" s="439">
        <v>0</v>
      </c>
      <c r="BM65" s="405">
        <v>0</v>
      </c>
      <c r="BN65" s="524">
        <v>0</v>
      </c>
      <c r="BO65" s="406">
        <v>0</v>
      </c>
      <c r="BP65" s="406">
        <v>0</v>
      </c>
      <c r="BQ65" s="406">
        <v>0</v>
      </c>
      <c r="BR65" s="406">
        <v>0</v>
      </c>
      <c r="BS65" s="406">
        <v>0</v>
      </c>
      <c r="BT65" s="942">
        <v>0</v>
      </c>
      <c r="BU65" s="407">
        <v>0</v>
      </c>
    </row>
    <row r="66" spans="1:73" ht="20.100000000000001" customHeight="1" x14ac:dyDescent="0.25">
      <c r="A66" s="382" t="s">
        <v>94</v>
      </c>
      <c r="B66" s="383" t="s">
        <v>208</v>
      </c>
      <c r="C66" s="383" t="s">
        <v>59</v>
      </c>
      <c r="D66" s="401">
        <v>27</v>
      </c>
      <c r="E66" s="404">
        <v>50</v>
      </c>
      <c r="F66" s="402">
        <v>27</v>
      </c>
      <c r="G66" s="404">
        <v>50</v>
      </c>
      <c r="H66" s="439">
        <v>0</v>
      </c>
      <c r="I66" s="405">
        <v>0</v>
      </c>
      <c r="J66" s="401">
        <v>19</v>
      </c>
      <c r="K66" s="404">
        <v>35.200000000000003</v>
      </c>
      <c r="L66" s="402">
        <v>35</v>
      </c>
      <c r="M66" s="404">
        <v>64.8</v>
      </c>
      <c r="N66" s="439">
        <v>0</v>
      </c>
      <c r="O66" s="405">
        <v>0</v>
      </c>
      <c r="P66" s="401">
        <v>30</v>
      </c>
      <c r="Q66" s="404">
        <v>44.8</v>
      </c>
      <c r="R66" s="402">
        <v>35</v>
      </c>
      <c r="S66" s="404">
        <v>52.2</v>
      </c>
      <c r="T66" s="440">
        <v>2</v>
      </c>
      <c r="U66" s="408">
        <v>3</v>
      </c>
      <c r="V66" s="401">
        <v>22</v>
      </c>
      <c r="W66" s="404">
        <v>39.299999999999997</v>
      </c>
      <c r="X66" s="402">
        <v>33</v>
      </c>
      <c r="Y66" s="404">
        <v>58.9</v>
      </c>
      <c r="Z66" s="439">
        <v>1</v>
      </c>
      <c r="AA66" s="405">
        <v>1.8</v>
      </c>
      <c r="AB66" s="401">
        <v>15</v>
      </c>
      <c r="AC66" s="404">
        <v>25.4</v>
      </c>
      <c r="AD66" s="402">
        <v>44</v>
      </c>
      <c r="AE66" s="404">
        <v>74.599999999999994</v>
      </c>
      <c r="AF66" s="439">
        <v>0</v>
      </c>
      <c r="AG66" s="405">
        <v>0</v>
      </c>
      <c r="AH66" s="401">
        <v>26</v>
      </c>
      <c r="AI66" s="404">
        <v>44.8</v>
      </c>
      <c r="AJ66" s="402">
        <v>32</v>
      </c>
      <c r="AK66" s="404">
        <v>55.2</v>
      </c>
      <c r="AL66" s="439">
        <v>0</v>
      </c>
      <c r="AM66" s="405">
        <v>0</v>
      </c>
      <c r="AN66" s="401">
        <v>24</v>
      </c>
      <c r="AO66" s="404">
        <v>42.9</v>
      </c>
      <c r="AP66" s="402">
        <v>32</v>
      </c>
      <c r="AQ66" s="404">
        <v>57.1</v>
      </c>
      <c r="AR66" s="439">
        <v>0</v>
      </c>
      <c r="AS66" s="405">
        <v>0</v>
      </c>
      <c r="AT66" s="401">
        <v>31</v>
      </c>
      <c r="AU66" s="404">
        <v>41.3</v>
      </c>
      <c r="AV66" s="402">
        <v>44</v>
      </c>
      <c r="AW66" s="404">
        <v>58.7</v>
      </c>
      <c r="AX66" s="439">
        <v>0</v>
      </c>
      <c r="AY66" s="405">
        <v>0</v>
      </c>
      <c r="AZ66" s="401">
        <v>24</v>
      </c>
      <c r="BA66" s="404">
        <v>35.299999999999997</v>
      </c>
      <c r="BB66" s="402">
        <v>44</v>
      </c>
      <c r="BC66" s="404">
        <v>64.7</v>
      </c>
      <c r="BD66" s="439">
        <v>0</v>
      </c>
      <c r="BE66" s="405">
        <v>0</v>
      </c>
      <c r="BF66" s="401">
        <v>20</v>
      </c>
      <c r="BG66" s="404">
        <v>28.571400000000001</v>
      </c>
      <c r="BH66" s="402">
        <v>50</v>
      </c>
      <c r="BI66" s="404">
        <v>71.428600000000003</v>
      </c>
      <c r="BJ66" s="442">
        <v>0</v>
      </c>
      <c r="BK66" s="404">
        <v>0</v>
      </c>
      <c r="BL66" s="439">
        <v>0</v>
      </c>
      <c r="BM66" s="405">
        <v>0</v>
      </c>
      <c r="BN66" s="401">
        <v>18</v>
      </c>
      <c r="BO66" s="404">
        <v>29.508199999999999</v>
      </c>
      <c r="BP66" s="402">
        <v>43</v>
      </c>
      <c r="BQ66" s="404">
        <v>70.491799999999998</v>
      </c>
      <c r="BR66" s="442">
        <v>0</v>
      </c>
      <c r="BS66" s="404">
        <v>0</v>
      </c>
      <c r="BT66" s="439">
        <v>0</v>
      </c>
      <c r="BU66" s="405">
        <v>0</v>
      </c>
    </row>
    <row r="67" spans="1:73" ht="20.100000000000001" customHeight="1" x14ac:dyDescent="0.25">
      <c r="A67" s="382" t="s">
        <v>94</v>
      </c>
      <c r="B67" s="383" t="s">
        <v>209</v>
      </c>
      <c r="C67" s="383" t="s">
        <v>57</v>
      </c>
      <c r="D67" s="401">
        <v>54</v>
      </c>
      <c r="E67" s="404">
        <v>63.5</v>
      </c>
      <c r="F67" s="402">
        <v>31</v>
      </c>
      <c r="G67" s="404">
        <v>36.5</v>
      </c>
      <c r="H67" s="439">
        <v>0</v>
      </c>
      <c r="I67" s="405">
        <v>0</v>
      </c>
      <c r="J67" s="401">
        <v>64</v>
      </c>
      <c r="K67" s="404">
        <v>71.099999999999994</v>
      </c>
      <c r="L67" s="402">
        <v>26</v>
      </c>
      <c r="M67" s="404">
        <v>28.9</v>
      </c>
      <c r="N67" s="439">
        <v>0</v>
      </c>
      <c r="O67" s="405">
        <v>0</v>
      </c>
      <c r="P67" s="401">
        <v>63</v>
      </c>
      <c r="Q67" s="404">
        <v>70.8</v>
      </c>
      <c r="R67" s="402">
        <v>26</v>
      </c>
      <c r="S67" s="404">
        <v>29.2</v>
      </c>
      <c r="T67" s="440">
        <v>0</v>
      </c>
      <c r="U67" s="408">
        <v>0</v>
      </c>
      <c r="V67" s="401">
        <v>47</v>
      </c>
      <c r="W67" s="404">
        <v>55.3</v>
      </c>
      <c r="X67" s="402">
        <v>38</v>
      </c>
      <c r="Y67" s="404">
        <v>44.7</v>
      </c>
      <c r="Z67" s="439">
        <v>0</v>
      </c>
      <c r="AA67" s="405">
        <v>0</v>
      </c>
      <c r="AB67" s="401">
        <v>57</v>
      </c>
      <c r="AC67" s="404">
        <v>63.3</v>
      </c>
      <c r="AD67" s="402">
        <v>33</v>
      </c>
      <c r="AE67" s="404">
        <v>36.700000000000003</v>
      </c>
      <c r="AF67" s="439">
        <v>0</v>
      </c>
      <c r="AG67" s="405">
        <v>0</v>
      </c>
      <c r="AH67" s="401">
        <v>52</v>
      </c>
      <c r="AI67" s="404">
        <v>54.2</v>
      </c>
      <c r="AJ67" s="402">
        <v>44</v>
      </c>
      <c r="AK67" s="404">
        <v>45.8</v>
      </c>
      <c r="AL67" s="439">
        <v>0</v>
      </c>
      <c r="AM67" s="405">
        <v>0</v>
      </c>
      <c r="AN67" s="401">
        <v>54</v>
      </c>
      <c r="AO67" s="404">
        <v>60</v>
      </c>
      <c r="AP67" s="402">
        <v>36</v>
      </c>
      <c r="AQ67" s="404">
        <v>40</v>
      </c>
      <c r="AR67" s="439">
        <v>0</v>
      </c>
      <c r="AS67" s="405">
        <v>0</v>
      </c>
      <c r="AT67" s="401">
        <v>63</v>
      </c>
      <c r="AU67" s="404">
        <v>63</v>
      </c>
      <c r="AV67" s="402">
        <v>37</v>
      </c>
      <c r="AW67" s="404">
        <v>37</v>
      </c>
      <c r="AX67" s="439">
        <v>0</v>
      </c>
      <c r="AY67" s="405">
        <v>0</v>
      </c>
      <c r="AZ67" s="401">
        <v>54</v>
      </c>
      <c r="BA67" s="404">
        <v>60</v>
      </c>
      <c r="BB67" s="402">
        <v>36</v>
      </c>
      <c r="BC67" s="404">
        <v>40</v>
      </c>
      <c r="BD67" s="439">
        <v>0</v>
      </c>
      <c r="BE67" s="405">
        <v>0</v>
      </c>
      <c r="BF67" s="401">
        <v>40</v>
      </c>
      <c r="BG67" s="404">
        <v>43.478299999999997</v>
      </c>
      <c r="BH67" s="402">
        <v>52</v>
      </c>
      <c r="BI67" s="404">
        <v>56.521700000000003</v>
      </c>
      <c r="BJ67" s="442">
        <v>0</v>
      </c>
      <c r="BK67" s="404">
        <v>0</v>
      </c>
      <c r="BL67" s="439">
        <v>0</v>
      </c>
      <c r="BM67" s="405">
        <v>0</v>
      </c>
      <c r="BN67" s="401">
        <v>57</v>
      </c>
      <c r="BO67" s="404">
        <v>54.285699999999999</v>
      </c>
      <c r="BP67" s="402">
        <v>48</v>
      </c>
      <c r="BQ67" s="404">
        <v>45.714300000000001</v>
      </c>
      <c r="BR67" s="442">
        <v>0</v>
      </c>
      <c r="BS67" s="404">
        <v>0</v>
      </c>
      <c r="BT67" s="439">
        <v>0</v>
      </c>
      <c r="BU67" s="405">
        <v>0</v>
      </c>
    </row>
    <row r="68" spans="1:73" ht="20.100000000000001" customHeight="1" x14ac:dyDescent="0.25">
      <c r="A68" s="382" t="s">
        <v>95</v>
      </c>
      <c r="B68" s="383" t="s">
        <v>210</v>
      </c>
      <c r="C68" s="383" t="s">
        <v>57</v>
      </c>
      <c r="D68" s="401">
        <v>50</v>
      </c>
      <c r="E68" s="404">
        <v>47.6</v>
      </c>
      <c r="F68" s="402">
        <v>55</v>
      </c>
      <c r="G68" s="404">
        <v>52.4</v>
      </c>
      <c r="H68" s="439">
        <v>0</v>
      </c>
      <c r="I68" s="405">
        <v>0</v>
      </c>
      <c r="J68" s="401">
        <v>54</v>
      </c>
      <c r="K68" s="404">
        <v>52.4</v>
      </c>
      <c r="L68" s="402">
        <v>49</v>
      </c>
      <c r="M68" s="404">
        <v>47.6</v>
      </c>
      <c r="N68" s="439">
        <v>0</v>
      </c>
      <c r="O68" s="405">
        <v>0</v>
      </c>
      <c r="P68" s="401">
        <v>45</v>
      </c>
      <c r="Q68" s="404">
        <v>45</v>
      </c>
      <c r="R68" s="402">
        <v>55</v>
      </c>
      <c r="S68" s="404">
        <v>55</v>
      </c>
      <c r="T68" s="440">
        <v>0</v>
      </c>
      <c r="U68" s="408">
        <v>0</v>
      </c>
      <c r="V68" s="401">
        <v>56</v>
      </c>
      <c r="W68" s="404">
        <v>52.3</v>
      </c>
      <c r="X68" s="402">
        <v>51</v>
      </c>
      <c r="Y68" s="404">
        <v>47.7</v>
      </c>
      <c r="Z68" s="439">
        <v>0</v>
      </c>
      <c r="AA68" s="405">
        <v>0</v>
      </c>
      <c r="AB68" s="401">
        <v>53</v>
      </c>
      <c r="AC68" s="404">
        <v>52</v>
      </c>
      <c r="AD68" s="402">
        <v>49</v>
      </c>
      <c r="AE68" s="404">
        <v>48</v>
      </c>
      <c r="AF68" s="439">
        <v>0</v>
      </c>
      <c r="AG68" s="405">
        <v>0</v>
      </c>
      <c r="AH68" s="401">
        <v>44</v>
      </c>
      <c r="AI68" s="404">
        <v>44.9</v>
      </c>
      <c r="AJ68" s="402">
        <v>54</v>
      </c>
      <c r="AK68" s="404">
        <v>55.1</v>
      </c>
      <c r="AL68" s="439">
        <v>0</v>
      </c>
      <c r="AM68" s="405">
        <v>0</v>
      </c>
      <c r="AN68" s="401">
        <v>47</v>
      </c>
      <c r="AO68" s="404">
        <v>46.1</v>
      </c>
      <c r="AP68" s="402">
        <v>55</v>
      </c>
      <c r="AQ68" s="404">
        <v>53.9</v>
      </c>
      <c r="AR68" s="439">
        <v>0</v>
      </c>
      <c r="AS68" s="405">
        <v>0</v>
      </c>
      <c r="AT68" s="401">
        <v>47</v>
      </c>
      <c r="AU68" s="404">
        <v>45.6</v>
      </c>
      <c r="AV68" s="402">
        <v>56</v>
      </c>
      <c r="AW68" s="404">
        <v>54.4</v>
      </c>
      <c r="AX68" s="439">
        <v>0</v>
      </c>
      <c r="AY68" s="405">
        <v>0</v>
      </c>
      <c r="AZ68" s="401">
        <v>43</v>
      </c>
      <c r="BA68" s="404">
        <v>41.3</v>
      </c>
      <c r="BB68" s="402">
        <v>61</v>
      </c>
      <c r="BC68" s="404">
        <v>58.7</v>
      </c>
      <c r="BD68" s="439">
        <v>0</v>
      </c>
      <c r="BE68" s="405">
        <v>0</v>
      </c>
      <c r="BF68" s="401">
        <v>52</v>
      </c>
      <c r="BG68" s="404">
        <v>50.485399999999998</v>
      </c>
      <c r="BH68" s="402">
        <v>51</v>
      </c>
      <c r="BI68" s="404">
        <v>49.514600000000002</v>
      </c>
      <c r="BJ68" s="442">
        <v>0</v>
      </c>
      <c r="BK68" s="404">
        <v>0</v>
      </c>
      <c r="BL68" s="439">
        <v>0</v>
      </c>
      <c r="BM68" s="405">
        <v>0</v>
      </c>
      <c r="BN68" s="401">
        <v>49</v>
      </c>
      <c r="BO68" s="404">
        <v>48.039200000000001</v>
      </c>
      <c r="BP68" s="402">
        <v>53</v>
      </c>
      <c r="BQ68" s="404">
        <v>51.960799999999999</v>
      </c>
      <c r="BR68" s="442">
        <v>0</v>
      </c>
      <c r="BS68" s="404">
        <v>0</v>
      </c>
      <c r="BT68" s="439">
        <v>0</v>
      </c>
      <c r="BU68" s="405">
        <v>0</v>
      </c>
    </row>
    <row r="69" spans="1:73" ht="20.100000000000001" customHeight="1" x14ac:dyDescent="0.25">
      <c r="A69" s="382" t="s">
        <v>95</v>
      </c>
      <c r="B69" s="383" t="s">
        <v>447</v>
      </c>
      <c r="C69" s="383" t="s">
        <v>57</v>
      </c>
      <c r="D69" s="441">
        <v>0</v>
      </c>
      <c r="E69" s="442">
        <v>0</v>
      </c>
      <c r="F69" s="442">
        <v>0</v>
      </c>
      <c r="G69" s="442">
        <v>0</v>
      </c>
      <c r="H69" s="444">
        <v>0</v>
      </c>
      <c r="I69" s="443">
        <v>0</v>
      </c>
      <c r="J69" s="441">
        <v>0</v>
      </c>
      <c r="K69" s="442">
        <v>0</v>
      </c>
      <c r="L69" s="442">
        <v>0</v>
      </c>
      <c r="M69" s="442">
        <v>0</v>
      </c>
      <c r="N69" s="444">
        <v>0</v>
      </c>
      <c r="O69" s="443">
        <v>0</v>
      </c>
      <c r="P69" s="441">
        <v>0</v>
      </c>
      <c r="Q69" s="442">
        <v>0</v>
      </c>
      <c r="R69" s="442">
        <v>0</v>
      </c>
      <c r="S69" s="442">
        <v>0</v>
      </c>
      <c r="T69" s="445">
        <v>0</v>
      </c>
      <c r="U69" s="446">
        <v>0</v>
      </c>
      <c r="V69" s="441">
        <v>0</v>
      </c>
      <c r="W69" s="442">
        <v>0</v>
      </c>
      <c r="X69" s="442">
        <v>0</v>
      </c>
      <c r="Y69" s="442">
        <v>0</v>
      </c>
      <c r="Z69" s="444">
        <v>0</v>
      </c>
      <c r="AA69" s="443">
        <v>0</v>
      </c>
      <c r="AB69" s="441">
        <v>0</v>
      </c>
      <c r="AC69" s="442">
        <v>0</v>
      </c>
      <c r="AD69" s="442">
        <v>0</v>
      </c>
      <c r="AE69" s="442">
        <v>0</v>
      </c>
      <c r="AF69" s="444">
        <v>0</v>
      </c>
      <c r="AG69" s="443">
        <v>0</v>
      </c>
      <c r="AH69" s="441">
        <v>0</v>
      </c>
      <c r="AI69" s="442">
        <v>0</v>
      </c>
      <c r="AJ69" s="442">
        <v>0</v>
      </c>
      <c r="AK69" s="442">
        <v>0</v>
      </c>
      <c r="AL69" s="444">
        <v>0</v>
      </c>
      <c r="AM69" s="443">
        <v>0</v>
      </c>
      <c r="AN69" s="441">
        <v>0</v>
      </c>
      <c r="AO69" s="442" t="s">
        <v>232</v>
      </c>
      <c r="AP69" s="442">
        <v>0</v>
      </c>
      <c r="AQ69" s="442" t="s">
        <v>232</v>
      </c>
      <c r="AR69" s="444">
        <v>0</v>
      </c>
      <c r="AS69" s="443">
        <v>0</v>
      </c>
      <c r="AT69" s="441">
        <v>0</v>
      </c>
      <c r="AU69" s="442" t="s">
        <v>465</v>
      </c>
      <c r="AV69" s="442">
        <v>0</v>
      </c>
      <c r="AW69" s="442" t="s">
        <v>465</v>
      </c>
      <c r="AX69" s="444">
        <v>0</v>
      </c>
      <c r="AY69" s="443" t="s">
        <v>465</v>
      </c>
      <c r="AZ69" s="441">
        <v>0</v>
      </c>
      <c r="BA69" s="442" t="s">
        <v>232</v>
      </c>
      <c r="BB69" s="442">
        <v>0</v>
      </c>
      <c r="BC69" s="442" t="s">
        <v>232</v>
      </c>
      <c r="BD69" s="444">
        <v>0</v>
      </c>
      <c r="BE69" s="443" t="s">
        <v>232</v>
      </c>
      <c r="BF69" s="441">
        <v>0</v>
      </c>
      <c r="BG69" s="442">
        <v>0</v>
      </c>
      <c r="BH69" s="442">
        <v>0</v>
      </c>
      <c r="BI69" s="442">
        <v>0</v>
      </c>
      <c r="BJ69" s="442">
        <v>0</v>
      </c>
      <c r="BK69" s="442">
        <v>0</v>
      </c>
      <c r="BL69" s="444">
        <v>0</v>
      </c>
      <c r="BM69" s="443">
        <v>0</v>
      </c>
      <c r="BN69" s="944">
        <v>14</v>
      </c>
      <c r="BO69" s="945">
        <v>35</v>
      </c>
      <c r="BP69" s="946">
        <v>26</v>
      </c>
      <c r="BQ69" s="945">
        <v>65</v>
      </c>
      <c r="BR69" s="442">
        <v>0</v>
      </c>
      <c r="BS69" s="404">
        <v>0</v>
      </c>
      <c r="BT69" s="444">
        <v>0</v>
      </c>
      <c r="BU69" s="404">
        <v>0</v>
      </c>
    </row>
    <row r="70" spans="1:73" ht="20.100000000000001" customHeight="1" x14ac:dyDescent="0.25">
      <c r="A70" s="382" t="s">
        <v>95</v>
      </c>
      <c r="B70" s="383" t="s">
        <v>211</v>
      </c>
      <c r="C70" s="383" t="s">
        <v>57</v>
      </c>
      <c r="D70" s="401">
        <v>32</v>
      </c>
      <c r="E70" s="404">
        <v>38.6</v>
      </c>
      <c r="F70" s="402">
        <v>51</v>
      </c>
      <c r="G70" s="404">
        <v>61.4</v>
      </c>
      <c r="H70" s="439">
        <v>0</v>
      </c>
      <c r="I70" s="405">
        <v>0</v>
      </c>
      <c r="J70" s="401">
        <v>46</v>
      </c>
      <c r="K70" s="404">
        <v>47.4</v>
      </c>
      <c r="L70" s="402">
        <v>51</v>
      </c>
      <c r="M70" s="404">
        <v>52.6</v>
      </c>
      <c r="N70" s="439">
        <v>0</v>
      </c>
      <c r="O70" s="405">
        <v>0</v>
      </c>
      <c r="P70" s="401">
        <v>54</v>
      </c>
      <c r="Q70" s="404">
        <v>54.5</v>
      </c>
      <c r="R70" s="402">
        <v>45</v>
      </c>
      <c r="S70" s="404">
        <v>45.5</v>
      </c>
      <c r="T70" s="440">
        <v>0</v>
      </c>
      <c r="U70" s="408">
        <v>0</v>
      </c>
      <c r="V70" s="401">
        <v>40</v>
      </c>
      <c r="W70" s="404">
        <v>42.6</v>
      </c>
      <c r="X70" s="402">
        <v>54</v>
      </c>
      <c r="Y70" s="404">
        <v>57.4</v>
      </c>
      <c r="Z70" s="439">
        <v>0</v>
      </c>
      <c r="AA70" s="405">
        <v>0</v>
      </c>
      <c r="AB70" s="401">
        <v>36</v>
      </c>
      <c r="AC70" s="404">
        <v>38.299999999999997</v>
      </c>
      <c r="AD70" s="402">
        <v>58</v>
      </c>
      <c r="AE70" s="404">
        <v>61.7</v>
      </c>
      <c r="AF70" s="439">
        <v>0</v>
      </c>
      <c r="AG70" s="405">
        <v>0</v>
      </c>
      <c r="AH70" s="401">
        <v>40</v>
      </c>
      <c r="AI70" s="404">
        <v>39.200000000000003</v>
      </c>
      <c r="AJ70" s="402">
        <v>62</v>
      </c>
      <c r="AK70" s="404">
        <v>60.8</v>
      </c>
      <c r="AL70" s="439">
        <v>0</v>
      </c>
      <c r="AM70" s="405">
        <v>0</v>
      </c>
      <c r="AN70" s="401">
        <v>34</v>
      </c>
      <c r="AO70" s="404">
        <v>35.4</v>
      </c>
      <c r="AP70" s="402">
        <v>62</v>
      </c>
      <c r="AQ70" s="404">
        <v>64.599999999999994</v>
      </c>
      <c r="AR70" s="439">
        <v>0</v>
      </c>
      <c r="AS70" s="405">
        <v>0</v>
      </c>
      <c r="AT70" s="401">
        <v>46</v>
      </c>
      <c r="AU70" s="404">
        <v>43.4</v>
      </c>
      <c r="AV70" s="402">
        <v>60</v>
      </c>
      <c r="AW70" s="404">
        <v>56.6</v>
      </c>
      <c r="AX70" s="439">
        <v>0</v>
      </c>
      <c r="AY70" s="405">
        <v>0</v>
      </c>
      <c r="AZ70" s="401">
        <v>41</v>
      </c>
      <c r="BA70" s="404">
        <v>41.8</v>
      </c>
      <c r="BB70" s="402">
        <v>57</v>
      </c>
      <c r="BC70" s="404">
        <v>58.2</v>
      </c>
      <c r="BD70" s="439">
        <v>0</v>
      </c>
      <c r="BE70" s="405">
        <v>0</v>
      </c>
      <c r="BF70" s="401">
        <v>45</v>
      </c>
      <c r="BG70" s="404">
        <v>44.117600000000003</v>
      </c>
      <c r="BH70" s="402">
        <v>57</v>
      </c>
      <c r="BI70" s="404">
        <v>55.882399999999997</v>
      </c>
      <c r="BJ70" s="442">
        <v>0</v>
      </c>
      <c r="BK70" s="404">
        <v>0</v>
      </c>
      <c r="BL70" s="439">
        <v>0</v>
      </c>
      <c r="BM70" s="405">
        <v>0</v>
      </c>
      <c r="BN70" s="401">
        <v>45</v>
      </c>
      <c r="BO70" s="404">
        <v>44.117600000000003</v>
      </c>
      <c r="BP70" s="402">
        <v>57</v>
      </c>
      <c r="BQ70" s="404">
        <v>55.882399999999997</v>
      </c>
      <c r="BR70" s="442">
        <v>0</v>
      </c>
      <c r="BS70" s="404">
        <v>0</v>
      </c>
      <c r="BT70" s="439">
        <v>0</v>
      </c>
      <c r="BU70" s="405">
        <v>0</v>
      </c>
    </row>
    <row r="71" spans="1:73" ht="20.100000000000001" customHeight="1" x14ac:dyDescent="0.25">
      <c r="A71" s="382" t="s">
        <v>95</v>
      </c>
      <c r="B71" s="383" t="s">
        <v>212</v>
      </c>
      <c r="C71" s="383" t="s">
        <v>57</v>
      </c>
      <c r="D71" s="401">
        <v>53</v>
      </c>
      <c r="E71" s="404">
        <v>51</v>
      </c>
      <c r="F71" s="402">
        <v>51</v>
      </c>
      <c r="G71" s="404">
        <v>49</v>
      </c>
      <c r="H71" s="439">
        <v>0</v>
      </c>
      <c r="I71" s="405">
        <v>0</v>
      </c>
      <c r="J71" s="401">
        <v>58</v>
      </c>
      <c r="K71" s="404">
        <v>58.6</v>
      </c>
      <c r="L71" s="402">
        <v>41</v>
      </c>
      <c r="M71" s="404">
        <v>41.4</v>
      </c>
      <c r="N71" s="439">
        <v>0</v>
      </c>
      <c r="O71" s="405">
        <v>0</v>
      </c>
      <c r="P71" s="401">
        <v>42</v>
      </c>
      <c r="Q71" s="404">
        <v>40.4</v>
      </c>
      <c r="R71" s="402">
        <v>62</v>
      </c>
      <c r="S71" s="404">
        <v>59.6</v>
      </c>
      <c r="T71" s="440">
        <v>0</v>
      </c>
      <c r="U71" s="408">
        <v>0</v>
      </c>
      <c r="V71" s="401">
        <v>51</v>
      </c>
      <c r="W71" s="404">
        <v>45.1</v>
      </c>
      <c r="X71" s="402">
        <v>62</v>
      </c>
      <c r="Y71" s="404">
        <v>54.9</v>
      </c>
      <c r="Z71" s="439">
        <v>0</v>
      </c>
      <c r="AA71" s="405">
        <v>0</v>
      </c>
      <c r="AB71" s="401">
        <v>48</v>
      </c>
      <c r="AC71" s="404">
        <v>48</v>
      </c>
      <c r="AD71" s="402">
        <v>52</v>
      </c>
      <c r="AE71" s="404">
        <v>52</v>
      </c>
      <c r="AF71" s="439">
        <v>0</v>
      </c>
      <c r="AG71" s="405">
        <v>0</v>
      </c>
      <c r="AH71" s="401">
        <v>58</v>
      </c>
      <c r="AI71" s="404">
        <v>53.2</v>
      </c>
      <c r="AJ71" s="402">
        <v>51</v>
      </c>
      <c r="AK71" s="404">
        <v>46.8</v>
      </c>
      <c r="AL71" s="439">
        <v>0</v>
      </c>
      <c r="AM71" s="405">
        <v>0</v>
      </c>
      <c r="AN71" s="401">
        <v>40</v>
      </c>
      <c r="AO71" s="404">
        <v>41.2</v>
      </c>
      <c r="AP71" s="402">
        <v>57</v>
      </c>
      <c r="AQ71" s="404">
        <v>58.8</v>
      </c>
      <c r="AR71" s="439">
        <v>0</v>
      </c>
      <c r="AS71" s="405">
        <v>0</v>
      </c>
      <c r="AT71" s="401">
        <v>50</v>
      </c>
      <c r="AU71" s="404">
        <v>45</v>
      </c>
      <c r="AV71" s="402">
        <v>61</v>
      </c>
      <c r="AW71" s="404">
        <v>55</v>
      </c>
      <c r="AX71" s="439">
        <v>0</v>
      </c>
      <c r="AY71" s="405">
        <v>0</v>
      </c>
      <c r="AZ71" s="401">
        <v>48</v>
      </c>
      <c r="BA71" s="404">
        <v>42.9</v>
      </c>
      <c r="BB71" s="402">
        <v>64</v>
      </c>
      <c r="BC71" s="404">
        <v>57.1</v>
      </c>
      <c r="BD71" s="439">
        <v>0</v>
      </c>
      <c r="BE71" s="405">
        <v>0</v>
      </c>
      <c r="BF71" s="401">
        <v>40</v>
      </c>
      <c r="BG71" s="404">
        <v>37.383200000000002</v>
      </c>
      <c r="BH71" s="402">
        <v>67</v>
      </c>
      <c r="BI71" s="404">
        <v>62.616799999999998</v>
      </c>
      <c r="BJ71" s="442">
        <v>0</v>
      </c>
      <c r="BK71" s="404">
        <v>0</v>
      </c>
      <c r="BL71" s="439">
        <v>0</v>
      </c>
      <c r="BM71" s="405">
        <v>0</v>
      </c>
      <c r="BN71" s="401">
        <v>47</v>
      </c>
      <c r="BO71" s="404">
        <v>43.925199999999997</v>
      </c>
      <c r="BP71" s="402">
        <v>60</v>
      </c>
      <c r="BQ71" s="404">
        <v>56.074800000000003</v>
      </c>
      <c r="BR71" s="442">
        <v>0</v>
      </c>
      <c r="BS71" s="404">
        <v>0</v>
      </c>
      <c r="BT71" s="439">
        <v>0</v>
      </c>
      <c r="BU71" s="405">
        <v>0</v>
      </c>
    </row>
    <row r="72" spans="1:73" ht="20.100000000000001" customHeight="1" x14ac:dyDescent="0.25">
      <c r="A72" s="382" t="s">
        <v>96</v>
      </c>
      <c r="B72" s="383" t="s">
        <v>460</v>
      </c>
      <c r="C72" s="383" t="s">
        <v>59</v>
      </c>
      <c r="D72" s="401">
        <v>50</v>
      </c>
      <c r="E72" s="404">
        <v>78.099999999999994</v>
      </c>
      <c r="F72" s="402">
        <v>14</v>
      </c>
      <c r="G72" s="404">
        <v>21.9</v>
      </c>
      <c r="H72" s="439">
        <v>0</v>
      </c>
      <c r="I72" s="405">
        <v>0</v>
      </c>
      <c r="J72" s="401">
        <v>53</v>
      </c>
      <c r="K72" s="404">
        <v>68.8</v>
      </c>
      <c r="L72" s="402">
        <v>24</v>
      </c>
      <c r="M72" s="404">
        <v>31.2</v>
      </c>
      <c r="N72" s="439">
        <v>0</v>
      </c>
      <c r="O72" s="405">
        <v>0</v>
      </c>
      <c r="P72" s="401">
        <v>60</v>
      </c>
      <c r="Q72" s="404">
        <v>75.900000000000006</v>
      </c>
      <c r="R72" s="402">
        <v>17</v>
      </c>
      <c r="S72" s="404">
        <v>21.5</v>
      </c>
      <c r="T72" s="440">
        <v>2</v>
      </c>
      <c r="U72" s="408">
        <v>2.5</v>
      </c>
      <c r="V72" s="401">
        <v>41</v>
      </c>
      <c r="W72" s="404">
        <v>51.3</v>
      </c>
      <c r="X72" s="402">
        <v>39</v>
      </c>
      <c r="Y72" s="404">
        <v>48.8</v>
      </c>
      <c r="Z72" s="439">
        <v>0</v>
      </c>
      <c r="AA72" s="405">
        <v>0</v>
      </c>
      <c r="AB72" s="401">
        <v>45</v>
      </c>
      <c r="AC72" s="404">
        <v>54.9</v>
      </c>
      <c r="AD72" s="402">
        <v>37</v>
      </c>
      <c r="AE72" s="404">
        <v>45.1</v>
      </c>
      <c r="AF72" s="439">
        <v>0</v>
      </c>
      <c r="AG72" s="405">
        <v>0</v>
      </c>
      <c r="AH72" s="401">
        <v>48</v>
      </c>
      <c r="AI72" s="404">
        <v>57.1</v>
      </c>
      <c r="AJ72" s="402">
        <v>36</v>
      </c>
      <c r="AK72" s="404">
        <v>42.9</v>
      </c>
      <c r="AL72" s="439">
        <v>0</v>
      </c>
      <c r="AM72" s="405">
        <v>0</v>
      </c>
      <c r="AN72" s="401">
        <v>47</v>
      </c>
      <c r="AO72" s="404">
        <v>58</v>
      </c>
      <c r="AP72" s="402">
        <v>34</v>
      </c>
      <c r="AQ72" s="404">
        <v>42</v>
      </c>
      <c r="AR72" s="439">
        <v>0</v>
      </c>
      <c r="AS72" s="405">
        <v>0</v>
      </c>
      <c r="AT72" s="401">
        <v>54</v>
      </c>
      <c r="AU72" s="404">
        <v>54</v>
      </c>
      <c r="AV72" s="402">
        <v>46</v>
      </c>
      <c r="AW72" s="404">
        <v>46</v>
      </c>
      <c r="AX72" s="439">
        <v>0</v>
      </c>
      <c r="AY72" s="405">
        <v>0</v>
      </c>
      <c r="AZ72" s="401">
        <v>53</v>
      </c>
      <c r="BA72" s="404">
        <v>53</v>
      </c>
      <c r="BB72" s="402">
        <v>47</v>
      </c>
      <c r="BC72" s="404">
        <v>47</v>
      </c>
      <c r="BD72" s="439">
        <v>0</v>
      </c>
      <c r="BE72" s="405">
        <v>0</v>
      </c>
      <c r="BF72" s="401">
        <v>50</v>
      </c>
      <c r="BG72" s="404">
        <v>50.505099999999999</v>
      </c>
      <c r="BH72" s="402">
        <v>49</v>
      </c>
      <c r="BI72" s="404">
        <v>49.494900000000001</v>
      </c>
      <c r="BJ72" s="442">
        <v>0</v>
      </c>
      <c r="BK72" s="404">
        <v>0</v>
      </c>
      <c r="BL72" s="439">
        <v>0</v>
      </c>
      <c r="BM72" s="405">
        <v>0</v>
      </c>
      <c r="BN72" s="401">
        <v>47</v>
      </c>
      <c r="BO72" s="404">
        <v>47.474699999999999</v>
      </c>
      <c r="BP72" s="402">
        <v>52</v>
      </c>
      <c r="BQ72" s="404">
        <v>52.525300000000001</v>
      </c>
      <c r="BR72" s="442">
        <v>0</v>
      </c>
      <c r="BS72" s="404">
        <v>0</v>
      </c>
      <c r="BT72" s="439">
        <v>0</v>
      </c>
      <c r="BU72" s="405">
        <v>0</v>
      </c>
    </row>
    <row r="73" spans="1:73" ht="20.100000000000001" customHeight="1" x14ac:dyDescent="0.25">
      <c r="A73" s="382" t="s">
        <v>96</v>
      </c>
      <c r="B73" s="383" t="s">
        <v>214</v>
      </c>
      <c r="C73" s="383" t="s">
        <v>57</v>
      </c>
      <c r="D73" s="401" t="s">
        <v>232</v>
      </c>
      <c r="E73" s="404" t="s">
        <v>232</v>
      </c>
      <c r="F73" s="402" t="s">
        <v>232</v>
      </c>
      <c r="G73" s="404" t="s">
        <v>232</v>
      </c>
      <c r="H73" s="439">
        <v>0</v>
      </c>
      <c r="I73" s="405" t="s">
        <v>232</v>
      </c>
      <c r="J73" s="401" t="s">
        <v>232</v>
      </c>
      <c r="K73" s="404" t="s">
        <v>232</v>
      </c>
      <c r="L73" s="402" t="s">
        <v>232</v>
      </c>
      <c r="M73" s="404" t="s">
        <v>232</v>
      </c>
      <c r="N73" s="439">
        <v>0</v>
      </c>
      <c r="O73" s="405" t="s">
        <v>232</v>
      </c>
      <c r="P73" s="401">
        <v>16</v>
      </c>
      <c r="Q73" s="404">
        <v>80</v>
      </c>
      <c r="R73" s="402">
        <v>4</v>
      </c>
      <c r="S73" s="404">
        <v>20</v>
      </c>
      <c r="T73" s="440">
        <v>0</v>
      </c>
      <c r="U73" s="408">
        <v>0</v>
      </c>
      <c r="V73" s="401">
        <v>17</v>
      </c>
      <c r="W73" s="404">
        <v>73.900000000000006</v>
      </c>
      <c r="X73" s="402">
        <v>6</v>
      </c>
      <c r="Y73" s="404">
        <v>26.1</v>
      </c>
      <c r="Z73" s="439">
        <v>0</v>
      </c>
      <c r="AA73" s="405">
        <v>0</v>
      </c>
      <c r="AB73" s="401">
        <v>17</v>
      </c>
      <c r="AC73" s="404">
        <v>63</v>
      </c>
      <c r="AD73" s="402">
        <v>10</v>
      </c>
      <c r="AE73" s="404">
        <v>37</v>
      </c>
      <c r="AF73" s="439">
        <v>0</v>
      </c>
      <c r="AG73" s="405">
        <v>0</v>
      </c>
      <c r="AH73" s="401">
        <v>32</v>
      </c>
      <c r="AI73" s="404">
        <v>71.099999999999994</v>
      </c>
      <c r="AJ73" s="402">
        <v>13</v>
      </c>
      <c r="AK73" s="404">
        <v>28.9</v>
      </c>
      <c r="AL73" s="439">
        <v>0</v>
      </c>
      <c r="AM73" s="405">
        <v>0</v>
      </c>
      <c r="AN73" s="401">
        <v>40</v>
      </c>
      <c r="AO73" s="404">
        <v>78.400000000000006</v>
      </c>
      <c r="AP73" s="402">
        <v>11</v>
      </c>
      <c r="AQ73" s="404">
        <v>21.6</v>
      </c>
      <c r="AR73" s="439">
        <v>0</v>
      </c>
      <c r="AS73" s="405">
        <v>0</v>
      </c>
      <c r="AT73" s="401">
        <v>27</v>
      </c>
      <c r="AU73" s="404">
        <v>58.7</v>
      </c>
      <c r="AV73" s="402">
        <v>19</v>
      </c>
      <c r="AW73" s="404">
        <v>41.3</v>
      </c>
      <c r="AX73" s="439">
        <v>0</v>
      </c>
      <c r="AY73" s="405">
        <v>0</v>
      </c>
      <c r="AZ73" s="401">
        <v>39</v>
      </c>
      <c r="BA73" s="404">
        <v>78</v>
      </c>
      <c r="BB73" s="402">
        <v>11</v>
      </c>
      <c r="BC73" s="404">
        <v>22</v>
      </c>
      <c r="BD73" s="439">
        <v>0</v>
      </c>
      <c r="BE73" s="405">
        <v>0</v>
      </c>
      <c r="BF73" s="401">
        <v>25</v>
      </c>
      <c r="BG73" s="404">
        <v>50</v>
      </c>
      <c r="BH73" s="402">
        <v>25</v>
      </c>
      <c r="BI73" s="404">
        <v>50</v>
      </c>
      <c r="BJ73" s="442">
        <v>0</v>
      </c>
      <c r="BK73" s="404">
        <v>0</v>
      </c>
      <c r="BL73" s="439">
        <v>0</v>
      </c>
      <c r="BM73" s="405">
        <v>0</v>
      </c>
      <c r="BN73" s="401">
        <v>38</v>
      </c>
      <c r="BO73" s="404">
        <v>77.551000000000002</v>
      </c>
      <c r="BP73" s="402">
        <v>11</v>
      </c>
      <c r="BQ73" s="404">
        <v>22.449000000000002</v>
      </c>
      <c r="BR73" s="442">
        <v>0</v>
      </c>
      <c r="BS73" s="404">
        <v>0</v>
      </c>
      <c r="BT73" s="439">
        <v>0</v>
      </c>
      <c r="BU73" s="405">
        <v>0</v>
      </c>
    </row>
    <row r="74" spans="1:73" ht="20.100000000000001" customHeight="1" x14ac:dyDescent="0.25">
      <c r="A74" s="382" t="s">
        <v>97</v>
      </c>
      <c r="B74" s="383" t="s">
        <v>229</v>
      </c>
      <c r="C74" s="383" t="s">
        <v>57</v>
      </c>
      <c r="D74" s="401">
        <v>46</v>
      </c>
      <c r="E74" s="404">
        <v>44.2</v>
      </c>
      <c r="F74" s="402">
        <v>58</v>
      </c>
      <c r="G74" s="404">
        <v>55.8</v>
      </c>
      <c r="H74" s="439">
        <v>0</v>
      </c>
      <c r="I74" s="405">
        <v>0</v>
      </c>
      <c r="J74" s="401">
        <v>44</v>
      </c>
      <c r="K74" s="404">
        <v>44.9</v>
      </c>
      <c r="L74" s="402">
        <v>54</v>
      </c>
      <c r="M74" s="404">
        <v>55.1</v>
      </c>
      <c r="N74" s="439">
        <v>0</v>
      </c>
      <c r="O74" s="405">
        <v>0</v>
      </c>
      <c r="P74" s="401">
        <v>51</v>
      </c>
      <c r="Q74" s="404">
        <v>49.5</v>
      </c>
      <c r="R74" s="402">
        <v>52</v>
      </c>
      <c r="S74" s="404">
        <v>50.5</v>
      </c>
      <c r="T74" s="440">
        <v>0</v>
      </c>
      <c r="U74" s="408">
        <v>0</v>
      </c>
      <c r="V74" s="401">
        <v>55</v>
      </c>
      <c r="W74" s="404">
        <v>52.9</v>
      </c>
      <c r="X74" s="402">
        <v>49</v>
      </c>
      <c r="Y74" s="404">
        <v>47.1</v>
      </c>
      <c r="Z74" s="439">
        <v>0</v>
      </c>
      <c r="AA74" s="405">
        <v>0</v>
      </c>
      <c r="AB74" s="401">
        <v>57</v>
      </c>
      <c r="AC74" s="404">
        <v>57</v>
      </c>
      <c r="AD74" s="402">
        <v>43</v>
      </c>
      <c r="AE74" s="404">
        <v>43</v>
      </c>
      <c r="AF74" s="439">
        <v>0</v>
      </c>
      <c r="AG74" s="405">
        <v>0</v>
      </c>
      <c r="AH74" s="401">
        <v>40</v>
      </c>
      <c r="AI74" s="404">
        <v>39.200000000000003</v>
      </c>
      <c r="AJ74" s="402">
        <v>62</v>
      </c>
      <c r="AK74" s="404">
        <v>60.8</v>
      </c>
      <c r="AL74" s="439">
        <v>0</v>
      </c>
      <c r="AM74" s="405">
        <v>0</v>
      </c>
      <c r="AN74" s="401">
        <v>50</v>
      </c>
      <c r="AO74" s="404">
        <v>47.6</v>
      </c>
      <c r="AP74" s="402">
        <v>55</v>
      </c>
      <c r="AQ74" s="404">
        <v>52.4</v>
      </c>
      <c r="AR74" s="439">
        <v>0</v>
      </c>
      <c r="AS74" s="405">
        <v>0</v>
      </c>
      <c r="AT74" s="401">
        <v>57</v>
      </c>
      <c r="AU74" s="404">
        <v>55.3</v>
      </c>
      <c r="AV74" s="402">
        <v>46</v>
      </c>
      <c r="AW74" s="404">
        <v>44.7</v>
      </c>
      <c r="AX74" s="439">
        <v>0</v>
      </c>
      <c r="AY74" s="405">
        <v>0</v>
      </c>
      <c r="AZ74" s="401">
        <v>47</v>
      </c>
      <c r="BA74" s="404">
        <v>46.5</v>
      </c>
      <c r="BB74" s="402">
        <v>54</v>
      </c>
      <c r="BC74" s="404">
        <v>53.5</v>
      </c>
      <c r="BD74" s="439">
        <v>0</v>
      </c>
      <c r="BE74" s="405">
        <v>0</v>
      </c>
      <c r="BF74" s="401">
        <v>48</v>
      </c>
      <c r="BG74" s="404">
        <v>46.153799999999997</v>
      </c>
      <c r="BH74" s="402">
        <v>56</v>
      </c>
      <c r="BI74" s="404">
        <v>53.846200000000003</v>
      </c>
      <c r="BJ74" s="442">
        <v>0</v>
      </c>
      <c r="BK74" s="404">
        <v>0</v>
      </c>
      <c r="BL74" s="439">
        <v>0</v>
      </c>
      <c r="BM74" s="405">
        <v>0</v>
      </c>
      <c r="BN74" s="401">
        <v>48</v>
      </c>
      <c r="BO74" s="404">
        <v>46.601900000000001</v>
      </c>
      <c r="BP74" s="402">
        <v>55</v>
      </c>
      <c r="BQ74" s="404">
        <v>53.398099999999999</v>
      </c>
      <c r="BR74" s="442">
        <v>0</v>
      </c>
      <c r="BS74" s="404">
        <v>0</v>
      </c>
      <c r="BT74" s="439">
        <v>0</v>
      </c>
      <c r="BU74" s="405">
        <v>0</v>
      </c>
    </row>
    <row r="75" spans="1:73" ht="20.100000000000001" customHeight="1" x14ac:dyDescent="0.25">
      <c r="A75" s="374" t="s">
        <v>98</v>
      </c>
      <c r="B75" s="375" t="s">
        <v>927</v>
      </c>
      <c r="C75" s="375" t="s">
        <v>59</v>
      </c>
      <c r="D75" s="524">
        <v>0</v>
      </c>
      <c r="E75" s="406">
        <v>0</v>
      </c>
      <c r="F75" s="406">
        <v>0</v>
      </c>
      <c r="G75" s="406">
        <v>0</v>
      </c>
      <c r="H75" s="942">
        <v>0</v>
      </c>
      <c r="I75" s="407">
        <v>0</v>
      </c>
      <c r="J75" s="524">
        <v>0</v>
      </c>
      <c r="K75" s="406">
        <v>0</v>
      </c>
      <c r="L75" s="406">
        <v>0</v>
      </c>
      <c r="M75" s="406">
        <v>0</v>
      </c>
      <c r="N75" s="942">
        <v>0</v>
      </c>
      <c r="O75" s="407">
        <v>0</v>
      </c>
      <c r="P75" s="524">
        <v>0</v>
      </c>
      <c r="Q75" s="406">
        <v>0</v>
      </c>
      <c r="R75" s="406">
        <v>0</v>
      </c>
      <c r="S75" s="406">
        <v>0</v>
      </c>
      <c r="T75" s="943">
        <v>0</v>
      </c>
      <c r="U75" s="525">
        <v>0</v>
      </c>
      <c r="V75" s="524">
        <v>0</v>
      </c>
      <c r="W75" s="406">
        <v>0</v>
      </c>
      <c r="X75" s="406">
        <v>0</v>
      </c>
      <c r="Y75" s="406">
        <v>0</v>
      </c>
      <c r="Z75" s="942">
        <v>0</v>
      </c>
      <c r="AA75" s="407">
        <v>0</v>
      </c>
      <c r="AB75" s="524">
        <v>0</v>
      </c>
      <c r="AC75" s="406">
        <v>0</v>
      </c>
      <c r="AD75" s="406">
        <v>0</v>
      </c>
      <c r="AE75" s="406">
        <v>0</v>
      </c>
      <c r="AF75" s="942">
        <v>0</v>
      </c>
      <c r="AG75" s="407">
        <v>0</v>
      </c>
      <c r="AH75" s="524">
        <v>0</v>
      </c>
      <c r="AI75" s="406">
        <v>0</v>
      </c>
      <c r="AJ75" s="406">
        <v>0</v>
      </c>
      <c r="AK75" s="406">
        <v>0</v>
      </c>
      <c r="AL75" s="942">
        <v>0</v>
      </c>
      <c r="AM75" s="407">
        <v>0</v>
      </c>
      <c r="AN75" s="524">
        <v>0</v>
      </c>
      <c r="AO75" s="406">
        <v>0</v>
      </c>
      <c r="AP75" s="406">
        <v>0</v>
      </c>
      <c r="AQ75" s="406">
        <v>0</v>
      </c>
      <c r="AR75" s="942">
        <v>0</v>
      </c>
      <c r="AS75" s="407">
        <v>0</v>
      </c>
      <c r="AT75" s="524">
        <v>0</v>
      </c>
      <c r="AU75" s="406">
        <v>0</v>
      </c>
      <c r="AV75" s="406">
        <v>0</v>
      </c>
      <c r="AW75" s="406">
        <v>0</v>
      </c>
      <c r="AX75" s="942">
        <v>0</v>
      </c>
      <c r="AY75" s="407">
        <v>0</v>
      </c>
      <c r="AZ75" s="524">
        <v>0</v>
      </c>
      <c r="BA75" s="406">
        <v>0</v>
      </c>
      <c r="BB75" s="406">
        <v>0</v>
      </c>
      <c r="BC75" s="406">
        <v>0</v>
      </c>
      <c r="BD75" s="942">
        <v>0</v>
      </c>
      <c r="BE75" s="407">
        <v>0</v>
      </c>
      <c r="BF75" s="524">
        <v>0</v>
      </c>
      <c r="BG75" s="406">
        <v>0</v>
      </c>
      <c r="BH75" s="406">
        <v>0</v>
      </c>
      <c r="BI75" s="406">
        <v>0</v>
      </c>
      <c r="BJ75" s="406">
        <v>0</v>
      </c>
      <c r="BK75" s="406">
        <v>0</v>
      </c>
      <c r="BL75" s="942">
        <v>0</v>
      </c>
      <c r="BM75" s="407">
        <v>0</v>
      </c>
      <c r="BN75" s="524">
        <v>0</v>
      </c>
      <c r="BO75" s="406">
        <v>0</v>
      </c>
      <c r="BP75" s="406">
        <v>0</v>
      </c>
      <c r="BQ75" s="406">
        <v>0</v>
      </c>
      <c r="BR75" s="406">
        <v>0</v>
      </c>
      <c r="BS75" s="406">
        <v>0</v>
      </c>
      <c r="BT75" s="942">
        <v>0</v>
      </c>
      <c r="BU75" s="407">
        <v>0</v>
      </c>
    </row>
    <row r="76" spans="1:73" ht="20.100000000000001" customHeight="1" x14ac:dyDescent="0.25">
      <c r="A76" s="382" t="s">
        <v>98</v>
      </c>
      <c r="B76" s="383" t="s">
        <v>215</v>
      </c>
      <c r="C76" s="383" t="s">
        <v>57</v>
      </c>
      <c r="D76" s="401">
        <v>38</v>
      </c>
      <c r="E76" s="404">
        <v>55.9</v>
      </c>
      <c r="F76" s="402">
        <v>30</v>
      </c>
      <c r="G76" s="404">
        <v>44.1</v>
      </c>
      <c r="H76" s="439">
        <v>0</v>
      </c>
      <c r="I76" s="405">
        <v>0</v>
      </c>
      <c r="J76" s="401">
        <v>43</v>
      </c>
      <c r="K76" s="404">
        <v>64.2</v>
      </c>
      <c r="L76" s="402">
        <v>24</v>
      </c>
      <c r="M76" s="404">
        <v>35.799999999999997</v>
      </c>
      <c r="N76" s="439">
        <v>0</v>
      </c>
      <c r="O76" s="405">
        <v>0</v>
      </c>
      <c r="P76" s="401">
        <v>35</v>
      </c>
      <c r="Q76" s="404">
        <v>50.7</v>
      </c>
      <c r="R76" s="402">
        <v>34</v>
      </c>
      <c r="S76" s="404">
        <v>49.3</v>
      </c>
      <c r="T76" s="440">
        <v>0</v>
      </c>
      <c r="U76" s="408">
        <v>0</v>
      </c>
      <c r="V76" s="401">
        <v>34</v>
      </c>
      <c r="W76" s="404">
        <v>51.5</v>
      </c>
      <c r="X76" s="402">
        <v>32</v>
      </c>
      <c r="Y76" s="404">
        <v>48.5</v>
      </c>
      <c r="Z76" s="439">
        <v>0</v>
      </c>
      <c r="AA76" s="405">
        <v>0</v>
      </c>
      <c r="AB76" s="401">
        <v>31</v>
      </c>
      <c r="AC76" s="404">
        <v>43.1</v>
      </c>
      <c r="AD76" s="402">
        <v>41</v>
      </c>
      <c r="AE76" s="404">
        <v>56.9</v>
      </c>
      <c r="AF76" s="439">
        <v>0</v>
      </c>
      <c r="AG76" s="405">
        <v>0</v>
      </c>
      <c r="AH76" s="401">
        <v>33</v>
      </c>
      <c r="AI76" s="404">
        <v>46.5</v>
      </c>
      <c r="AJ76" s="402">
        <v>38</v>
      </c>
      <c r="AK76" s="404">
        <v>53.5</v>
      </c>
      <c r="AL76" s="439">
        <v>0</v>
      </c>
      <c r="AM76" s="405">
        <v>0</v>
      </c>
      <c r="AN76" s="401">
        <v>34</v>
      </c>
      <c r="AO76" s="404">
        <v>48.6</v>
      </c>
      <c r="AP76" s="402">
        <v>36</v>
      </c>
      <c r="AQ76" s="404">
        <v>51.4</v>
      </c>
      <c r="AR76" s="439">
        <v>0</v>
      </c>
      <c r="AS76" s="405">
        <v>0</v>
      </c>
      <c r="AT76" s="401">
        <v>44</v>
      </c>
      <c r="AU76" s="404">
        <v>62</v>
      </c>
      <c r="AV76" s="402">
        <v>27</v>
      </c>
      <c r="AW76" s="404">
        <v>38</v>
      </c>
      <c r="AX76" s="439">
        <v>0</v>
      </c>
      <c r="AY76" s="405">
        <v>0</v>
      </c>
      <c r="AZ76" s="401">
        <v>27</v>
      </c>
      <c r="BA76" s="404">
        <v>39.1</v>
      </c>
      <c r="BB76" s="402">
        <v>41</v>
      </c>
      <c r="BC76" s="404">
        <v>59.4</v>
      </c>
      <c r="BD76" s="439">
        <v>1</v>
      </c>
      <c r="BE76" s="405">
        <v>1.4</v>
      </c>
      <c r="BF76" s="401">
        <v>29</v>
      </c>
      <c r="BG76" s="404">
        <v>40.277799999999999</v>
      </c>
      <c r="BH76" s="402">
        <v>43</v>
      </c>
      <c r="BI76" s="404">
        <v>59.722200000000001</v>
      </c>
      <c r="BJ76" s="442">
        <v>0</v>
      </c>
      <c r="BK76" s="404">
        <v>0</v>
      </c>
      <c r="BL76" s="439">
        <v>0</v>
      </c>
      <c r="BM76" s="405">
        <v>0</v>
      </c>
      <c r="BN76" s="401">
        <v>29</v>
      </c>
      <c r="BO76" s="404">
        <v>40.277799999999999</v>
      </c>
      <c r="BP76" s="402">
        <v>43</v>
      </c>
      <c r="BQ76" s="404">
        <v>59.722200000000001</v>
      </c>
      <c r="BR76" s="442">
        <v>0</v>
      </c>
      <c r="BS76" s="404">
        <v>0</v>
      </c>
      <c r="BT76" s="439">
        <v>0</v>
      </c>
      <c r="BU76" s="405">
        <v>0</v>
      </c>
    </row>
    <row r="77" spans="1:73" ht="20.100000000000001" customHeight="1" x14ac:dyDescent="0.25">
      <c r="A77" s="382" t="s">
        <v>99</v>
      </c>
      <c r="B77" s="383" t="s">
        <v>216</v>
      </c>
      <c r="C77" s="383" t="s">
        <v>57</v>
      </c>
      <c r="D77" s="401">
        <v>16</v>
      </c>
      <c r="E77" s="404">
        <v>33.299999999999997</v>
      </c>
      <c r="F77" s="402">
        <v>32</v>
      </c>
      <c r="G77" s="404">
        <v>66.7</v>
      </c>
      <c r="H77" s="439">
        <v>0</v>
      </c>
      <c r="I77" s="405">
        <v>0</v>
      </c>
      <c r="J77" s="401">
        <v>26</v>
      </c>
      <c r="K77" s="404">
        <v>50</v>
      </c>
      <c r="L77" s="402">
        <v>26</v>
      </c>
      <c r="M77" s="404">
        <v>50</v>
      </c>
      <c r="N77" s="439">
        <v>0</v>
      </c>
      <c r="O77" s="405">
        <v>0</v>
      </c>
      <c r="P77" s="401">
        <v>31</v>
      </c>
      <c r="Q77" s="404">
        <v>53.4</v>
      </c>
      <c r="R77" s="402">
        <v>27</v>
      </c>
      <c r="S77" s="404">
        <v>46.6</v>
      </c>
      <c r="T77" s="440">
        <v>0</v>
      </c>
      <c r="U77" s="408">
        <v>0</v>
      </c>
      <c r="V77" s="401">
        <v>29</v>
      </c>
      <c r="W77" s="404">
        <v>50</v>
      </c>
      <c r="X77" s="402">
        <v>29</v>
      </c>
      <c r="Y77" s="404">
        <v>50</v>
      </c>
      <c r="Z77" s="439">
        <v>0</v>
      </c>
      <c r="AA77" s="405">
        <v>0</v>
      </c>
      <c r="AB77" s="401">
        <v>22</v>
      </c>
      <c r="AC77" s="404">
        <v>47.8</v>
      </c>
      <c r="AD77" s="402">
        <v>24</v>
      </c>
      <c r="AE77" s="404">
        <v>52.2</v>
      </c>
      <c r="AF77" s="439">
        <v>0</v>
      </c>
      <c r="AG77" s="405">
        <v>0</v>
      </c>
      <c r="AH77" s="401">
        <v>18</v>
      </c>
      <c r="AI77" s="404">
        <v>40.9</v>
      </c>
      <c r="AJ77" s="402">
        <v>26</v>
      </c>
      <c r="AK77" s="404">
        <v>59.1</v>
      </c>
      <c r="AL77" s="439">
        <v>0</v>
      </c>
      <c r="AM77" s="405">
        <v>0</v>
      </c>
      <c r="AN77" s="401">
        <v>28</v>
      </c>
      <c r="AO77" s="404">
        <v>58.3</v>
      </c>
      <c r="AP77" s="402">
        <v>20</v>
      </c>
      <c r="AQ77" s="404">
        <v>41.7</v>
      </c>
      <c r="AR77" s="439">
        <v>0</v>
      </c>
      <c r="AS77" s="405">
        <v>0</v>
      </c>
      <c r="AT77" s="401">
        <v>24</v>
      </c>
      <c r="AU77" s="404">
        <v>52.2</v>
      </c>
      <c r="AV77" s="402">
        <v>22</v>
      </c>
      <c r="AW77" s="404">
        <v>47.8</v>
      </c>
      <c r="AX77" s="439">
        <v>0</v>
      </c>
      <c r="AY77" s="405">
        <v>0</v>
      </c>
      <c r="AZ77" s="401">
        <v>23</v>
      </c>
      <c r="BA77" s="404">
        <v>52.3</v>
      </c>
      <c r="BB77" s="402">
        <v>21</v>
      </c>
      <c r="BC77" s="404">
        <v>47.7</v>
      </c>
      <c r="BD77" s="439">
        <v>0</v>
      </c>
      <c r="BE77" s="405">
        <v>0</v>
      </c>
      <c r="BF77" s="401">
        <v>22</v>
      </c>
      <c r="BG77" s="404">
        <v>47.826099999999997</v>
      </c>
      <c r="BH77" s="402">
        <v>24</v>
      </c>
      <c r="BI77" s="404">
        <v>52.173900000000003</v>
      </c>
      <c r="BJ77" s="442">
        <v>0</v>
      </c>
      <c r="BK77" s="404">
        <v>0</v>
      </c>
      <c r="BL77" s="439">
        <v>0</v>
      </c>
      <c r="BM77" s="405">
        <v>0</v>
      </c>
      <c r="BN77" s="401">
        <v>22</v>
      </c>
      <c r="BO77" s="404">
        <v>44.898000000000003</v>
      </c>
      <c r="BP77" s="402">
        <v>27</v>
      </c>
      <c r="BQ77" s="404">
        <v>55.101999999999997</v>
      </c>
      <c r="BR77" s="442">
        <v>0</v>
      </c>
      <c r="BS77" s="404">
        <v>0</v>
      </c>
      <c r="BT77" s="439">
        <v>0</v>
      </c>
      <c r="BU77" s="405">
        <v>0</v>
      </c>
    </row>
    <row r="78" spans="1:73" ht="20.100000000000001" customHeight="1" x14ac:dyDescent="0.25">
      <c r="A78" s="382" t="s">
        <v>100</v>
      </c>
      <c r="B78" s="383" t="s">
        <v>217</v>
      </c>
      <c r="C78" s="383" t="s">
        <v>59</v>
      </c>
      <c r="D78" s="401">
        <v>48</v>
      </c>
      <c r="E78" s="404">
        <v>60.8</v>
      </c>
      <c r="F78" s="402">
        <v>31</v>
      </c>
      <c r="G78" s="404">
        <v>39.200000000000003</v>
      </c>
      <c r="H78" s="439">
        <v>0</v>
      </c>
      <c r="I78" s="405">
        <v>0</v>
      </c>
      <c r="J78" s="401">
        <v>43</v>
      </c>
      <c r="K78" s="404">
        <v>53.1</v>
      </c>
      <c r="L78" s="402">
        <v>38</v>
      </c>
      <c r="M78" s="404">
        <v>46.9</v>
      </c>
      <c r="N78" s="439">
        <v>0</v>
      </c>
      <c r="O78" s="405">
        <v>0</v>
      </c>
      <c r="P78" s="401">
        <v>51</v>
      </c>
      <c r="Q78" s="404">
        <v>52</v>
      </c>
      <c r="R78" s="402">
        <v>47</v>
      </c>
      <c r="S78" s="404">
        <v>48</v>
      </c>
      <c r="T78" s="440">
        <v>0</v>
      </c>
      <c r="U78" s="408">
        <v>0</v>
      </c>
      <c r="V78" s="401">
        <v>50</v>
      </c>
      <c r="W78" s="404">
        <v>49.5</v>
      </c>
      <c r="X78" s="402">
        <v>51</v>
      </c>
      <c r="Y78" s="404">
        <v>50.5</v>
      </c>
      <c r="Z78" s="439">
        <v>0</v>
      </c>
      <c r="AA78" s="405">
        <v>0</v>
      </c>
      <c r="AB78" s="401">
        <v>43</v>
      </c>
      <c r="AC78" s="404">
        <v>45.7</v>
      </c>
      <c r="AD78" s="402">
        <v>51</v>
      </c>
      <c r="AE78" s="404">
        <v>54.3</v>
      </c>
      <c r="AF78" s="439">
        <v>0</v>
      </c>
      <c r="AG78" s="405">
        <v>0</v>
      </c>
      <c r="AH78" s="401">
        <v>48</v>
      </c>
      <c r="AI78" s="404">
        <v>49</v>
      </c>
      <c r="AJ78" s="402">
        <v>50</v>
      </c>
      <c r="AK78" s="404">
        <v>51</v>
      </c>
      <c r="AL78" s="439">
        <v>0</v>
      </c>
      <c r="AM78" s="405">
        <v>0</v>
      </c>
      <c r="AN78" s="401">
        <v>50</v>
      </c>
      <c r="AO78" s="404">
        <v>51</v>
      </c>
      <c r="AP78" s="402">
        <v>48</v>
      </c>
      <c r="AQ78" s="404">
        <v>49</v>
      </c>
      <c r="AR78" s="439">
        <v>0</v>
      </c>
      <c r="AS78" s="405">
        <v>0</v>
      </c>
      <c r="AT78" s="401">
        <v>44</v>
      </c>
      <c r="AU78" s="404">
        <v>44.4</v>
      </c>
      <c r="AV78" s="402">
        <v>55</v>
      </c>
      <c r="AW78" s="404">
        <v>55.6</v>
      </c>
      <c r="AX78" s="439">
        <v>0</v>
      </c>
      <c r="AY78" s="405">
        <v>0</v>
      </c>
      <c r="AZ78" s="401">
        <v>41</v>
      </c>
      <c r="BA78" s="404">
        <v>42.7</v>
      </c>
      <c r="BB78" s="402">
        <v>55</v>
      </c>
      <c r="BC78" s="404">
        <v>57.3</v>
      </c>
      <c r="BD78" s="439">
        <v>0</v>
      </c>
      <c r="BE78" s="405">
        <v>0</v>
      </c>
      <c r="BF78" s="401">
        <v>50</v>
      </c>
      <c r="BG78" s="404">
        <v>47.169800000000002</v>
      </c>
      <c r="BH78" s="402">
        <v>56</v>
      </c>
      <c r="BI78" s="404">
        <v>52.830199999999998</v>
      </c>
      <c r="BJ78" s="442">
        <v>0</v>
      </c>
      <c r="BK78" s="404">
        <v>0</v>
      </c>
      <c r="BL78" s="439">
        <v>0</v>
      </c>
      <c r="BM78" s="405">
        <v>0</v>
      </c>
      <c r="BN78" s="401">
        <v>43</v>
      </c>
      <c r="BO78" s="404">
        <v>45.744700000000002</v>
      </c>
      <c r="BP78" s="402">
        <v>51</v>
      </c>
      <c r="BQ78" s="404">
        <v>54.255299999999998</v>
      </c>
      <c r="BR78" s="442">
        <v>0</v>
      </c>
      <c r="BS78" s="404">
        <v>0</v>
      </c>
      <c r="BT78" s="439">
        <v>0</v>
      </c>
      <c r="BU78" s="405">
        <v>0</v>
      </c>
    </row>
    <row r="79" spans="1:73" ht="20.100000000000001" customHeight="1" x14ac:dyDescent="0.25">
      <c r="A79" s="382" t="s">
        <v>101</v>
      </c>
      <c r="B79" s="714" t="s">
        <v>661</v>
      </c>
      <c r="C79" s="383" t="s">
        <v>61</v>
      </c>
      <c r="D79" s="441">
        <v>0</v>
      </c>
      <c r="E79" s="442">
        <v>0</v>
      </c>
      <c r="F79" s="442">
        <v>0</v>
      </c>
      <c r="G79" s="442">
        <v>0</v>
      </c>
      <c r="H79" s="444">
        <v>0</v>
      </c>
      <c r="I79" s="443">
        <v>0</v>
      </c>
      <c r="J79" s="441">
        <v>0</v>
      </c>
      <c r="K79" s="442">
        <v>0</v>
      </c>
      <c r="L79" s="442">
        <v>0</v>
      </c>
      <c r="M79" s="442">
        <v>0</v>
      </c>
      <c r="N79" s="444">
        <v>0</v>
      </c>
      <c r="O79" s="443">
        <v>0</v>
      </c>
      <c r="P79" s="441">
        <v>0</v>
      </c>
      <c r="Q79" s="442">
        <v>0</v>
      </c>
      <c r="R79" s="442">
        <v>0</v>
      </c>
      <c r="S79" s="442">
        <v>0</v>
      </c>
      <c r="T79" s="445">
        <v>0</v>
      </c>
      <c r="U79" s="446">
        <v>0</v>
      </c>
      <c r="V79" s="441">
        <v>0</v>
      </c>
      <c r="W79" s="442">
        <v>0</v>
      </c>
      <c r="X79" s="442">
        <v>0</v>
      </c>
      <c r="Y79" s="442">
        <v>0</v>
      </c>
      <c r="Z79" s="444">
        <v>0</v>
      </c>
      <c r="AA79" s="443">
        <v>0</v>
      </c>
      <c r="AB79" s="441">
        <v>0</v>
      </c>
      <c r="AC79" s="442">
        <v>0</v>
      </c>
      <c r="AD79" s="442">
        <v>0</v>
      </c>
      <c r="AE79" s="442">
        <v>0</v>
      </c>
      <c r="AF79" s="444">
        <v>0</v>
      </c>
      <c r="AG79" s="443">
        <v>0</v>
      </c>
      <c r="AH79" s="441">
        <v>0</v>
      </c>
      <c r="AI79" s="442">
        <v>0</v>
      </c>
      <c r="AJ79" s="442">
        <v>0</v>
      </c>
      <c r="AK79" s="442">
        <v>0</v>
      </c>
      <c r="AL79" s="444">
        <v>0</v>
      </c>
      <c r="AM79" s="443">
        <v>0</v>
      </c>
      <c r="AN79" s="441">
        <v>0</v>
      </c>
      <c r="AO79" s="442">
        <v>0</v>
      </c>
      <c r="AP79" s="442">
        <v>0</v>
      </c>
      <c r="AQ79" s="442">
        <v>0</v>
      </c>
      <c r="AR79" s="444">
        <v>0</v>
      </c>
      <c r="AS79" s="443">
        <v>0</v>
      </c>
      <c r="AT79" s="441">
        <v>0</v>
      </c>
      <c r="AU79" s="442">
        <v>0</v>
      </c>
      <c r="AV79" s="442">
        <v>0</v>
      </c>
      <c r="AW79" s="442">
        <v>0</v>
      </c>
      <c r="AX79" s="444">
        <v>0</v>
      </c>
      <c r="AY79" s="443">
        <v>0</v>
      </c>
      <c r="AZ79" s="441">
        <v>0</v>
      </c>
      <c r="BA79" s="442" t="s">
        <v>232</v>
      </c>
      <c r="BB79" s="442">
        <v>0</v>
      </c>
      <c r="BC79" s="442" t="s">
        <v>232</v>
      </c>
      <c r="BD79" s="444">
        <v>0</v>
      </c>
      <c r="BE79" s="443" t="s">
        <v>232</v>
      </c>
      <c r="BF79" s="441">
        <v>0</v>
      </c>
      <c r="BG79" s="442">
        <v>0</v>
      </c>
      <c r="BH79" s="442">
        <v>0</v>
      </c>
      <c r="BI79" s="442">
        <v>0</v>
      </c>
      <c r="BJ79" s="442">
        <v>0</v>
      </c>
      <c r="BK79" s="442">
        <v>0</v>
      </c>
      <c r="BL79" s="444">
        <v>0</v>
      </c>
      <c r="BM79" s="443">
        <v>0</v>
      </c>
      <c r="BN79" s="524">
        <v>0</v>
      </c>
      <c r="BO79" s="406">
        <v>0</v>
      </c>
      <c r="BP79" s="406">
        <v>0</v>
      </c>
      <c r="BQ79" s="406">
        <v>0</v>
      </c>
      <c r="BR79" s="406">
        <v>0</v>
      </c>
      <c r="BS79" s="406">
        <v>0</v>
      </c>
      <c r="BT79" s="942">
        <v>0</v>
      </c>
      <c r="BU79" s="407">
        <v>0</v>
      </c>
    </row>
    <row r="80" spans="1:73" ht="20.100000000000001" customHeight="1" x14ac:dyDescent="0.25">
      <c r="A80" s="382" t="s">
        <v>101</v>
      </c>
      <c r="B80" s="714" t="s">
        <v>668</v>
      </c>
      <c r="C80" s="383" t="s">
        <v>59</v>
      </c>
      <c r="D80" s="441">
        <v>0</v>
      </c>
      <c r="E80" s="442">
        <v>0</v>
      </c>
      <c r="F80" s="442">
        <v>0</v>
      </c>
      <c r="G80" s="442">
        <v>0</v>
      </c>
      <c r="H80" s="444">
        <v>0</v>
      </c>
      <c r="I80" s="443">
        <v>0</v>
      </c>
      <c r="J80" s="441">
        <v>0</v>
      </c>
      <c r="K80" s="442">
        <v>0</v>
      </c>
      <c r="L80" s="442">
        <v>0</v>
      </c>
      <c r="M80" s="442">
        <v>0</v>
      </c>
      <c r="N80" s="444">
        <v>0</v>
      </c>
      <c r="O80" s="443">
        <v>0</v>
      </c>
      <c r="P80" s="441">
        <v>0</v>
      </c>
      <c r="Q80" s="442">
        <v>0</v>
      </c>
      <c r="R80" s="442">
        <v>0</v>
      </c>
      <c r="S80" s="442">
        <v>0</v>
      </c>
      <c r="T80" s="445">
        <v>0</v>
      </c>
      <c r="U80" s="446">
        <v>0</v>
      </c>
      <c r="V80" s="441">
        <v>0</v>
      </c>
      <c r="W80" s="442">
        <v>0</v>
      </c>
      <c r="X80" s="442">
        <v>0</v>
      </c>
      <c r="Y80" s="442">
        <v>0</v>
      </c>
      <c r="Z80" s="444">
        <v>0</v>
      </c>
      <c r="AA80" s="443">
        <v>0</v>
      </c>
      <c r="AB80" s="441">
        <v>0</v>
      </c>
      <c r="AC80" s="442">
        <v>0</v>
      </c>
      <c r="AD80" s="442">
        <v>0</v>
      </c>
      <c r="AE80" s="442">
        <v>0</v>
      </c>
      <c r="AF80" s="444">
        <v>0</v>
      </c>
      <c r="AG80" s="443">
        <v>0</v>
      </c>
      <c r="AH80" s="441">
        <v>0</v>
      </c>
      <c r="AI80" s="442">
        <v>0</v>
      </c>
      <c r="AJ80" s="442">
        <v>0</v>
      </c>
      <c r="AK80" s="442">
        <v>0</v>
      </c>
      <c r="AL80" s="444">
        <v>0</v>
      </c>
      <c r="AM80" s="443">
        <v>0</v>
      </c>
      <c r="AN80" s="441">
        <v>0</v>
      </c>
      <c r="AO80" s="442">
        <v>0</v>
      </c>
      <c r="AP80" s="442">
        <v>0</v>
      </c>
      <c r="AQ80" s="442">
        <v>0</v>
      </c>
      <c r="AR80" s="444">
        <v>0</v>
      </c>
      <c r="AS80" s="443">
        <v>0</v>
      </c>
      <c r="AT80" s="441">
        <v>0</v>
      </c>
      <c r="AU80" s="442">
        <v>0</v>
      </c>
      <c r="AV80" s="442">
        <v>0</v>
      </c>
      <c r="AW80" s="442">
        <v>0</v>
      </c>
      <c r="AX80" s="444">
        <v>0</v>
      </c>
      <c r="AY80" s="443">
        <v>0</v>
      </c>
      <c r="AZ80" s="441">
        <v>0</v>
      </c>
      <c r="BA80" s="442" t="s">
        <v>232</v>
      </c>
      <c r="BB80" s="442">
        <v>0</v>
      </c>
      <c r="BC80" s="442" t="s">
        <v>232</v>
      </c>
      <c r="BD80" s="444">
        <v>0</v>
      </c>
      <c r="BE80" s="443" t="s">
        <v>232</v>
      </c>
      <c r="BF80" s="441">
        <v>0</v>
      </c>
      <c r="BG80" s="442">
        <v>0</v>
      </c>
      <c r="BH80" s="442">
        <v>0</v>
      </c>
      <c r="BI80" s="442">
        <v>0</v>
      </c>
      <c r="BJ80" s="442">
        <v>0</v>
      </c>
      <c r="BK80" s="442">
        <v>0</v>
      </c>
      <c r="BL80" s="444">
        <v>0</v>
      </c>
      <c r="BM80" s="443">
        <v>0</v>
      </c>
      <c r="BN80" s="524">
        <v>0</v>
      </c>
      <c r="BO80" s="406">
        <v>0</v>
      </c>
      <c r="BP80" s="406">
        <v>0</v>
      </c>
      <c r="BQ80" s="406">
        <v>0</v>
      </c>
      <c r="BR80" s="406">
        <v>0</v>
      </c>
      <c r="BS80" s="406">
        <v>0</v>
      </c>
      <c r="BT80" s="942">
        <v>0</v>
      </c>
      <c r="BU80" s="407">
        <v>0</v>
      </c>
    </row>
    <row r="81" spans="1:73" ht="20.100000000000001" customHeight="1" x14ac:dyDescent="0.25">
      <c r="A81" s="382" t="s">
        <v>101</v>
      </c>
      <c r="B81" s="383" t="s">
        <v>218</v>
      </c>
      <c r="C81" s="383" t="s">
        <v>57</v>
      </c>
      <c r="D81" s="401">
        <v>17</v>
      </c>
      <c r="E81" s="404">
        <v>34.700000000000003</v>
      </c>
      <c r="F81" s="402">
        <v>32</v>
      </c>
      <c r="G81" s="404">
        <v>65.3</v>
      </c>
      <c r="H81" s="439">
        <v>0</v>
      </c>
      <c r="I81" s="405">
        <v>0</v>
      </c>
      <c r="J81" s="401">
        <v>16</v>
      </c>
      <c r="K81" s="404">
        <v>34.799999999999997</v>
      </c>
      <c r="L81" s="402">
        <v>30</v>
      </c>
      <c r="M81" s="404">
        <v>65.2</v>
      </c>
      <c r="N81" s="439">
        <v>0</v>
      </c>
      <c r="O81" s="405">
        <v>0</v>
      </c>
      <c r="P81" s="401">
        <v>15</v>
      </c>
      <c r="Q81" s="404">
        <v>28.8</v>
      </c>
      <c r="R81" s="402">
        <v>37</v>
      </c>
      <c r="S81" s="404">
        <v>71.2</v>
      </c>
      <c r="T81" s="440">
        <v>0</v>
      </c>
      <c r="U81" s="408">
        <v>0</v>
      </c>
      <c r="V81" s="401">
        <v>15</v>
      </c>
      <c r="W81" s="404">
        <v>30.6</v>
      </c>
      <c r="X81" s="402">
        <v>34</v>
      </c>
      <c r="Y81" s="404">
        <v>69.400000000000006</v>
      </c>
      <c r="Z81" s="439">
        <v>0</v>
      </c>
      <c r="AA81" s="405">
        <v>0</v>
      </c>
      <c r="AB81" s="401">
        <v>15</v>
      </c>
      <c r="AC81" s="404">
        <v>28.8</v>
      </c>
      <c r="AD81" s="402">
        <v>37</v>
      </c>
      <c r="AE81" s="404">
        <v>71.2</v>
      </c>
      <c r="AF81" s="439">
        <v>0</v>
      </c>
      <c r="AG81" s="405">
        <v>0</v>
      </c>
      <c r="AH81" s="401">
        <v>16</v>
      </c>
      <c r="AI81" s="404">
        <v>30.2</v>
      </c>
      <c r="AJ81" s="402">
        <v>37</v>
      </c>
      <c r="AK81" s="404">
        <v>69.8</v>
      </c>
      <c r="AL81" s="439">
        <v>0</v>
      </c>
      <c r="AM81" s="405">
        <v>0</v>
      </c>
      <c r="AN81" s="401">
        <v>18</v>
      </c>
      <c r="AO81" s="404">
        <v>35.299999999999997</v>
      </c>
      <c r="AP81" s="402">
        <v>33</v>
      </c>
      <c r="AQ81" s="404">
        <v>64.7</v>
      </c>
      <c r="AR81" s="439">
        <v>0</v>
      </c>
      <c r="AS81" s="405">
        <v>0</v>
      </c>
      <c r="AT81" s="401">
        <v>17</v>
      </c>
      <c r="AU81" s="404">
        <v>28.3</v>
      </c>
      <c r="AV81" s="402">
        <v>43</v>
      </c>
      <c r="AW81" s="404">
        <v>71.7</v>
      </c>
      <c r="AX81" s="439">
        <v>0</v>
      </c>
      <c r="AY81" s="405">
        <v>0</v>
      </c>
      <c r="AZ81" s="401">
        <v>21</v>
      </c>
      <c r="BA81" s="404">
        <v>36.200000000000003</v>
      </c>
      <c r="BB81" s="402">
        <v>37</v>
      </c>
      <c r="BC81" s="404">
        <v>63.8</v>
      </c>
      <c r="BD81" s="439">
        <v>0</v>
      </c>
      <c r="BE81" s="405">
        <v>0</v>
      </c>
      <c r="BF81" s="401">
        <v>14</v>
      </c>
      <c r="BG81" s="404">
        <v>24.561399999999999</v>
      </c>
      <c r="BH81" s="402">
        <v>43</v>
      </c>
      <c r="BI81" s="404">
        <v>75.438599999999994</v>
      </c>
      <c r="BJ81" s="442">
        <v>0</v>
      </c>
      <c r="BK81" s="404">
        <v>0</v>
      </c>
      <c r="BL81" s="439">
        <v>0</v>
      </c>
      <c r="BM81" s="405">
        <v>0</v>
      </c>
      <c r="BN81" s="401">
        <v>15</v>
      </c>
      <c r="BO81" s="404">
        <v>22.7273</v>
      </c>
      <c r="BP81" s="402">
        <v>51</v>
      </c>
      <c r="BQ81" s="404">
        <v>77.2727</v>
      </c>
      <c r="BR81" s="442">
        <v>0</v>
      </c>
      <c r="BS81" s="404">
        <v>0</v>
      </c>
      <c r="BT81" s="439">
        <v>0</v>
      </c>
      <c r="BU81" s="405">
        <v>0</v>
      </c>
    </row>
    <row r="82" spans="1:73" ht="25.5" customHeight="1" thickBot="1" x14ac:dyDescent="0.3">
      <c r="A82" s="44"/>
      <c r="B82" s="45" t="s">
        <v>230</v>
      </c>
      <c r="C82" s="45"/>
      <c r="D82" s="110">
        <v>3017</v>
      </c>
      <c r="E82" s="115">
        <v>51.9</v>
      </c>
      <c r="F82" s="112">
        <v>2791</v>
      </c>
      <c r="G82" s="111">
        <v>48</v>
      </c>
      <c r="H82" s="243">
        <v>3</v>
      </c>
      <c r="I82" s="113">
        <v>0.1</v>
      </c>
      <c r="J82" s="110">
        <v>3032</v>
      </c>
      <c r="K82" s="111">
        <v>50.9</v>
      </c>
      <c r="L82" s="112">
        <v>2924</v>
      </c>
      <c r="M82" s="111">
        <v>49.1</v>
      </c>
      <c r="N82" s="243">
        <v>1</v>
      </c>
      <c r="O82" s="113" t="s">
        <v>231</v>
      </c>
      <c r="P82" s="110">
        <v>3205</v>
      </c>
      <c r="Q82" s="111">
        <v>51.4</v>
      </c>
      <c r="R82" s="112">
        <v>3026</v>
      </c>
      <c r="S82" s="111">
        <v>48.5</v>
      </c>
      <c r="T82" s="246">
        <v>7</v>
      </c>
      <c r="U82" s="101">
        <v>0.1</v>
      </c>
      <c r="V82" s="110">
        <v>3164</v>
      </c>
      <c r="W82" s="111">
        <v>50.2</v>
      </c>
      <c r="X82" s="112">
        <v>3135</v>
      </c>
      <c r="Y82" s="111">
        <v>49.7</v>
      </c>
      <c r="Z82" s="243">
        <v>6</v>
      </c>
      <c r="AA82" s="114">
        <v>0.1</v>
      </c>
      <c r="AB82" s="110">
        <v>3134</v>
      </c>
      <c r="AC82" s="111">
        <v>49.4</v>
      </c>
      <c r="AD82" s="112">
        <v>3215</v>
      </c>
      <c r="AE82" s="111">
        <v>50.6</v>
      </c>
      <c r="AF82" s="243">
        <v>1</v>
      </c>
      <c r="AG82" s="114" t="s">
        <v>231</v>
      </c>
      <c r="AH82" s="110">
        <v>3208</v>
      </c>
      <c r="AI82" s="111">
        <v>48.5</v>
      </c>
      <c r="AJ82" s="112">
        <v>3395</v>
      </c>
      <c r="AK82" s="111">
        <v>51.4</v>
      </c>
      <c r="AL82" s="243">
        <v>6</v>
      </c>
      <c r="AM82" s="114">
        <v>0.1</v>
      </c>
      <c r="AN82" s="110">
        <v>3223</v>
      </c>
      <c r="AO82" s="111">
        <v>48.357089272318078</v>
      </c>
      <c r="AP82" s="112">
        <v>3436</v>
      </c>
      <c r="AQ82" s="111">
        <v>51.552888222055515</v>
      </c>
      <c r="AR82" s="243">
        <v>6</v>
      </c>
      <c r="AS82" s="114">
        <v>9.002250562640661E-2</v>
      </c>
      <c r="AT82" s="110">
        <f>SUM(AT6:AT81)</f>
        <v>3159</v>
      </c>
      <c r="AU82" s="111">
        <v>46.834692364714606</v>
      </c>
      <c r="AV82" s="110">
        <f>SUM(AV6:AV81)</f>
        <v>3569</v>
      </c>
      <c r="AW82" s="111">
        <v>52.9</v>
      </c>
      <c r="AX82" s="110">
        <f>SUM(AX6:AX81)</f>
        <v>17</v>
      </c>
      <c r="AY82" s="114">
        <v>0.25430067314884069</v>
      </c>
      <c r="AZ82" s="110">
        <v>3112</v>
      </c>
      <c r="BA82" s="111">
        <v>45.3</v>
      </c>
      <c r="BB82" s="110">
        <v>3744</v>
      </c>
      <c r="BC82" s="111">
        <v>54.5</v>
      </c>
      <c r="BD82" s="110">
        <v>13</v>
      </c>
      <c r="BE82" s="114">
        <v>0.19</v>
      </c>
      <c r="BF82" s="110">
        <v>3026</v>
      </c>
      <c r="BG82" s="111">
        <v>44</v>
      </c>
      <c r="BH82" s="110">
        <f>SUM(BH6:BH81)</f>
        <v>3818</v>
      </c>
      <c r="BI82" s="111">
        <v>55.6</v>
      </c>
      <c r="BJ82" s="779">
        <v>0</v>
      </c>
      <c r="BK82" s="778">
        <v>0</v>
      </c>
      <c r="BL82" s="110">
        <v>28</v>
      </c>
      <c r="BM82" s="114">
        <v>0.40745052386495922</v>
      </c>
      <c r="BN82" s="110">
        <v>2928</v>
      </c>
      <c r="BO82" s="111">
        <v>41.739130434782609</v>
      </c>
      <c r="BP82" s="110">
        <v>3954</v>
      </c>
      <c r="BQ82" s="111">
        <v>56.364932287954382</v>
      </c>
      <c r="BR82" s="779">
        <v>0</v>
      </c>
      <c r="BS82" s="778">
        <v>0</v>
      </c>
      <c r="BT82" s="110">
        <v>133</v>
      </c>
      <c r="BU82" s="114">
        <v>1.8959372772630081</v>
      </c>
    </row>
    <row r="83" spans="1:73" ht="24.9" customHeight="1" x14ac:dyDescent="0.25">
      <c r="A83" s="349"/>
      <c r="B83" s="350" t="s">
        <v>102</v>
      </c>
      <c r="C83" s="350"/>
      <c r="D83" s="349"/>
      <c r="E83" s="350"/>
      <c r="F83" s="349"/>
      <c r="G83" s="350"/>
      <c r="H83" s="349"/>
      <c r="I83" s="350"/>
      <c r="J83" s="349"/>
      <c r="K83" s="350"/>
      <c r="L83" s="349"/>
      <c r="M83" s="350"/>
      <c r="N83" s="349"/>
      <c r="O83" s="350"/>
      <c r="P83" s="349"/>
      <c r="Q83" s="350"/>
      <c r="R83" s="349"/>
      <c r="S83" s="350"/>
      <c r="T83" s="349"/>
      <c r="U83" s="350"/>
      <c r="V83" s="349"/>
      <c r="W83" s="350"/>
      <c r="X83" s="349"/>
      <c r="Y83" s="350"/>
      <c r="Z83" s="349"/>
      <c r="AA83" s="350"/>
      <c r="AB83" s="349"/>
      <c r="AC83" s="350"/>
      <c r="AD83" s="349"/>
      <c r="AE83" s="350"/>
      <c r="AF83" s="349"/>
      <c r="AG83" s="350"/>
      <c r="AH83" s="349"/>
      <c r="AI83" s="350"/>
      <c r="AJ83" s="349"/>
      <c r="AK83" s="350"/>
      <c r="AL83" s="349"/>
      <c r="AM83" s="350"/>
      <c r="AN83" s="349"/>
      <c r="AO83" s="350"/>
      <c r="AP83" s="349"/>
      <c r="AQ83" s="350"/>
      <c r="AR83" s="349"/>
      <c r="AS83" s="350"/>
      <c r="AT83" s="349"/>
      <c r="AU83" s="350"/>
      <c r="AV83" s="349"/>
      <c r="AW83" s="350"/>
      <c r="AX83" s="349"/>
      <c r="AY83" s="350"/>
      <c r="AZ83" s="349"/>
      <c r="BA83" s="350"/>
      <c r="BB83" s="349"/>
      <c r="BC83" s="350"/>
      <c r="BD83" s="349"/>
      <c r="BE83" s="350"/>
      <c r="BF83" s="349"/>
      <c r="BG83" s="350"/>
      <c r="BH83" s="349"/>
      <c r="BI83" s="350"/>
      <c r="BJ83" s="350"/>
      <c r="BK83" s="350"/>
      <c r="BL83" s="349"/>
      <c r="BM83" s="350"/>
      <c r="BN83" s="349"/>
      <c r="BO83" s="350"/>
      <c r="BP83" s="349"/>
      <c r="BQ83" s="350"/>
      <c r="BR83" s="349"/>
      <c r="BS83" s="350"/>
      <c r="BT83" s="349"/>
      <c r="BU83" s="350"/>
    </row>
    <row r="84" spans="1:73" ht="20.100000000000001" customHeight="1" x14ac:dyDescent="0.25">
      <c r="A84" s="382" t="s">
        <v>103</v>
      </c>
      <c r="B84" s="383" t="s">
        <v>104</v>
      </c>
      <c r="C84" s="383" t="s">
        <v>57</v>
      </c>
      <c r="D84" s="441">
        <v>0</v>
      </c>
      <c r="E84" s="442">
        <v>0</v>
      </c>
      <c r="F84" s="442">
        <v>0</v>
      </c>
      <c r="G84" s="442">
        <v>0</v>
      </c>
      <c r="H84" s="621">
        <v>0</v>
      </c>
      <c r="I84" s="443">
        <v>0</v>
      </c>
      <c r="J84" s="441">
        <v>0</v>
      </c>
      <c r="K84" s="442">
        <v>0</v>
      </c>
      <c r="L84" s="442">
        <v>0</v>
      </c>
      <c r="M84" s="442">
        <v>0</v>
      </c>
      <c r="N84" s="621">
        <v>0</v>
      </c>
      <c r="O84" s="443">
        <v>0</v>
      </c>
      <c r="P84" s="441">
        <v>0</v>
      </c>
      <c r="Q84" s="442">
        <v>0</v>
      </c>
      <c r="R84" s="442">
        <v>0</v>
      </c>
      <c r="S84" s="442">
        <v>0</v>
      </c>
      <c r="T84" s="622">
        <v>0</v>
      </c>
      <c r="U84" s="446">
        <v>0</v>
      </c>
      <c r="V84" s="441">
        <v>0</v>
      </c>
      <c r="W84" s="442">
        <v>0</v>
      </c>
      <c r="X84" s="442">
        <v>0</v>
      </c>
      <c r="Y84" s="442">
        <v>0</v>
      </c>
      <c r="Z84" s="621">
        <v>0</v>
      </c>
      <c r="AA84" s="443">
        <v>0</v>
      </c>
      <c r="AB84" s="401">
        <v>71</v>
      </c>
      <c r="AC84" s="404">
        <v>50.4</v>
      </c>
      <c r="AD84" s="402">
        <v>70</v>
      </c>
      <c r="AE84" s="404">
        <v>49.6</v>
      </c>
      <c r="AF84" s="439">
        <v>0</v>
      </c>
      <c r="AG84" s="405">
        <v>0</v>
      </c>
      <c r="AH84" s="401">
        <v>77</v>
      </c>
      <c r="AI84" s="404">
        <v>41.6</v>
      </c>
      <c r="AJ84" s="402">
        <v>108</v>
      </c>
      <c r="AK84" s="404">
        <v>58.4</v>
      </c>
      <c r="AL84" s="439">
        <v>0</v>
      </c>
      <c r="AM84" s="405">
        <v>0</v>
      </c>
      <c r="AN84" s="401">
        <v>74</v>
      </c>
      <c r="AO84" s="404">
        <v>48.684210526315788</v>
      </c>
      <c r="AP84" s="402">
        <v>78</v>
      </c>
      <c r="AQ84" s="404">
        <v>51.315789473684212</v>
      </c>
      <c r="AR84" s="439">
        <v>0</v>
      </c>
      <c r="AS84" s="405">
        <v>0</v>
      </c>
      <c r="AT84" s="401">
        <v>62</v>
      </c>
      <c r="AU84" s="404">
        <v>44.285714285714285</v>
      </c>
      <c r="AV84" s="402">
        <v>78</v>
      </c>
      <c r="AW84" s="404">
        <v>55.714285714285715</v>
      </c>
      <c r="AX84" s="439">
        <v>0</v>
      </c>
      <c r="AY84" s="405">
        <v>0</v>
      </c>
      <c r="AZ84" s="401">
        <v>69</v>
      </c>
      <c r="BA84" s="404">
        <v>38.764000000000003</v>
      </c>
      <c r="BB84" s="402">
        <v>109</v>
      </c>
      <c r="BC84" s="404">
        <v>61.235999999999997</v>
      </c>
      <c r="BD84" s="439">
        <v>0</v>
      </c>
      <c r="BE84" s="405">
        <v>0</v>
      </c>
      <c r="BF84" s="401">
        <v>73</v>
      </c>
      <c r="BG84" s="404">
        <v>45.061700000000002</v>
      </c>
      <c r="BH84" s="402">
        <v>89</v>
      </c>
      <c r="BI84" s="404">
        <v>54.938299999999998</v>
      </c>
      <c r="BJ84" s="442">
        <v>0</v>
      </c>
      <c r="BK84" s="404">
        <v>0</v>
      </c>
      <c r="BL84" s="439">
        <v>0</v>
      </c>
      <c r="BM84" s="405">
        <v>0</v>
      </c>
      <c r="BN84" s="401">
        <v>71</v>
      </c>
      <c r="BO84" s="404">
        <v>52.985100000000003</v>
      </c>
      <c r="BP84" s="402">
        <v>63</v>
      </c>
      <c r="BQ84" s="404">
        <v>47.014899999999997</v>
      </c>
      <c r="BR84" s="442">
        <v>0</v>
      </c>
      <c r="BS84" s="404">
        <v>0</v>
      </c>
      <c r="BT84" s="439">
        <v>0</v>
      </c>
      <c r="BU84" s="405">
        <v>0</v>
      </c>
    </row>
    <row r="85" spans="1:73" ht="20.100000000000001" customHeight="1" thickBot="1" x14ac:dyDescent="0.3">
      <c r="A85" s="382" t="s">
        <v>613</v>
      </c>
      <c r="B85" s="383" t="s">
        <v>622</v>
      </c>
      <c r="C85" s="383" t="s">
        <v>59</v>
      </c>
      <c r="D85" s="441">
        <v>0</v>
      </c>
      <c r="E85" s="442">
        <v>0</v>
      </c>
      <c r="F85" s="442">
        <v>0</v>
      </c>
      <c r="G85" s="442">
        <v>0</v>
      </c>
      <c r="H85" s="621">
        <v>0</v>
      </c>
      <c r="I85" s="443">
        <v>0</v>
      </c>
      <c r="J85" s="441">
        <v>0</v>
      </c>
      <c r="K85" s="442">
        <v>0</v>
      </c>
      <c r="L85" s="442">
        <v>0</v>
      </c>
      <c r="M85" s="442">
        <v>0</v>
      </c>
      <c r="N85" s="621">
        <v>0</v>
      </c>
      <c r="O85" s="443">
        <v>0</v>
      </c>
      <c r="P85" s="441">
        <v>0</v>
      </c>
      <c r="Q85" s="442">
        <v>0</v>
      </c>
      <c r="R85" s="442">
        <v>0</v>
      </c>
      <c r="S85" s="442">
        <v>0</v>
      </c>
      <c r="T85" s="622">
        <v>0</v>
      </c>
      <c r="U85" s="446">
        <v>0</v>
      </c>
      <c r="V85" s="441">
        <v>0</v>
      </c>
      <c r="W85" s="442">
        <v>0</v>
      </c>
      <c r="X85" s="442">
        <v>0</v>
      </c>
      <c r="Y85" s="442">
        <v>0</v>
      </c>
      <c r="Z85" s="621">
        <v>0</v>
      </c>
      <c r="AA85" s="443">
        <v>0</v>
      </c>
      <c r="AB85" s="441">
        <v>0</v>
      </c>
      <c r="AC85" s="442">
        <v>0</v>
      </c>
      <c r="AD85" s="442">
        <v>0</v>
      </c>
      <c r="AE85" s="442">
        <v>0</v>
      </c>
      <c r="AF85" s="621">
        <v>0</v>
      </c>
      <c r="AG85" s="443">
        <v>0</v>
      </c>
      <c r="AH85" s="441">
        <v>0</v>
      </c>
      <c r="AI85" s="442">
        <v>0</v>
      </c>
      <c r="AJ85" s="442">
        <v>0</v>
      </c>
      <c r="AK85" s="442">
        <v>0</v>
      </c>
      <c r="AL85" s="621">
        <v>0</v>
      </c>
      <c r="AM85" s="443">
        <v>0</v>
      </c>
      <c r="AN85" s="441">
        <v>0</v>
      </c>
      <c r="AO85" s="442">
        <v>0</v>
      </c>
      <c r="AP85" s="442">
        <v>0</v>
      </c>
      <c r="AQ85" s="442">
        <v>0</v>
      </c>
      <c r="AR85" s="621">
        <v>0</v>
      </c>
      <c r="AS85" s="443">
        <v>0</v>
      </c>
      <c r="AT85" s="441">
        <v>0</v>
      </c>
      <c r="AU85" s="442">
        <v>0</v>
      </c>
      <c r="AV85" s="442">
        <v>0</v>
      </c>
      <c r="AW85" s="442">
        <v>0</v>
      </c>
      <c r="AX85" s="621">
        <v>0</v>
      </c>
      <c r="AY85" s="443">
        <v>0</v>
      </c>
      <c r="AZ85" s="441">
        <v>0</v>
      </c>
      <c r="BA85" s="442">
        <v>0</v>
      </c>
      <c r="BB85" s="442">
        <v>0</v>
      </c>
      <c r="BC85" s="442">
        <v>0</v>
      </c>
      <c r="BD85" s="621">
        <v>0</v>
      </c>
      <c r="BE85" s="443">
        <v>0</v>
      </c>
      <c r="BF85" s="401">
        <v>40</v>
      </c>
      <c r="BG85" s="404">
        <v>40</v>
      </c>
      <c r="BH85" s="402">
        <v>60</v>
      </c>
      <c r="BI85" s="404">
        <v>60</v>
      </c>
      <c r="BJ85" s="442">
        <v>0</v>
      </c>
      <c r="BK85" s="404">
        <v>0</v>
      </c>
      <c r="BL85" s="439">
        <v>0</v>
      </c>
      <c r="BM85" s="405">
        <v>0</v>
      </c>
      <c r="BN85" s="401">
        <v>33</v>
      </c>
      <c r="BO85" s="404">
        <v>38.823500000000003</v>
      </c>
      <c r="BP85" s="402">
        <v>52</v>
      </c>
      <c r="BQ85" s="404">
        <v>61.176499999999997</v>
      </c>
      <c r="BR85" s="442">
        <v>0</v>
      </c>
      <c r="BS85" s="404">
        <v>0</v>
      </c>
      <c r="BT85" s="439">
        <v>0</v>
      </c>
      <c r="BU85" s="405">
        <v>0</v>
      </c>
    </row>
    <row r="86" spans="1:73" ht="24.9" customHeight="1" thickTop="1" x14ac:dyDescent="0.25">
      <c r="A86" s="353"/>
      <c r="B86" s="354" t="s">
        <v>269</v>
      </c>
      <c r="C86" s="354"/>
      <c r="D86" s="356"/>
      <c r="E86" s="355"/>
      <c r="F86" s="356"/>
      <c r="G86" s="356"/>
      <c r="H86" s="355"/>
      <c r="I86" s="356"/>
      <c r="J86" s="356"/>
      <c r="K86" s="355"/>
      <c r="L86" s="356"/>
      <c r="M86" s="356"/>
      <c r="N86" s="355"/>
      <c r="O86" s="356"/>
      <c r="P86" s="356"/>
      <c r="Q86" s="355"/>
      <c r="R86" s="353"/>
      <c r="S86" s="354"/>
      <c r="T86" s="355"/>
      <c r="U86" s="356"/>
      <c r="V86" s="356"/>
      <c r="W86" s="355"/>
      <c r="X86" s="356"/>
      <c r="Y86" s="356"/>
      <c r="Z86" s="355"/>
      <c r="AA86" s="356"/>
      <c r="AB86" s="356"/>
      <c r="AC86" s="355"/>
      <c r="AD86" s="356"/>
      <c r="AE86" s="356"/>
      <c r="AF86" s="355"/>
      <c r="AG86" s="356"/>
      <c r="AH86" s="356"/>
      <c r="AI86" s="355"/>
      <c r="AJ86" s="353"/>
      <c r="AK86" s="354"/>
      <c r="AL86" s="355"/>
      <c r="AM86" s="356"/>
      <c r="AN86" s="356"/>
      <c r="AO86" s="355"/>
      <c r="AP86" s="353"/>
      <c r="AQ86" s="354"/>
      <c r="AR86" s="355"/>
      <c r="AS86" s="356"/>
      <c r="AT86" s="356"/>
      <c r="AU86" s="355"/>
      <c r="AV86" s="353"/>
      <c r="AW86" s="354"/>
      <c r="AX86" s="355"/>
      <c r="AY86" s="356"/>
      <c r="AZ86" s="356"/>
      <c r="BA86" s="355"/>
      <c r="BB86" s="353"/>
      <c r="BC86" s="354"/>
      <c r="BD86" s="355"/>
      <c r="BE86" s="356"/>
      <c r="BF86" s="356"/>
      <c r="BG86" s="355"/>
      <c r="BH86" s="353"/>
      <c r="BI86" s="354"/>
      <c r="BJ86" s="354"/>
      <c r="BK86" s="354"/>
      <c r="BL86" s="355"/>
      <c r="BM86" s="356"/>
      <c r="BN86" s="356"/>
      <c r="BO86" s="355"/>
      <c r="BP86" s="353"/>
      <c r="BQ86" s="354"/>
      <c r="BR86" s="354"/>
      <c r="BS86" s="354"/>
      <c r="BT86" s="355"/>
      <c r="BU86" s="356"/>
    </row>
    <row r="87" spans="1:73" ht="20.100000000000001" customHeight="1" x14ac:dyDescent="0.25">
      <c r="A87" s="49" t="s">
        <v>106</v>
      </c>
      <c r="B87" s="50" t="s">
        <v>270</v>
      </c>
      <c r="C87" s="31" t="s">
        <v>57</v>
      </c>
      <c r="D87" s="105">
        <v>17</v>
      </c>
      <c r="E87" s="106">
        <v>50</v>
      </c>
      <c r="F87" s="107">
        <v>17</v>
      </c>
      <c r="G87" s="106">
        <v>50</v>
      </c>
      <c r="H87" s="70"/>
      <c r="I87" s="108"/>
      <c r="J87" s="105">
        <v>23</v>
      </c>
      <c r="K87" s="106">
        <v>59</v>
      </c>
      <c r="L87" s="107">
        <v>16</v>
      </c>
      <c r="M87" s="106">
        <v>41</v>
      </c>
      <c r="N87" s="70">
        <v>0</v>
      </c>
      <c r="O87" s="108">
        <v>0</v>
      </c>
      <c r="P87" s="105">
        <v>20</v>
      </c>
      <c r="Q87" s="106">
        <v>48.8</v>
      </c>
      <c r="R87" s="107">
        <v>20</v>
      </c>
      <c r="S87" s="106">
        <v>48.8</v>
      </c>
      <c r="T87" s="245">
        <v>1</v>
      </c>
      <c r="U87" s="99">
        <v>2.4</v>
      </c>
      <c r="V87" s="105">
        <v>24</v>
      </c>
      <c r="W87" s="106">
        <v>63.2</v>
      </c>
      <c r="X87" s="107">
        <v>14</v>
      </c>
      <c r="Y87" s="106">
        <v>36.799999999999997</v>
      </c>
      <c r="Z87" s="70">
        <v>0</v>
      </c>
      <c r="AA87" s="108">
        <v>0</v>
      </c>
      <c r="AB87" s="105">
        <v>20</v>
      </c>
      <c r="AC87" s="106">
        <v>50</v>
      </c>
      <c r="AD87" s="107">
        <v>20</v>
      </c>
      <c r="AE87" s="106">
        <v>50</v>
      </c>
      <c r="AF87" s="70">
        <v>0</v>
      </c>
      <c r="AG87" s="108">
        <v>0</v>
      </c>
      <c r="AH87" s="105">
        <v>21</v>
      </c>
      <c r="AI87" s="106">
        <v>48.837209302325576</v>
      </c>
      <c r="AJ87" s="107">
        <v>22</v>
      </c>
      <c r="AK87" s="106">
        <v>51.162790697674424</v>
      </c>
      <c r="AL87" s="70">
        <v>0</v>
      </c>
      <c r="AM87" s="108">
        <v>0</v>
      </c>
      <c r="AN87" s="105">
        <v>20</v>
      </c>
      <c r="AO87" s="106">
        <v>46.511627906976742</v>
      </c>
      <c r="AP87" s="107">
        <v>23</v>
      </c>
      <c r="AQ87" s="106">
        <v>53.488372093023251</v>
      </c>
      <c r="AR87" s="70">
        <v>0</v>
      </c>
      <c r="AS87" s="108">
        <v>0</v>
      </c>
      <c r="AT87" s="556">
        <v>21</v>
      </c>
      <c r="AU87" s="557">
        <v>50</v>
      </c>
      <c r="AV87" s="558">
        <v>21</v>
      </c>
      <c r="AW87" s="557">
        <v>50</v>
      </c>
      <c r="AX87" s="559">
        <v>0</v>
      </c>
      <c r="AY87" s="560">
        <v>0</v>
      </c>
      <c r="AZ87" s="556">
        <v>22</v>
      </c>
      <c r="BA87" s="557">
        <v>66.7</v>
      </c>
      <c r="BB87" s="558">
        <v>11</v>
      </c>
      <c r="BC87" s="557">
        <v>33.299999999999997</v>
      </c>
      <c r="BD87" s="559">
        <v>0</v>
      </c>
      <c r="BE87" s="560">
        <v>0</v>
      </c>
      <c r="BF87" s="556">
        <v>23</v>
      </c>
      <c r="BG87" s="557">
        <v>46</v>
      </c>
      <c r="BH87" s="558">
        <v>27</v>
      </c>
      <c r="BI87" s="557">
        <v>54</v>
      </c>
      <c r="BJ87" s="780">
        <v>0</v>
      </c>
      <c r="BK87" s="557">
        <v>0</v>
      </c>
      <c r="BL87" s="559">
        <v>0</v>
      </c>
      <c r="BM87" s="560">
        <v>0</v>
      </c>
      <c r="BN87" s="556">
        <v>28</v>
      </c>
      <c r="BO87" s="557">
        <v>53.846200000000003</v>
      </c>
      <c r="BP87" s="558">
        <v>24</v>
      </c>
      <c r="BQ87" s="557">
        <v>46.153799999999997</v>
      </c>
      <c r="BR87" s="780">
        <v>0</v>
      </c>
      <c r="BS87" s="557">
        <v>0</v>
      </c>
      <c r="BT87" s="780">
        <v>0</v>
      </c>
      <c r="BU87" s="557">
        <v>0</v>
      </c>
    </row>
    <row r="88" spans="1:73" ht="20.100000000000001" customHeight="1" x14ac:dyDescent="0.25">
      <c r="A88" s="46" t="s">
        <v>107</v>
      </c>
      <c r="B88" s="47" t="s">
        <v>108</v>
      </c>
      <c r="C88" s="30" t="s">
        <v>57</v>
      </c>
      <c r="D88" s="102">
        <v>30</v>
      </c>
      <c r="E88" s="104">
        <v>54.5</v>
      </c>
      <c r="F88" s="104">
        <v>25</v>
      </c>
      <c r="G88" s="104">
        <v>45.5</v>
      </c>
      <c r="H88" s="69"/>
      <c r="I88" s="109"/>
      <c r="J88" s="102">
        <v>30</v>
      </c>
      <c r="K88" s="103">
        <v>54.5</v>
      </c>
      <c r="L88" s="104">
        <v>25</v>
      </c>
      <c r="M88" s="103">
        <v>45.5</v>
      </c>
      <c r="N88" s="69">
        <v>0</v>
      </c>
      <c r="O88" s="109">
        <v>0</v>
      </c>
      <c r="P88" s="102">
        <v>35</v>
      </c>
      <c r="Q88" s="103">
        <v>63.6</v>
      </c>
      <c r="R88" s="104">
        <v>20</v>
      </c>
      <c r="S88" s="103">
        <v>36.4</v>
      </c>
      <c r="T88" s="244">
        <v>0</v>
      </c>
      <c r="U88" s="100">
        <v>0</v>
      </c>
      <c r="V88" s="102">
        <v>30</v>
      </c>
      <c r="W88" s="103">
        <v>54.5</v>
      </c>
      <c r="X88" s="104">
        <v>25</v>
      </c>
      <c r="Y88" s="103">
        <v>45.5</v>
      </c>
      <c r="Z88" s="69">
        <v>0</v>
      </c>
      <c r="AA88" s="109">
        <v>0</v>
      </c>
      <c r="AB88" s="102">
        <v>18</v>
      </c>
      <c r="AC88" s="103">
        <v>40</v>
      </c>
      <c r="AD88" s="104">
        <v>27</v>
      </c>
      <c r="AE88" s="103">
        <v>60</v>
      </c>
      <c r="AF88" s="69">
        <v>0</v>
      </c>
      <c r="AG88" s="109">
        <v>0</v>
      </c>
      <c r="AH88" s="102" t="s">
        <v>116</v>
      </c>
      <c r="AI88" s="327" t="s">
        <v>116</v>
      </c>
      <c r="AJ88" s="104" t="s">
        <v>116</v>
      </c>
      <c r="AK88" s="327" t="s">
        <v>116</v>
      </c>
      <c r="AL88" s="69" t="s">
        <v>116</v>
      </c>
      <c r="AM88" s="109" t="s">
        <v>116</v>
      </c>
      <c r="AN88" s="102" t="s">
        <v>116</v>
      </c>
      <c r="AO88" s="327" t="s">
        <v>116</v>
      </c>
      <c r="AP88" s="104" t="s">
        <v>116</v>
      </c>
      <c r="AQ88" s="327" t="s">
        <v>116</v>
      </c>
      <c r="AR88" s="69" t="s">
        <v>116</v>
      </c>
      <c r="AS88" s="109" t="s">
        <v>116</v>
      </c>
      <c r="AT88" s="102">
        <v>25</v>
      </c>
      <c r="AU88" s="542">
        <v>46.3</v>
      </c>
      <c r="AV88" s="104">
        <v>29</v>
      </c>
      <c r="AW88" s="542">
        <v>53.7</v>
      </c>
      <c r="AX88" s="69">
        <v>0</v>
      </c>
      <c r="AY88" s="109">
        <v>0</v>
      </c>
      <c r="AZ88" s="102">
        <v>26</v>
      </c>
      <c r="BA88" s="542">
        <v>48.1</v>
      </c>
      <c r="BB88" s="104">
        <v>28</v>
      </c>
      <c r="BC88" s="542">
        <v>51.9</v>
      </c>
      <c r="BD88" s="69">
        <v>0</v>
      </c>
      <c r="BE88" s="109">
        <v>0</v>
      </c>
      <c r="BF88" s="102">
        <v>27</v>
      </c>
      <c r="BG88" s="542">
        <v>45.762700000000002</v>
      </c>
      <c r="BH88" s="104">
        <v>32</v>
      </c>
      <c r="BI88" s="542">
        <v>54.237299999999998</v>
      </c>
      <c r="BJ88" s="781">
        <v>0</v>
      </c>
      <c r="BK88" s="103">
        <v>0</v>
      </c>
      <c r="BL88" s="69">
        <v>0</v>
      </c>
      <c r="BM88" s="109">
        <v>0</v>
      </c>
      <c r="BN88" s="102" t="s">
        <v>116</v>
      </c>
      <c r="BO88" s="542" t="s">
        <v>116</v>
      </c>
      <c r="BP88" s="104" t="s">
        <v>116</v>
      </c>
      <c r="BQ88" s="542" t="s">
        <v>116</v>
      </c>
      <c r="BR88" s="781" t="s">
        <v>116</v>
      </c>
      <c r="BS88" s="103" t="s">
        <v>116</v>
      </c>
      <c r="BT88" s="69" t="s">
        <v>116</v>
      </c>
      <c r="BU88" s="109" t="s">
        <v>116</v>
      </c>
    </row>
    <row r="89" spans="1:73" ht="20.100000000000001" customHeight="1" x14ac:dyDescent="0.25">
      <c r="A89" s="49" t="s">
        <v>109</v>
      </c>
      <c r="B89" s="50" t="s">
        <v>272</v>
      </c>
      <c r="C89" s="31" t="s">
        <v>57</v>
      </c>
      <c r="D89" s="105">
        <v>15</v>
      </c>
      <c r="E89" s="107">
        <v>42.9</v>
      </c>
      <c r="F89" s="107">
        <v>20</v>
      </c>
      <c r="G89" s="107">
        <v>57.1</v>
      </c>
      <c r="H89" s="70"/>
      <c r="I89" s="108"/>
      <c r="J89" s="105">
        <v>25</v>
      </c>
      <c r="K89" s="106">
        <v>73.5</v>
      </c>
      <c r="L89" s="107">
        <v>9</v>
      </c>
      <c r="M89" s="106">
        <v>26.5</v>
      </c>
      <c r="N89" s="70">
        <v>0</v>
      </c>
      <c r="O89" s="108">
        <v>0</v>
      </c>
      <c r="P89" s="105">
        <v>17</v>
      </c>
      <c r="Q89" s="106">
        <v>48.6</v>
      </c>
      <c r="R89" s="107">
        <v>18</v>
      </c>
      <c r="S89" s="106">
        <v>51.4</v>
      </c>
      <c r="T89" s="245">
        <v>0</v>
      </c>
      <c r="U89" s="99">
        <v>0</v>
      </c>
      <c r="V89" s="105">
        <v>11</v>
      </c>
      <c r="W89" s="106">
        <v>33.299999999999997</v>
      </c>
      <c r="X89" s="107">
        <v>22</v>
      </c>
      <c r="Y89" s="106">
        <v>66.7</v>
      </c>
      <c r="Z89" s="70">
        <v>0</v>
      </c>
      <c r="AA89" s="108">
        <v>0</v>
      </c>
      <c r="AB89" s="105">
        <v>14</v>
      </c>
      <c r="AC89" s="106">
        <v>42.424242424242422</v>
      </c>
      <c r="AD89" s="107">
        <v>19</v>
      </c>
      <c r="AE89" s="106">
        <v>57.575757575757578</v>
      </c>
      <c r="AF89" s="70">
        <v>0</v>
      </c>
      <c r="AG89" s="108">
        <v>0</v>
      </c>
      <c r="AH89" s="105">
        <v>20</v>
      </c>
      <c r="AI89" s="106">
        <v>58.82352941176471</v>
      </c>
      <c r="AJ89" s="107">
        <v>14</v>
      </c>
      <c r="AK89" s="106">
        <v>41.17647058823529</v>
      </c>
      <c r="AL89" s="70">
        <v>0</v>
      </c>
      <c r="AM89" s="108">
        <v>0</v>
      </c>
      <c r="AN89" s="105">
        <v>15</v>
      </c>
      <c r="AO89" s="106">
        <v>44.117647058823529</v>
      </c>
      <c r="AP89" s="107">
        <v>19</v>
      </c>
      <c r="AQ89" s="106">
        <v>55.882352941176471</v>
      </c>
      <c r="AR89" s="70">
        <v>0</v>
      </c>
      <c r="AS89" s="108">
        <v>0</v>
      </c>
      <c r="AT89" s="105">
        <v>19</v>
      </c>
      <c r="AU89" s="106">
        <v>54.3</v>
      </c>
      <c r="AV89" s="107">
        <v>16</v>
      </c>
      <c r="AW89" s="106">
        <v>45.7</v>
      </c>
      <c r="AX89" s="70">
        <v>0</v>
      </c>
      <c r="AY89" s="108">
        <v>0</v>
      </c>
      <c r="AZ89" s="105">
        <v>16</v>
      </c>
      <c r="BA89" s="106">
        <v>47.1</v>
      </c>
      <c r="BB89" s="107">
        <v>18</v>
      </c>
      <c r="BC89" s="106">
        <v>52.9</v>
      </c>
      <c r="BD89" s="70">
        <v>0</v>
      </c>
      <c r="BE89" s="108">
        <v>0</v>
      </c>
      <c r="BF89" s="105">
        <v>12</v>
      </c>
      <c r="BG89" s="106">
        <v>33.333300000000001</v>
      </c>
      <c r="BH89" s="107">
        <v>24</v>
      </c>
      <c r="BI89" s="106">
        <v>66.666700000000006</v>
      </c>
      <c r="BJ89" s="782">
        <v>0</v>
      </c>
      <c r="BK89" s="106">
        <v>0</v>
      </c>
      <c r="BL89" s="70">
        <v>0</v>
      </c>
      <c r="BM89" s="108">
        <v>0</v>
      </c>
      <c r="BN89" s="105">
        <v>14</v>
      </c>
      <c r="BO89" s="106">
        <v>46.666699999999999</v>
      </c>
      <c r="BP89" s="107">
        <v>16</v>
      </c>
      <c r="BQ89" s="106">
        <v>53.333300000000001</v>
      </c>
      <c r="BR89" s="782">
        <v>0</v>
      </c>
      <c r="BS89" s="106">
        <v>0</v>
      </c>
      <c r="BT89" s="70">
        <v>0</v>
      </c>
      <c r="BU89" s="108">
        <v>0</v>
      </c>
    </row>
    <row r="90" spans="1:73" ht="20.100000000000001" customHeight="1" x14ac:dyDescent="0.25">
      <c r="A90" s="46" t="s">
        <v>111</v>
      </c>
      <c r="B90" s="47" t="s">
        <v>273</v>
      </c>
      <c r="C90" s="30" t="s">
        <v>57</v>
      </c>
      <c r="D90" s="102">
        <v>24</v>
      </c>
      <c r="E90" s="103">
        <v>53.3</v>
      </c>
      <c r="F90" s="104">
        <v>21</v>
      </c>
      <c r="G90" s="103">
        <v>46.7</v>
      </c>
      <c r="H90" s="69"/>
      <c r="I90" s="109"/>
      <c r="J90" s="102">
        <v>21</v>
      </c>
      <c r="K90" s="103">
        <v>45.7</v>
      </c>
      <c r="L90" s="104">
        <v>25</v>
      </c>
      <c r="M90" s="103">
        <v>54.3</v>
      </c>
      <c r="N90" s="69">
        <v>0</v>
      </c>
      <c r="O90" s="109">
        <v>0</v>
      </c>
      <c r="P90" s="102">
        <v>27</v>
      </c>
      <c r="Q90" s="103">
        <v>58.7</v>
      </c>
      <c r="R90" s="104">
        <v>19</v>
      </c>
      <c r="S90" s="103">
        <v>41.3</v>
      </c>
      <c r="T90" s="244">
        <v>0</v>
      </c>
      <c r="U90" s="100">
        <v>0</v>
      </c>
      <c r="V90" s="102">
        <v>27</v>
      </c>
      <c r="W90" s="103">
        <v>58.7</v>
      </c>
      <c r="X90" s="104">
        <v>19</v>
      </c>
      <c r="Y90" s="103">
        <v>41.3</v>
      </c>
      <c r="Z90" s="69">
        <v>0</v>
      </c>
      <c r="AA90" s="109">
        <v>0</v>
      </c>
      <c r="AB90" s="102">
        <v>26</v>
      </c>
      <c r="AC90" s="103">
        <v>70.270270270270274</v>
      </c>
      <c r="AD90" s="104">
        <v>11</v>
      </c>
      <c r="AE90" s="103">
        <v>29.72972972972973</v>
      </c>
      <c r="AF90" s="69">
        <v>0</v>
      </c>
      <c r="AG90" s="109">
        <v>0</v>
      </c>
      <c r="AH90" s="102">
        <v>20</v>
      </c>
      <c r="AI90" s="103">
        <v>42.553191489361701</v>
      </c>
      <c r="AJ90" s="104">
        <v>27</v>
      </c>
      <c r="AK90" s="103">
        <v>57.446808510638306</v>
      </c>
      <c r="AL90" s="69">
        <v>0</v>
      </c>
      <c r="AM90" s="109">
        <v>0</v>
      </c>
      <c r="AN90" s="102">
        <v>21</v>
      </c>
      <c r="AO90" s="103">
        <v>42.857142857142854</v>
      </c>
      <c r="AP90" s="104">
        <v>25</v>
      </c>
      <c r="AQ90" s="103">
        <v>51.020408163265309</v>
      </c>
      <c r="AR90" s="69">
        <v>3</v>
      </c>
      <c r="AS90" s="109">
        <v>6.1224489795918364</v>
      </c>
      <c r="AT90" s="102">
        <v>25</v>
      </c>
      <c r="AU90" s="103">
        <v>56.8</v>
      </c>
      <c r="AV90" s="104">
        <v>19</v>
      </c>
      <c r="AW90" s="103">
        <v>43.2</v>
      </c>
      <c r="AX90" s="69">
        <v>0</v>
      </c>
      <c r="AY90" s="109">
        <v>0</v>
      </c>
      <c r="AZ90" s="102">
        <v>25</v>
      </c>
      <c r="BA90" s="103">
        <v>53.2</v>
      </c>
      <c r="BB90" s="104">
        <v>22</v>
      </c>
      <c r="BC90" s="103">
        <v>46.8</v>
      </c>
      <c r="BD90" s="69">
        <v>0</v>
      </c>
      <c r="BE90" s="109">
        <v>0</v>
      </c>
      <c r="BF90" s="102">
        <v>0</v>
      </c>
      <c r="BG90" s="103">
        <v>0</v>
      </c>
      <c r="BH90" s="104">
        <v>0</v>
      </c>
      <c r="BI90" s="103">
        <v>0</v>
      </c>
      <c r="BJ90" s="781">
        <v>0</v>
      </c>
      <c r="BK90" s="103">
        <v>0</v>
      </c>
      <c r="BL90" s="69">
        <v>45</v>
      </c>
      <c r="BM90" s="109">
        <v>100</v>
      </c>
      <c r="BN90" s="102">
        <v>27</v>
      </c>
      <c r="BO90" s="103">
        <v>54</v>
      </c>
      <c r="BP90" s="104">
        <v>23</v>
      </c>
      <c r="BQ90" s="103">
        <v>46</v>
      </c>
      <c r="BR90" s="781">
        <v>0</v>
      </c>
      <c r="BS90" s="103">
        <v>0</v>
      </c>
      <c r="BT90" s="69">
        <v>0</v>
      </c>
      <c r="BU90" s="109">
        <v>0</v>
      </c>
    </row>
    <row r="91" spans="1:73" ht="20.100000000000001" customHeight="1" x14ac:dyDescent="0.25">
      <c r="A91" s="49" t="s">
        <v>113</v>
      </c>
      <c r="B91" s="50" t="s">
        <v>274</v>
      </c>
      <c r="C91" s="31" t="s">
        <v>57</v>
      </c>
      <c r="D91" s="105">
        <v>45</v>
      </c>
      <c r="E91" s="107">
        <v>46.9</v>
      </c>
      <c r="F91" s="107">
        <v>51</v>
      </c>
      <c r="G91" s="107">
        <v>53.1</v>
      </c>
      <c r="H91" s="70"/>
      <c r="I91" s="108"/>
      <c r="J91" s="105">
        <v>47</v>
      </c>
      <c r="K91" s="106">
        <v>45.6</v>
      </c>
      <c r="L91" s="107">
        <v>56</v>
      </c>
      <c r="M91" s="106">
        <v>54.4</v>
      </c>
      <c r="N91" s="70">
        <v>0</v>
      </c>
      <c r="O91" s="108">
        <v>0</v>
      </c>
      <c r="P91" s="105">
        <v>57</v>
      </c>
      <c r="Q91" s="106">
        <v>47.9</v>
      </c>
      <c r="R91" s="107">
        <v>62</v>
      </c>
      <c r="S91" s="106">
        <v>52.1</v>
      </c>
      <c r="T91" s="245">
        <v>0</v>
      </c>
      <c r="U91" s="99">
        <v>0</v>
      </c>
      <c r="V91" s="105">
        <v>51</v>
      </c>
      <c r="W91" s="106">
        <v>42.9</v>
      </c>
      <c r="X91" s="107">
        <v>68</v>
      </c>
      <c r="Y91" s="106">
        <v>57.1</v>
      </c>
      <c r="Z91" s="70">
        <v>0</v>
      </c>
      <c r="AA91" s="108">
        <v>0</v>
      </c>
      <c r="AB91" s="105">
        <v>54</v>
      </c>
      <c r="AC91" s="106">
        <v>45</v>
      </c>
      <c r="AD91" s="107">
        <v>66</v>
      </c>
      <c r="AE91" s="106">
        <v>55.000000000000007</v>
      </c>
      <c r="AF91" s="70">
        <v>0</v>
      </c>
      <c r="AG91" s="108">
        <v>0</v>
      </c>
      <c r="AH91" s="105">
        <v>49</v>
      </c>
      <c r="AI91" s="106">
        <v>41.17647058823529</v>
      </c>
      <c r="AJ91" s="107">
        <v>70</v>
      </c>
      <c r="AK91" s="106">
        <v>58.82352941176471</v>
      </c>
      <c r="AL91" s="70">
        <v>0</v>
      </c>
      <c r="AM91" s="108">
        <v>0</v>
      </c>
      <c r="AN91" s="105">
        <v>59</v>
      </c>
      <c r="AO91" s="106">
        <v>50</v>
      </c>
      <c r="AP91" s="107">
        <v>59</v>
      </c>
      <c r="AQ91" s="106">
        <v>50</v>
      </c>
      <c r="AR91" s="70">
        <v>0</v>
      </c>
      <c r="AS91" s="108">
        <v>0</v>
      </c>
      <c r="AT91" s="105">
        <v>64</v>
      </c>
      <c r="AU91" s="106">
        <v>53.3</v>
      </c>
      <c r="AV91" s="107">
        <v>56</v>
      </c>
      <c r="AW91" s="106">
        <v>46.7</v>
      </c>
      <c r="AX91" s="70">
        <v>0</v>
      </c>
      <c r="AY91" s="108">
        <v>0</v>
      </c>
      <c r="AZ91" s="105">
        <v>47</v>
      </c>
      <c r="BA91" s="106">
        <v>39.5</v>
      </c>
      <c r="BB91" s="107">
        <v>72</v>
      </c>
      <c r="BC91" s="106">
        <v>60.5</v>
      </c>
      <c r="BD91" s="70">
        <v>0</v>
      </c>
      <c r="BE91" s="108">
        <v>0</v>
      </c>
      <c r="BF91" s="105">
        <v>44</v>
      </c>
      <c r="BG91" s="106">
        <v>36.974800000000002</v>
      </c>
      <c r="BH91" s="107">
        <v>75</v>
      </c>
      <c r="BI91" s="106">
        <v>63.025199999999998</v>
      </c>
      <c r="BJ91" s="782">
        <v>0</v>
      </c>
      <c r="BK91" s="106">
        <v>0</v>
      </c>
      <c r="BL91" s="70">
        <v>0</v>
      </c>
      <c r="BM91" s="108">
        <v>0</v>
      </c>
      <c r="BN91" s="105">
        <v>53</v>
      </c>
      <c r="BO91" s="106">
        <v>44.537799999999997</v>
      </c>
      <c r="BP91" s="107">
        <v>66</v>
      </c>
      <c r="BQ91" s="106">
        <v>55.462200000000003</v>
      </c>
      <c r="BR91" s="782">
        <v>0</v>
      </c>
      <c r="BS91" s="106">
        <v>0</v>
      </c>
      <c r="BT91" s="70">
        <v>0</v>
      </c>
      <c r="BU91" s="108">
        <v>0</v>
      </c>
    </row>
    <row r="92" spans="1:73" ht="20.100000000000001" customHeight="1" x14ac:dyDescent="0.25">
      <c r="A92" s="46" t="s">
        <v>113</v>
      </c>
      <c r="B92" s="47" t="s">
        <v>275</v>
      </c>
      <c r="C92" s="30" t="s">
        <v>57</v>
      </c>
      <c r="D92" s="102" t="s">
        <v>116</v>
      </c>
      <c r="E92" s="104" t="s">
        <v>116</v>
      </c>
      <c r="F92" s="104" t="s">
        <v>116</v>
      </c>
      <c r="G92" s="104" t="s">
        <v>116</v>
      </c>
      <c r="H92" s="69" t="s">
        <v>116</v>
      </c>
      <c r="I92" s="109" t="s">
        <v>116</v>
      </c>
      <c r="J92" s="102" t="s">
        <v>116</v>
      </c>
      <c r="K92" s="103" t="s">
        <v>116</v>
      </c>
      <c r="L92" s="104" t="s">
        <v>116</v>
      </c>
      <c r="M92" s="103" t="s">
        <v>116</v>
      </c>
      <c r="N92" s="69" t="s">
        <v>116</v>
      </c>
      <c r="O92" s="109" t="s">
        <v>116</v>
      </c>
      <c r="P92" s="102">
        <v>32</v>
      </c>
      <c r="Q92" s="103">
        <v>41.6</v>
      </c>
      <c r="R92" s="104">
        <v>45</v>
      </c>
      <c r="S92" s="103">
        <v>58.4</v>
      </c>
      <c r="T92" s="244">
        <v>0</v>
      </c>
      <c r="U92" s="100">
        <v>0</v>
      </c>
      <c r="V92" s="102" t="s">
        <v>116</v>
      </c>
      <c r="W92" s="103" t="s">
        <v>116</v>
      </c>
      <c r="X92" s="104" t="s">
        <v>116</v>
      </c>
      <c r="Y92" s="103" t="s">
        <v>116</v>
      </c>
      <c r="Z92" s="69" t="s">
        <v>116</v>
      </c>
      <c r="AA92" s="109" t="s">
        <v>116</v>
      </c>
      <c r="AB92" s="102">
        <v>29</v>
      </c>
      <c r="AC92" s="103">
        <v>38.15789473684211</v>
      </c>
      <c r="AD92" s="104">
        <v>47</v>
      </c>
      <c r="AE92" s="103">
        <v>61.842105263157897</v>
      </c>
      <c r="AF92" s="69">
        <v>0</v>
      </c>
      <c r="AG92" s="109">
        <v>0</v>
      </c>
      <c r="AH92" s="102" t="s">
        <v>116</v>
      </c>
      <c r="AI92" s="327" t="s">
        <v>116</v>
      </c>
      <c r="AJ92" s="104" t="s">
        <v>116</v>
      </c>
      <c r="AK92" s="327" t="s">
        <v>116</v>
      </c>
      <c r="AL92" s="69" t="s">
        <v>116</v>
      </c>
      <c r="AM92" s="109" t="s">
        <v>116</v>
      </c>
      <c r="AN92" s="102">
        <v>29</v>
      </c>
      <c r="AO92" s="327">
        <v>38.15789473684211</v>
      </c>
      <c r="AP92" s="104">
        <v>47</v>
      </c>
      <c r="AQ92" s="327">
        <v>61.842105263157897</v>
      </c>
      <c r="AR92" s="69">
        <v>0</v>
      </c>
      <c r="AS92" s="109">
        <v>0</v>
      </c>
      <c r="AT92" s="102" t="s">
        <v>116</v>
      </c>
      <c r="AU92" s="327" t="s">
        <v>116</v>
      </c>
      <c r="AV92" s="104" t="s">
        <v>116</v>
      </c>
      <c r="AW92" s="327" t="s">
        <v>116</v>
      </c>
      <c r="AX92" s="69" t="s">
        <v>116</v>
      </c>
      <c r="AY92" s="109" t="s">
        <v>116</v>
      </c>
      <c r="AZ92" s="102" t="s">
        <v>116</v>
      </c>
      <c r="BA92" s="327" t="s">
        <v>116</v>
      </c>
      <c r="BB92" s="104" t="s">
        <v>116</v>
      </c>
      <c r="BC92" s="327" t="s">
        <v>116</v>
      </c>
      <c r="BD92" s="69" t="s">
        <v>116</v>
      </c>
      <c r="BE92" s="109" t="s">
        <v>116</v>
      </c>
      <c r="BF92" s="102">
        <v>23</v>
      </c>
      <c r="BG92" s="327">
        <v>31.081099999999999</v>
      </c>
      <c r="BH92" s="104">
        <v>49</v>
      </c>
      <c r="BI92" s="327">
        <v>66.216200000000001</v>
      </c>
      <c r="BJ92" s="327">
        <v>0</v>
      </c>
      <c r="BK92" s="103">
        <v>0</v>
      </c>
      <c r="BL92" s="69">
        <v>2</v>
      </c>
      <c r="BM92" s="109">
        <v>2.7029999999999998</v>
      </c>
      <c r="BN92" s="102" t="s">
        <v>116</v>
      </c>
      <c r="BO92" s="327" t="s">
        <v>116</v>
      </c>
      <c r="BP92" s="104" t="s">
        <v>116</v>
      </c>
      <c r="BQ92" s="327" t="s">
        <v>116</v>
      </c>
      <c r="BR92" s="327" t="s">
        <v>116</v>
      </c>
      <c r="BS92" s="103" t="s">
        <v>116</v>
      </c>
      <c r="BT92" s="69" t="s">
        <v>116</v>
      </c>
      <c r="BU92" s="109" t="s">
        <v>116</v>
      </c>
    </row>
    <row r="93" spans="1:73" ht="20.100000000000001" customHeight="1" x14ac:dyDescent="0.25">
      <c r="A93" s="49" t="s">
        <v>117</v>
      </c>
      <c r="B93" s="50" t="s">
        <v>277</v>
      </c>
      <c r="C93" s="31" t="s">
        <v>57</v>
      </c>
      <c r="D93" s="105">
        <v>10</v>
      </c>
      <c r="E93" s="107">
        <v>27.8</v>
      </c>
      <c r="F93" s="107">
        <v>26</v>
      </c>
      <c r="G93" s="107">
        <v>72.2</v>
      </c>
      <c r="H93" s="70"/>
      <c r="I93" s="108"/>
      <c r="J93" s="105">
        <v>12</v>
      </c>
      <c r="K93" s="106">
        <v>34.299999999999997</v>
      </c>
      <c r="L93" s="107">
        <v>23</v>
      </c>
      <c r="M93" s="106">
        <v>65.7</v>
      </c>
      <c r="N93" s="70">
        <v>0</v>
      </c>
      <c r="O93" s="108">
        <v>0</v>
      </c>
      <c r="P93" s="105">
        <v>19</v>
      </c>
      <c r="Q93" s="106">
        <v>50</v>
      </c>
      <c r="R93" s="107">
        <v>19</v>
      </c>
      <c r="S93" s="106">
        <v>50</v>
      </c>
      <c r="T93" s="245">
        <v>0</v>
      </c>
      <c r="U93" s="99">
        <v>0</v>
      </c>
      <c r="V93" s="105">
        <v>8</v>
      </c>
      <c r="W93" s="106">
        <v>21.1</v>
      </c>
      <c r="X93" s="107">
        <v>30</v>
      </c>
      <c r="Y93" s="106">
        <v>78.900000000000006</v>
      </c>
      <c r="Z93" s="70">
        <v>0</v>
      </c>
      <c r="AA93" s="108">
        <v>0</v>
      </c>
      <c r="AB93" s="105">
        <v>16</v>
      </c>
      <c r="AC93" s="106">
        <v>41.025641025641022</v>
      </c>
      <c r="AD93" s="107">
        <v>23</v>
      </c>
      <c r="AE93" s="106">
        <v>58.974358974358978</v>
      </c>
      <c r="AF93" s="70">
        <v>0</v>
      </c>
      <c r="AG93" s="108">
        <v>0</v>
      </c>
      <c r="AH93" s="105">
        <v>14</v>
      </c>
      <c r="AI93" s="106">
        <v>36.84210526315789</v>
      </c>
      <c r="AJ93" s="107">
        <v>24</v>
      </c>
      <c r="AK93" s="106">
        <v>63.157894736842103</v>
      </c>
      <c r="AL93" s="70">
        <v>0</v>
      </c>
      <c r="AM93" s="108">
        <v>0</v>
      </c>
      <c r="AN93" s="105">
        <v>20</v>
      </c>
      <c r="AO93" s="106">
        <v>51.282051282051277</v>
      </c>
      <c r="AP93" s="107">
        <v>19</v>
      </c>
      <c r="AQ93" s="106">
        <v>48.717948717948715</v>
      </c>
      <c r="AR93" s="70">
        <v>0</v>
      </c>
      <c r="AS93" s="108">
        <v>0</v>
      </c>
      <c r="AT93" s="105">
        <v>18</v>
      </c>
      <c r="AU93" s="106">
        <v>45</v>
      </c>
      <c r="AV93" s="107">
        <v>22</v>
      </c>
      <c r="AW93" s="106">
        <v>55</v>
      </c>
      <c r="AX93" s="70">
        <v>0</v>
      </c>
      <c r="AY93" s="108">
        <v>0</v>
      </c>
      <c r="AZ93" s="105">
        <v>13</v>
      </c>
      <c r="BA93" s="328">
        <v>35.1</v>
      </c>
      <c r="BB93" s="107">
        <v>24</v>
      </c>
      <c r="BC93" s="328">
        <v>64.900000000000006</v>
      </c>
      <c r="BD93" s="70">
        <v>0</v>
      </c>
      <c r="BE93" s="108">
        <v>0</v>
      </c>
      <c r="BF93" s="105">
        <v>16</v>
      </c>
      <c r="BG93" s="328">
        <v>35.555599999999998</v>
      </c>
      <c r="BH93" s="107">
        <v>29</v>
      </c>
      <c r="BI93" s="328">
        <v>64.444400000000002</v>
      </c>
      <c r="BJ93" s="328">
        <v>0</v>
      </c>
      <c r="BK93" s="106">
        <v>0</v>
      </c>
      <c r="BL93" s="70">
        <v>0</v>
      </c>
      <c r="BM93" s="108">
        <v>0</v>
      </c>
      <c r="BN93" s="105">
        <v>21</v>
      </c>
      <c r="BO93" s="988">
        <v>52.5</v>
      </c>
      <c r="BP93" s="107">
        <v>19</v>
      </c>
      <c r="BQ93" s="988">
        <v>47.5</v>
      </c>
      <c r="BR93" s="328">
        <v>0</v>
      </c>
      <c r="BS93" s="106">
        <v>0</v>
      </c>
      <c r="BT93" s="780">
        <v>0</v>
      </c>
      <c r="BU93" s="557">
        <v>0</v>
      </c>
    </row>
    <row r="94" spans="1:73" ht="20.100000000000001" customHeight="1" x14ac:dyDescent="0.25">
      <c r="A94" s="46" t="s">
        <v>117</v>
      </c>
      <c r="B94" s="47" t="s">
        <v>278</v>
      </c>
      <c r="C94" s="30" t="s">
        <v>57</v>
      </c>
      <c r="D94" s="102">
        <v>27</v>
      </c>
      <c r="E94" s="104">
        <v>34.200000000000003</v>
      </c>
      <c r="F94" s="104">
        <v>52</v>
      </c>
      <c r="G94" s="104">
        <v>65.8</v>
      </c>
      <c r="H94" s="69"/>
      <c r="I94" s="109"/>
      <c r="J94" s="102">
        <v>37</v>
      </c>
      <c r="K94" s="103">
        <v>44</v>
      </c>
      <c r="L94" s="104">
        <v>47</v>
      </c>
      <c r="M94" s="103">
        <v>56</v>
      </c>
      <c r="N94" s="69">
        <v>0</v>
      </c>
      <c r="O94" s="109">
        <v>0</v>
      </c>
      <c r="P94" s="102">
        <v>35</v>
      </c>
      <c r="Q94" s="103">
        <v>41.7</v>
      </c>
      <c r="R94" s="104">
        <v>49</v>
      </c>
      <c r="S94" s="103">
        <v>58.3</v>
      </c>
      <c r="T94" s="244">
        <v>0</v>
      </c>
      <c r="U94" s="100">
        <v>0</v>
      </c>
      <c r="V94" s="102">
        <v>38</v>
      </c>
      <c r="W94" s="103">
        <v>46.9</v>
      </c>
      <c r="X94" s="104">
        <v>43</v>
      </c>
      <c r="Y94" s="103">
        <v>53.1</v>
      </c>
      <c r="Z94" s="69">
        <v>0</v>
      </c>
      <c r="AA94" s="109">
        <v>0</v>
      </c>
      <c r="AB94" s="102">
        <v>24</v>
      </c>
      <c r="AC94" s="103">
        <v>29.629629629629626</v>
      </c>
      <c r="AD94" s="104">
        <v>57</v>
      </c>
      <c r="AE94" s="103">
        <v>70.370370370370367</v>
      </c>
      <c r="AF94" s="69">
        <v>0</v>
      </c>
      <c r="AG94" s="109">
        <v>0</v>
      </c>
      <c r="AH94" s="102">
        <v>35</v>
      </c>
      <c r="AI94" s="103">
        <v>41.17647058823529</v>
      </c>
      <c r="AJ94" s="104">
        <v>50</v>
      </c>
      <c r="AK94" s="103">
        <v>58.82352941176471</v>
      </c>
      <c r="AL94" s="69">
        <v>0</v>
      </c>
      <c r="AM94" s="109">
        <v>0</v>
      </c>
      <c r="AN94" s="102" t="s">
        <v>116</v>
      </c>
      <c r="AO94" s="327" t="s">
        <v>116</v>
      </c>
      <c r="AP94" s="104" t="s">
        <v>116</v>
      </c>
      <c r="AQ94" s="327" t="s">
        <v>116</v>
      </c>
      <c r="AR94" s="69" t="s">
        <v>116</v>
      </c>
      <c r="AS94" s="109" t="s">
        <v>116</v>
      </c>
      <c r="AT94" s="102" t="s">
        <v>116</v>
      </c>
      <c r="AU94" s="327" t="s">
        <v>116</v>
      </c>
      <c r="AV94" s="104" t="s">
        <v>116</v>
      </c>
      <c r="AW94" s="327" t="s">
        <v>116</v>
      </c>
      <c r="AX94" s="69" t="s">
        <v>116</v>
      </c>
      <c r="AY94" s="109" t="s">
        <v>116</v>
      </c>
      <c r="AZ94" s="102">
        <v>34</v>
      </c>
      <c r="BA94" s="327">
        <v>43.6</v>
      </c>
      <c r="BB94" s="104">
        <v>44</v>
      </c>
      <c r="BC94" s="327">
        <v>56.4</v>
      </c>
      <c r="BD94" s="69">
        <v>0</v>
      </c>
      <c r="BE94" s="109">
        <v>0</v>
      </c>
      <c r="BF94" s="102" t="s">
        <v>116</v>
      </c>
      <c r="BG94" s="327" t="s">
        <v>116</v>
      </c>
      <c r="BH94" s="104" t="s">
        <v>116</v>
      </c>
      <c r="BI94" s="327" t="s">
        <v>116</v>
      </c>
      <c r="BJ94" s="327" t="s">
        <v>116</v>
      </c>
      <c r="BK94" s="327" t="s">
        <v>116</v>
      </c>
      <c r="BL94" s="69" t="s">
        <v>116</v>
      </c>
      <c r="BM94" s="109" t="s">
        <v>116</v>
      </c>
      <c r="BN94" s="102" t="s">
        <v>116</v>
      </c>
      <c r="BO94" s="327" t="s">
        <v>116</v>
      </c>
      <c r="BP94" s="104" t="s">
        <v>116</v>
      </c>
      <c r="BQ94" s="327" t="s">
        <v>116</v>
      </c>
      <c r="BR94" s="327" t="s">
        <v>116</v>
      </c>
      <c r="BS94" s="103" t="s">
        <v>116</v>
      </c>
      <c r="BT94" s="69" t="s">
        <v>116</v>
      </c>
      <c r="BU94" s="109" t="s">
        <v>116</v>
      </c>
    </row>
    <row r="95" spans="1:73" ht="20.100000000000001" customHeight="1" x14ac:dyDescent="0.25">
      <c r="A95" s="49" t="s">
        <v>117</v>
      </c>
      <c r="B95" s="50" t="s">
        <v>279</v>
      </c>
      <c r="C95" s="31" t="s">
        <v>116</v>
      </c>
      <c r="D95" s="105">
        <v>8</v>
      </c>
      <c r="E95" s="106">
        <v>17</v>
      </c>
      <c r="F95" s="107">
        <v>39</v>
      </c>
      <c r="G95" s="106">
        <v>83</v>
      </c>
      <c r="H95" s="70" t="s">
        <v>232</v>
      </c>
      <c r="I95" s="108" t="s">
        <v>232</v>
      </c>
      <c r="J95" s="105">
        <v>13</v>
      </c>
      <c r="K95" s="106">
        <v>27.7</v>
      </c>
      <c r="L95" s="107">
        <v>34</v>
      </c>
      <c r="M95" s="106">
        <v>72.3</v>
      </c>
      <c r="N95" s="70">
        <v>0</v>
      </c>
      <c r="O95" s="108">
        <v>0</v>
      </c>
      <c r="P95" s="105">
        <v>18</v>
      </c>
      <c r="Q95" s="106">
        <v>37.5</v>
      </c>
      <c r="R95" s="107">
        <v>30</v>
      </c>
      <c r="S95" s="106">
        <v>62.5</v>
      </c>
      <c r="T95" s="245">
        <v>0</v>
      </c>
      <c r="U95" s="99">
        <v>0</v>
      </c>
      <c r="V95" s="105">
        <v>13</v>
      </c>
      <c r="W95" s="106">
        <v>30.2</v>
      </c>
      <c r="X95" s="107">
        <v>30</v>
      </c>
      <c r="Y95" s="106">
        <v>69.8</v>
      </c>
      <c r="Z95" s="70">
        <v>0</v>
      </c>
      <c r="AA95" s="108">
        <v>0</v>
      </c>
      <c r="AB95" s="105">
        <v>18</v>
      </c>
      <c r="AC95" s="106">
        <v>34.615384615384613</v>
      </c>
      <c r="AD95" s="107">
        <v>34</v>
      </c>
      <c r="AE95" s="106">
        <v>65.384615384615387</v>
      </c>
      <c r="AF95" s="70">
        <v>0</v>
      </c>
      <c r="AG95" s="108">
        <v>0</v>
      </c>
      <c r="AH95" s="105" t="s">
        <v>116</v>
      </c>
      <c r="AI95" s="328" t="s">
        <v>116</v>
      </c>
      <c r="AJ95" s="107" t="s">
        <v>116</v>
      </c>
      <c r="AK95" s="328" t="s">
        <v>116</v>
      </c>
      <c r="AL95" s="105" t="s">
        <v>116</v>
      </c>
      <c r="AM95" s="328" t="s">
        <v>116</v>
      </c>
      <c r="AN95" s="105" t="s">
        <v>116</v>
      </c>
      <c r="AO95" s="328" t="s">
        <v>116</v>
      </c>
      <c r="AP95" s="107" t="s">
        <v>116</v>
      </c>
      <c r="AQ95" s="328" t="s">
        <v>116</v>
      </c>
      <c r="AR95" s="70" t="s">
        <v>116</v>
      </c>
      <c r="AS95" s="108" t="s">
        <v>116</v>
      </c>
      <c r="AT95" s="105" t="s">
        <v>116</v>
      </c>
      <c r="AU95" s="328" t="s">
        <v>116</v>
      </c>
      <c r="AV95" s="107" t="s">
        <v>116</v>
      </c>
      <c r="AW95" s="328" t="s">
        <v>116</v>
      </c>
      <c r="AX95" s="70" t="s">
        <v>116</v>
      </c>
      <c r="AY95" s="108" t="s">
        <v>116</v>
      </c>
      <c r="AZ95" s="105" t="s">
        <v>116</v>
      </c>
      <c r="BA95" s="328" t="s">
        <v>116</v>
      </c>
      <c r="BB95" s="107" t="s">
        <v>116</v>
      </c>
      <c r="BC95" s="328" t="s">
        <v>116</v>
      </c>
      <c r="BD95" s="70" t="s">
        <v>116</v>
      </c>
      <c r="BE95" s="108" t="s">
        <v>116</v>
      </c>
      <c r="BF95" s="105" t="s">
        <v>116</v>
      </c>
      <c r="BG95" s="328" t="s">
        <v>116</v>
      </c>
      <c r="BH95" s="107" t="s">
        <v>116</v>
      </c>
      <c r="BI95" s="328" t="s">
        <v>116</v>
      </c>
      <c r="BJ95" s="328" t="s">
        <v>116</v>
      </c>
      <c r="BK95" s="328" t="s">
        <v>116</v>
      </c>
      <c r="BL95" s="70" t="s">
        <v>116</v>
      </c>
      <c r="BM95" s="108" t="s">
        <v>116</v>
      </c>
      <c r="BN95" s="105" t="s">
        <v>116</v>
      </c>
      <c r="BO95" s="328" t="s">
        <v>116</v>
      </c>
      <c r="BP95" s="107" t="s">
        <v>116</v>
      </c>
      <c r="BQ95" s="328" t="s">
        <v>116</v>
      </c>
      <c r="BR95" s="328" t="s">
        <v>116</v>
      </c>
      <c r="BS95" s="328" t="s">
        <v>116</v>
      </c>
      <c r="BT95" s="70" t="s">
        <v>116</v>
      </c>
      <c r="BU95" s="108" t="s">
        <v>116</v>
      </c>
    </row>
    <row r="96" spans="1:73" ht="20.100000000000001" customHeight="1" x14ac:dyDescent="0.25">
      <c r="A96" s="46" t="s">
        <v>121</v>
      </c>
      <c r="B96" s="47" t="s">
        <v>122</v>
      </c>
      <c r="C96" s="30" t="s">
        <v>57</v>
      </c>
      <c r="D96" s="102">
        <v>13</v>
      </c>
      <c r="E96" s="104">
        <v>46.4</v>
      </c>
      <c r="F96" s="104">
        <v>15</v>
      </c>
      <c r="G96" s="104">
        <v>53.6</v>
      </c>
      <c r="H96" s="69"/>
      <c r="I96" s="109"/>
      <c r="J96" s="102">
        <v>15</v>
      </c>
      <c r="K96" s="103">
        <v>50</v>
      </c>
      <c r="L96" s="104">
        <v>15</v>
      </c>
      <c r="M96" s="103">
        <v>50</v>
      </c>
      <c r="N96" s="69">
        <v>0</v>
      </c>
      <c r="O96" s="109">
        <v>0</v>
      </c>
      <c r="P96" s="102">
        <v>14</v>
      </c>
      <c r="Q96" s="103">
        <v>56</v>
      </c>
      <c r="R96" s="104">
        <v>11</v>
      </c>
      <c r="S96" s="103">
        <v>44</v>
      </c>
      <c r="T96" s="244">
        <v>0</v>
      </c>
      <c r="U96" s="100">
        <v>0</v>
      </c>
      <c r="V96" s="102">
        <v>15</v>
      </c>
      <c r="W96" s="103">
        <v>53.6</v>
      </c>
      <c r="X96" s="104">
        <v>13</v>
      </c>
      <c r="Y96" s="103">
        <v>46.4</v>
      </c>
      <c r="Z96" s="69">
        <v>0</v>
      </c>
      <c r="AA96" s="109">
        <v>0</v>
      </c>
      <c r="AB96" s="102">
        <v>18</v>
      </c>
      <c r="AC96" s="103">
        <v>64.285714285714292</v>
      </c>
      <c r="AD96" s="104">
        <v>10</v>
      </c>
      <c r="AE96" s="103">
        <v>35.714285714285715</v>
      </c>
      <c r="AF96" s="69">
        <v>0</v>
      </c>
      <c r="AG96" s="109">
        <v>0</v>
      </c>
      <c r="AH96" s="102">
        <v>14</v>
      </c>
      <c r="AI96" s="103">
        <v>50</v>
      </c>
      <c r="AJ96" s="104">
        <v>14</v>
      </c>
      <c r="AK96" s="103">
        <v>50</v>
      </c>
      <c r="AL96" s="69" t="s">
        <v>116</v>
      </c>
      <c r="AM96" s="109" t="s">
        <v>116</v>
      </c>
      <c r="AN96" s="102">
        <v>18</v>
      </c>
      <c r="AO96" s="103">
        <v>50</v>
      </c>
      <c r="AP96" s="104">
        <v>18</v>
      </c>
      <c r="AQ96" s="103">
        <v>50</v>
      </c>
      <c r="AR96" s="69">
        <v>0</v>
      </c>
      <c r="AS96" s="109">
        <v>0</v>
      </c>
      <c r="AT96" s="102">
        <v>17</v>
      </c>
      <c r="AU96" s="103">
        <v>45.9</v>
      </c>
      <c r="AV96" s="104">
        <v>20</v>
      </c>
      <c r="AW96" s="103">
        <v>54.1</v>
      </c>
      <c r="AX96" s="69">
        <v>0</v>
      </c>
      <c r="AY96" s="109">
        <v>0</v>
      </c>
      <c r="AZ96" s="102">
        <v>14</v>
      </c>
      <c r="BA96" s="103">
        <v>38.9</v>
      </c>
      <c r="BB96" s="104">
        <v>22</v>
      </c>
      <c r="BC96" s="103">
        <v>61.1</v>
      </c>
      <c r="BD96" s="69">
        <v>0</v>
      </c>
      <c r="BE96" s="109">
        <v>0</v>
      </c>
      <c r="BF96" s="102">
        <v>19</v>
      </c>
      <c r="BG96" s="103">
        <v>52.777799999999999</v>
      </c>
      <c r="BH96" s="104">
        <v>17</v>
      </c>
      <c r="BI96" s="103">
        <v>47.222200000000001</v>
      </c>
      <c r="BJ96" s="781">
        <v>0</v>
      </c>
      <c r="BK96" s="103">
        <v>0</v>
      </c>
      <c r="BL96" s="69">
        <v>0</v>
      </c>
      <c r="BM96" s="109">
        <v>0</v>
      </c>
      <c r="BN96" s="102">
        <v>24</v>
      </c>
      <c r="BO96" s="103">
        <v>52.173900000000003</v>
      </c>
      <c r="BP96" s="104">
        <v>22</v>
      </c>
      <c r="BQ96" s="103">
        <v>47.826099999999997</v>
      </c>
      <c r="BR96" s="781">
        <v>0</v>
      </c>
      <c r="BS96" s="103">
        <v>0</v>
      </c>
      <c r="BT96" s="69">
        <v>0</v>
      </c>
      <c r="BU96" s="109">
        <v>0</v>
      </c>
    </row>
    <row r="97" spans="1:73" ht="18" customHeight="1" x14ac:dyDescent="0.25">
      <c r="A97" s="239" t="s">
        <v>466</v>
      </c>
      <c r="B97" s="29"/>
      <c r="C97" s="29"/>
    </row>
    <row r="98" spans="1:73" ht="12.75" customHeight="1" x14ac:dyDescent="0.25">
      <c r="A98" s="1010" t="s">
        <v>1000</v>
      </c>
      <c r="B98" s="1010"/>
      <c r="C98" s="1010"/>
    </row>
    <row r="99" spans="1:73" ht="36" customHeight="1" x14ac:dyDescent="0.25">
      <c r="A99" s="1010"/>
      <c r="B99" s="1010"/>
      <c r="C99" s="1010"/>
    </row>
    <row r="100" spans="1:73" ht="17.25" customHeight="1" x14ac:dyDescent="0.25">
      <c r="A100" s="239" t="s">
        <v>467</v>
      </c>
      <c r="B100" s="29"/>
      <c r="C100" s="29"/>
    </row>
    <row r="101" spans="1:73" ht="22.5" customHeight="1" x14ac:dyDescent="0.25">
      <c r="A101" s="1008" t="s">
        <v>234</v>
      </c>
      <c r="B101" s="1008"/>
      <c r="C101" s="1008"/>
    </row>
    <row r="102" spans="1:73" ht="15" customHeight="1" x14ac:dyDescent="0.25">
      <c r="A102" s="29" t="s">
        <v>731</v>
      </c>
    </row>
    <row r="105" spans="1:73" s="326" customFormat="1" ht="12" customHeight="1" x14ac:dyDescent="0.25">
      <c r="A105" s="322"/>
      <c r="B105" s="323"/>
      <c r="C105" s="323"/>
      <c r="D105" s="324"/>
      <c r="E105" s="325"/>
      <c r="F105" s="324"/>
      <c r="G105" s="325"/>
      <c r="H105" s="325"/>
      <c r="I105" s="325"/>
      <c r="J105" s="324"/>
      <c r="K105" s="325"/>
      <c r="L105" s="324"/>
      <c r="M105" s="325"/>
      <c r="N105" s="325"/>
      <c r="O105" s="325"/>
      <c r="P105" s="324"/>
      <c r="Q105" s="325"/>
      <c r="R105" s="324"/>
      <c r="S105" s="325"/>
      <c r="T105" s="325"/>
      <c r="U105" s="325"/>
      <c r="V105" s="324"/>
      <c r="W105" s="325"/>
      <c r="X105" s="324"/>
      <c r="Y105" s="325"/>
      <c r="Z105" s="325"/>
      <c r="AA105" s="325"/>
      <c r="AB105" s="324"/>
      <c r="AC105" s="325"/>
      <c r="AD105" s="324"/>
      <c r="AE105" s="325"/>
      <c r="AF105" s="325"/>
      <c r="AG105" s="325"/>
      <c r="AH105" s="324"/>
      <c r="AI105" s="325"/>
      <c r="AJ105" s="324"/>
      <c r="AK105" s="325"/>
      <c r="AL105" s="325"/>
      <c r="AM105" s="325"/>
      <c r="AN105" s="324"/>
      <c r="AO105" s="325"/>
      <c r="AP105" s="324"/>
      <c r="AQ105" s="325"/>
      <c r="AR105" s="325"/>
      <c r="AS105" s="325"/>
      <c r="AT105" s="324"/>
      <c r="AU105" s="325"/>
      <c r="AV105" s="324"/>
      <c r="AW105" s="325"/>
      <c r="AX105" s="325"/>
      <c r="AY105" s="325"/>
      <c r="AZ105" s="324"/>
      <c r="BA105" s="325"/>
      <c r="BB105" s="324"/>
      <c r="BC105" s="325"/>
      <c r="BD105" s="325"/>
      <c r="BE105" s="325"/>
      <c r="BF105" s="324"/>
      <c r="BG105" s="325"/>
      <c r="BH105" s="324"/>
      <c r="BI105" s="325"/>
      <c r="BJ105" s="325"/>
      <c r="BK105" s="325"/>
      <c r="BL105" s="325"/>
      <c r="BM105" s="325"/>
      <c r="BN105" s="324"/>
      <c r="BO105" s="325"/>
      <c r="BP105" s="324"/>
      <c r="BQ105" s="325"/>
      <c r="BR105" s="325"/>
      <c r="BS105" s="325"/>
      <c r="BT105" s="325"/>
      <c r="BU105" s="325"/>
    </row>
    <row r="107" spans="1:73" x14ac:dyDescent="0.25">
      <c r="P107" s="314"/>
      <c r="R107" s="314"/>
      <c r="W107" s="314"/>
    </row>
    <row r="108" spans="1:73" x14ac:dyDescent="0.25">
      <c r="D108" s="314"/>
      <c r="F108" s="314"/>
      <c r="H108" s="314"/>
      <c r="J108" s="314"/>
      <c r="K108" s="314"/>
      <c r="L108" s="314"/>
    </row>
  </sheetData>
  <autoFilter ref="A5:AY5" xr:uid="{00000000-0001-0000-1F00-000000000000}"/>
  <mergeCells count="52">
    <mergeCell ref="BN3:BU3"/>
    <mergeCell ref="BN4:BO4"/>
    <mergeCell ref="BP4:BQ4"/>
    <mergeCell ref="BR4:BS4"/>
    <mergeCell ref="BT4:BU4"/>
    <mergeCell ref="BF3:BM3"/>
    <mergeCell ref="BF4:BG4"/>
    <mergeCell ref="BH4:BI4"/>
    <mergeCell ref="BL4:BM4"/>
    <mergeCell ref="BJ4:BK4"/>
    <mergeCell ref="A1:C1"/>
    <mergeCell ref="A3:B3"/>
    <mergeCell ref="A2:B2"/>
    <mergeCell ref="AT3:AY3"/>
    <mergeCell ref="C3:C4"/>
    <mergeCell ref="V4:W4"/>
    <mergeCell ref="X4:Y4"/>
    <mergeCell ref="Z4:AA4"/>
    <mergeCell ref="V3:AA3"/>
    <mergeCell ref="D4:E4"/>
    <mergeCell ref="F4:G4"/>
    <mergeCell ref="H4:I4"/>
    <mergeCell ref="J4:K4"/>
    <mergeCell ref="AH3:AM3"/>
    <mergeCell ref="AH4:AI4"/>
    <mergeCell ref="A101:C101"/>
    <mergeCell ref="AN3:AS3"/>
    <mergeCell ref="AN4:AO4"/>
    <mergeCell ref="AP4:AQ4"/>
    <mergeCell ref="AR4:AS4"/>
    <mergeCell ref="D3:I3"/>
    <mergeCell ref="J3:O3"/>
    <mergeCell ref="N4:O4"/>
    <mergeCell ref="L4:M4"/>
    <mergeCell ref="P3:U3"/>
    <mergeCell ref="P4:Q4"/>
    <mergeCell ref="AZ3:BE3"/>
    <mergeCell ref="AZ4:BA4"/>
    <mergeCell ref="BB4:BC4"/>
    <mergeCell ref="BD4:BE4"/>
    <mergeCell ref="A98:C99"/>
    <mergeCell ref="R4:S4"/>
    <mergeCell ref="T4:U4"/>
    <mergeCell ref="AL4:AM4"/>
    <mergeCell ref="AB3:AG3"/>
    <mergeCell ref="AB4:AC4"/>
    <mergeCell ref="AD4:AE4"/>
    <mergeCell ref="AF4:AG4"/>
    <mergeCell ref="AT4:AU4"/>
    <mergeCell ref="AV4:AW4"/>
    <mergeCell ref="AX4:AY4"/>
    <mergeCell ref="AJ4:AK4"/>
  </mergeCells>
  <conditionalFormatting sqref="A41 C41 A76:BM81">
    <cfRule type="expression" dxfId="32" priority="21">
      <formula>MOD(ROW(),2)=0</formula>
    </cfRule>
  </conditionalFormatting>
  <conditionalFormatting sqref="A6:C40">
    <cfRule type="expression" dxfId="31" priority="5">
      <formula>MOD(ROW(),2)=0</formula>
    </cfRule>
  </conditionalFormatting>
  <conditionalFormatting sqref="A42:C75">
    <cfRule type="expression" dxfId="30" priority="3">
      <formula>MOD(ROW(),2)=0</formula>
    </cfRule>
  </conditionalFormatting>
  <conditionalFormatting sqref="A69:C69">
    <cfRule type="expression" dxfId="29" priority="22">
      <formula>MOD(ROW(),2)=0</formula>
    </cfRule>
  </conditionalFormatting>
  <conditionalFormatting sqref="A84:BU85">
    <cfRule type="expression" dxfId="28" priority="2">
      <formula>MOD(ROW(),2)=0</formula>
    </cfRule>
  </conditionalFormatting>
  <conditionalFormatting sqref="B41">
    <cfRule type="expression" dxfId="27" priority="11">
      <formula>MOD(ROW(),2)=0</formula>
    </cfRule>
  </conditionalFormatting>
  <conditionalFormatting sqref="D6:BM75">
    <cfRule type="expression" dxfId="26" priority="1">
      <formula>MOD(ROW(),2)=0</formula>
    </cfRule>
  </conditionalFormatting>
  <conditionalFormatting sqref="BN6:BU81">
    <cfRule type="expression" dxfId="25" priority="10">
      <formula>MOD(ROW(),2)=0</formula>
    </cfRule>
  </conditionalFormatting>
  <hyperlinks>
    <hyperlink ref="A2:B2" location="TOC!A1" display="Return to Table of Contents" xr:uid="{00000000-0004-0000-1F00-000000000000}"/>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60" max="72" man="1"/>
  </rowBreaks>
  <colBreaks count="5" manualBreakCount="5">
    <brk id="15" max="101" man="1"/>
    <brk id="27" max="101" man="1"/>
    <brk id="39" max="101" man="1"/>
    <brk id="51" max="101" man="1"/>
    <brk id="65" max="101"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70C0"/>
    <pageSetUpPr fitToPage="1"/>
  </sheetPr>
  <dimension ref="A1:AC21"/>
  <sheetViews>
    <sheetView zoomScaleNormal="100" workbookViewId="0">
      <pane xSplit="8" ySplit="4" topLeftCell="I5" activePane="bottomRight" state="frozen"/>
      <selection activeCell="M10" sqref="M10"/>
      <selection pane="topRight" activeCell="M10" sqref="M10"/>
      <selection pane="bottomLeft" activeCell="M10" sqref="M10"/>
      <selection pane="bottomRight"/>
    </sheetView>
  </sheetViews>
  <sheetFormatPr defaultColWidth="9.109375" defaultRowHeight="13.2" x14ac:dyDescent="0.25"/>
  <cols>
    <col min="1" max="1" width="8.5546875" style="1" customWidth="1"/>
    <col min="2" max="2" width="11.5546875" style="1" customWidth="1"/>
    <col min="3" max="3" width="9.109375" style="1" customWidth="1"/>
    <col min="4" max="4" width="6.109375" style="1" customWidth="1"/>
    <col min="5" max="5" width="9.109375" style="1" customWidth="1"/>
    <col min="6" max="6" width="6.109375" style="1" customWidth="1"/>
    <col min="7" max="7" width="9.109375" style="1" customWidth="1"/>
    <col min="8" max="8" width="6.109375" style="1" customWidth="1"/>
    <col min="9" max="9" width="9.109375" style="1" customWidth="1"/>
    <col min="10" max="10" width="6.109375" style="1" customWidth="1"/>
    <col min="11" max="11" width="9.109375" style="1" customWidth="1"/>
    <col min="12" max="12" width="6.109375" style="1" customWidth="1"/>
    <col min="13" max="13" width="9.109375" style="1" customWidth="1"/>
    <col min="14" max="14" width="6.109375" style="1" customWidth="1"/>
    <col min="15" max="15" width="9.109375" style="1" customWidth="1"/>
    <col min="16" max="16" width="6.109375" style="1" customWidth="1"/>
    <col min="17" max="17" width="9.109375" style="1" customWidth="1"/>
    <col min="18" max="18" width="6.109375" style="1" customWidth="1"/>
    <col min="19" max="19" width="9.109375" style="1" customWidth="1"/>
    <col min="20" max="20" width="6.109375" style="1" customWidth="1"/>
    <col min="21" max="21" width="9.109375" style="1" customWidth="1"/>
    <col min="22" max="22" width="6.109375" style="1" customWidth="1"/>
    <col min="23" max="23" width="9.109375" style="1" customWidth="1"/>
    <col min="24" max="24" width="6.109375" style="1" customWidth="1"/>
    <col min="25" max="25" width="9.109375" style="1"/>
    <col min="26" max="26" width="6.109375" style="1" customWidth="1"/>
    <col min="27" max="16384" width="9.109375" style="1"/>
  </cols>
  <sheetData>
    <row r="1" spans="1:29" s="24" customFormat="1" ht="21.75" customHeight="1" x14ac:dyDescent="0.25">
      <c r="A1" s="154" t="s">
        <v>968</v>
      </c>
    </row>
    <row r="2" spans="1:29" ht="18" customHeight="1" x14ac:dyDescent="0.25">
      <c r="A2" s="1009" t="s">
        <v>10</v>
      </c>
      <c r="B2" s="1009"/>
      <c r="C2" s="1009"/>
    </row>
    <row r="3" spans="1:29" ht="99.75" customHeight="1" x14ac:dyDescent="0.25">
      <c r="A3" s="1031"/>
      <c r="B3" s="1031"/>
      <c r="C3" s="1045" t="s">
        <v>145</v>
      </c>
      <c r="D3" s="1046"/>
      <c r="E3" s="1045" t="s">
        <v>144</v>
      </c>
      <c r="F3" s="1046"/>
      <c r="G3" s="1045" t="s">
        <v>691</v>
      </c>
      <c r="H3" s="1046"/>
      <c r="I3" s="1045" t="s">
        <v>343</v>
      </c>
      <c r="J3" s="1046"/>
      <c r="K3" s="1045" t="s">
        <v>344</v>
      </c>
      <c r="L3" s="1046"/>
      <c r="M3" s="1045" t="s">
        <v>345</v>
      </c>
      <c r="N3" s="1046"/>
      <c r="O3" s="1045" t="s">
        <v>346</v>
      </c>
      <c r="P3" s="1031"/>
      <c r="Q3" s="1045" t="s">
        <v>239</v>
      </c>
      <c r="R3" s="1046"/>
      <c r="S3" s="1045" t="s">
        <v>240</v>
      </c>
      <c r="T3" s="1046"/>
      <c r="U3" s="1045" t="s">
        <v>241</v>
      </c>
      <c r="V3" s="1046"/>
      <c r="W3" s="1031" t="s">
        <v>242</v>
      </c>
      <c r="X3" s="1031"/>
      <c r="Y3" s="1045" t="s">
        <v>643</v>
      </c>
      <c r="Z3" s="1046"/>
    </row>
    <row r="4" spans="1:29" ht="13.8" x14ac:dyDescent="0.25">
      <c r="A4" s="18" t="s">
        <v>126</v>
      </c>
      <c r="B4" s="152" t="s">
        <v>146</v>
      </c>
      <c r="C4" s="52" t="s">
        <v>19</v>
      </c>
      <c r="D4" s="53" t="s">
        <v>224</v>
      </c>
      <c r="E4" s="52" t="s">
        <v>19</v>
      </c>
      <c r="F4" s="53" t="s">
        <v>224</v>
      </c>
      <c r="G4" s="52" t="s">
        <v>19</v>
      </c>
      <c r="H4" s="53" t="s">
        <v>224</v>
      </c>
      <c r="I4" s="52" t="s">
        <v>19</v>
      </c>
      <c r="J4" s="53" t="s">
        <v>224</v>
      </c>
      <c r="K4" s="52" t="s">
        <v>19</v>
      </c>
      <c r="L4" s="53" t="s">
        <v>224</v>
      </c>
      <c r="M4" s="52" t="s">
        <v>19</v>
      </c>
      <c r="N4" s="53" t="s">
        <v>224</v>
      </c>
      <c r="O4" s="52" t="s">
        <v>19</v>
      </c>
      <c r="P4" s="18" t="s">
        <v>224</v>
      </c>
      <c r="Q4" s="52" t="s">
        <v>19</v>
      </c>
      <c r="R4" s="53" t="s">
        <v>224</v>
      </c>
      <c r="S4" s="52" t="s">
        <v>19</v>
      </c>
      <c r="T4" s="53" t="s">
        <v>224</v>
      </c>
      <c r="U4" s="52" t="s">
        <v>19</v>
      </c>
      <c r="V4" s="53" t="s">
        <v>224</v>
      </c>
      <c r="W4" s="18" t="s">
        <v>19</v>
      </c>
      <c r="X4" s="18" t="s">
        <v>224</v>
      </c>
      <c r="Y4" s="754" t="s">
        <v>19</v>
      </c>
      <c r="Z4" s="755" t="s">
        <v>224</v>
      </c>
    </row>
    <row r="5" spans="1:29" ht="20.100000000000001" customHeight="1" x14ac:dyDescent="0.25">
      <c r="A5" s="383">
        <v>2015</v>
      </c>
      <c r="B5" s="265">
        <v>5811</v>
      </c>
      <c r="C5" s="410">
        <v>3017</v>
      </c>
      <c r="D5" s="411">
        <v>51.9</v>
      </c>
      <c r="E5" s="410">
        <v>2791</v>
      </c>
      <c r="F5" s="412">
        <v>48</v>
      </c>
      <c r="G5" s="413">
        <v>3</v>
      </c>
      <c r="H5" s="411">
        <v>0.1</v>
      </c>
      <c r="I5" s="410">
        <v>3121</v>
      </c>
      <c r="J5" s="412">
        <v>53.7</v>
      </c>
      <c r="K5" s="410">
        <v>259</v>
      </c>
      <c r="L5" s="412">
        <v>4.5</v>
      </c>
      <c r="M5" s="410">
        <v>398</v>
      </c>
      <c r="N5" s="412">
        <v>6.8</v>
      </c>
      <c r="O5" s="413">
        <v>36</v>
      </c>
      <c r="P5" s="266">
        <v>0.6</v>
      </c>
      <c r="Q5" s="410">
        <v>1344</v>
      </c>
      <c r="R5" s="412">
        <v>23.1</v>
      </c>
      <c r="S5" s="426">
        <v>9</v>
      </c>
      <c r="T5" s="412">
        <v>0.2</v>
      </c>
      <c r="U5" s="426">
        <v>83</v>
      </c>
      <c r="V5" s="412">
        <v>1.4</v>
      </c>
      <c r="W5" s="270">
        <v>154</v>
      </c>
      <c r="X5" s="269">
        <v>2.7</v>
      </c>
      <c r="Y5" s="426">
        <v>407</v>
      </c>
      <c r="Z5" s="412">
        <v>7</v>
      </c>
      <c r="AA5" s="177"/>
      <c r="AB5" s="329"/>
    </row>
    <row r="6" spans="1:29" ht="20.100000000000001" customHeight="1" x14ac:dyDescent="0.25">
      <c r="A6" s="383">
        <v>2016</v>
      </c>
      <c r="B6" s="265">
        <v>5957</v>
      </c>
      <c r="C6" s="410">
        <v>3032</v>
      </c>
      <c r="D6" s="411">
        <v>50.9</v>
      </c>
      <c r="E6" s="410">
        <v>2924</v>
      </c>
      <c r="F6" s="412">
        <v>49.1</v>
      </c>
      <c r="G6" s="413">
        <v>1</v>
      </c>
      <c r="H6" s="411" t="s">
        <v>231</v>
      </c>
      <c r="I6" s="410">
        <v>3227</v>
      </c>
      <c r="J6" s="411">
        <v>54.2</v>
      </c>
      <c r="K6" s="410">
        <v>292</v>
      </c>
      <c r="L6" s="412">
        <v>4.9000000000000004</v>
      </c>
      <c r="M6" s="410">
        <v>414</v>
      </c>
      <c r="N6" s="411">
        <v>6.9</v>
      </c>
      <c r="O6" s="413">
        <v>20</v>
      </c>
      <c r="P6" s="266">
        <v>0.3</v>
      </c>
      <c r="Q6" s="410">
        <v>1408</v>
      </c>
      <c r="R6" s="412">
        <v>23.6</v>
      </c>
      <c r="S6" s="426">
        <v>28</v>
      </c>
      <c r="T6" s="411">
        <v>0.5</v>
      </c>
      <c r="U6" s="426">
        <v>92</v>
      </c>
      <c r="V6" s="412">
        <v>1.5</v>
      </c>
      <c r="W6" s="270">
        <v>130</v>
      </c>
      <c r="X6" s="269">
        <v>2.2000000000000002</v>
      </c>
      <c r="Y6" s="426">
        <v>346</v>
      </c>
      <c r="Z6" s="412">
        <v>5.8</v>
      </c>
      <c r="AA6" s="177"/>
      <c r="AB6" s="329"/>
    </row>
    <row r="7" spans="1:29" ht="20.100000000000001" customHeight="1" x14ac:dyDescent="0.25">
      <c r="A7" s="383">
        <v>2017</v>
      </c>
      <c r="B7" s="265">
        <v>6238</v>
      </c>
      <c r="C7" s="410">
        <v>3205</v>
      </c>
      <c r="D7" s="411">
        <v>51.4</v>
      </c>
      <c r="E7" s="410">
        <v>3026</v>
      </c>
      <c r="F7" s="412">
        <v>48.5</v>
      </c>
      <c r="G7" s="413">
        <v>7</v>
      </c>
      <c r="H7" s="411">
        <v>0.1</v>
      </c>
      <c r="I7" s="410">
        <v>3242</v>
      </c>
      <c r="J7" s="412">
        <v>52</v>
      </c>
      <c r="K7" s="410">
        <v>295</v>
      </c>
      <c r="L7" s="412">
        <v>4.7</v>
      </c>
      <c r="M7" s="410">
        <v>507</v>
      </c>
      <c r="N7" s="411">
        <v>8.1</v>
      </c>
      <c r="O7" s="413">
        <v>22</v>
      </c>
      <c r="P7" s="266">
        <v>0.4</v>
      </c>
      <c r="Q7" s="410">
        <v>1499</v>
      </c>
      <c r="R7" s="412">
        <v>24</v>
      </c>
      <c r="S7" s="426">
        <v>11</v>
      </c>
      <c r="T7" s="411">
        <v>0.2</v>
      </c>
      <c r="U7" s="426">
        <v>131</v>
      </c>
      <c r="V7" s="412">
        <v>2.1</v>
      </c>
      <c r="W7" s="270">
        <v>200</v>
      </c>
      <c r="X7" s="266">
        <v>3.2</v>
      </c>
      <c r="Y7" s="426">
        <v>331</v>
      </c>
      <c r="Z7" s="412">
        <v>5.3</v>
      </c>
      <c r="AA7" s="177"/>
      <c r="AB7" s="330"/>
    </row>
    <row r="8" spans="1:29" ht="20.100000000000001" customHeight="1" x14ac:dyDescent="0.25">
      <c r="A8" s="383">
        <v>2018</v>
      </c>
      <c r="B8" s="265">
        <v>6305</v>
      </c>
      <c r="C8" s="410">
        <v>3164</v>
      </c>
      <c r="D8" s="411">
        <v>50.2</v>
      </c>
      <c r="E8" s="410">
        <v>3135</v>
      </c>
      <c r="F8" s="412">
        <v>49.7</v>
      </c>
      <c r="G8" s="413">
        <v>6</v>
      </c>
      <c r="H8" s="411">
        <v>0.1</v>
      </c>
      <c r="I8" s="410">
        <v>3299</v>
      </c>
      <c r="J8" s="412">
        <v>52.3</v>
      </c>
      <c r="K8" s="410">
        <v>277</v>
      </c>
      <c r="L8" s="412">
        <v>4.4000000000000004</v>
      </c>
      <c r="M8" s="410">
        <v>487</v>
      </c>
      <c r="N8" s="411">
        <v>7.7</v>
      </c>
      <c r="O8" s="413">
        <v>30</v>
      </c>
      <c r="P8" s="266">
        <v>0.5</v>
      </c>
      <c r="Q8" s="410">
        <v>1532</v>
      </c>
      <c r="R8" s="412">
        <v>24.3</v>
      </c>
      <c r="S8" s="426">
        <v>17</v>
      </c>
      <c r="T8" s="411">
        <v>0.3</v>
      </c>
      <c r="U8" s="426">
        <v>138</v>
      </c>
      <c r="V8" s="411">
        <v>2.2000000000000002</v>
      </c>
      <c r="W8" s="270">
        <v>154</v>
      </c>
      <c r="X8" s="266">
        <v>2.4</v>
      </c>
      <c r="Y8" s="426">
        <v>371</v>
      </c>
      <c r="Z8" s="412">
        <v>5.9</v>
      </c>
      <c r="AA8" s="177"/>
      <c r="AB8" s="330"/>
    </row>
    <row r="9" spans="1:29" ht="20.100000000000001" customHeight="1" x14ac:dyDescent="0.25">
      <c r="A9" s="383">
        <v>2019</v>
      </c>
      <c r="B9" s="265">
        <v>6350</v>
      </c>
      <c r="C9" s="410">
        <v>3134</v>
      </c>
      <c r="D9" s="411">
        <v>49.4</v>
      </c>
      <c r="E9" s="410">
        <v>3215</v>
      </c>
      <c r="F9" s="412">
        <v>50.6</v>
      </c>
      <c r="G9" s="413">
        <v>1</v>
      </c>
      <c r="H9" s="412" t="s">
        <v>231</v>
      </c>
      <c r="I9" s="410">
        <v>3271</v>
      </c>
      <c r="J9" s="412">
        <v>51.5</v>
      </c>
      <c r="K9" s="410">
        <v>312</v>
      </c>
      <c r="L9" s="412">
        <v>4.9000000000000004</v>
      </c>
      <c r="M9" s="410">
        <v>536</v>
      </c>
      <c r="N9" s="411">
        <v>8.4</v>
      </c>
      <c r="O9" s="413">
        <v>16</v>
      </c>
      <c r="P9" s="266">
        <v>0.3</v>
      </c>
      <c r="Q9" s="410">
        <v>1493</v>
      </c>
      <c r="R9" s="412">
        <v>23.5</v>
      </c>
      <c r="S9" s="426">
        <v>14</v>
      </c>
      <c r="T9" s="411">
        <v>0.2</v>
      </c>
      <c r="U9" s="426">
        <v>177</v>
      </c>
      <c r="V9" s="411">
        <v>2.8</v>
      </c>
      <c r="W9" s="270">
        <v>111</v>
      </c>
      <c r="X9" s="266">
        <v>1.7</v>
      </c>
      <c r="Y9" s="426">
        <v>420</v>
      </c>
      <c r="Z9" s="411">
        <v>6.6</v>
      </c>
      <c r="AA9" s="177"/>
      <c r="AB9" s="330"/>
    </row>
    <row r="10" spans="1:29" ht="20.100000000000001" customHeight="1" x14ac:dyDescent="0.25">
      <c r="A10" s="383">
        <v>2020</v>
      </c>
      <c r="B10" s="265">
        <v>6609</v>
      </c>
      <c r="C10" s="410">
        <v>3208</v>
      </c>
      <c r="D10" s="411">
        <v>48.5</v>
      </c>
      <c r="E10" s="410">
        <v>3395</v>
      </c>
      <c r="F10" s="412">
        <v>51.4</v>
      </c>
      <c r="G10" s="413">
        <v>6</v>
      </c>
      <c r="H10" s="411">
        <v>0.1</v>
      </c>
      <c r="I10" s="410">
        <v>3325</v>
      </c>
      <c r="J10" s="412">
        <v>50.3</v>
      </c>
      <c r="K10" s="410">
        <v>313</v>
      </c>
      <c r="L10" s="412">
        <v>4.7</v>
      </c>
      <c r="M10" s="410">
        <v>569</v>
      </c>
      <c r="N10" s="411">
        <v>8.6</v>
      </c>
      <c r="O10" s="413">
        <v>29</v>
      </c>
      <c r="P10" s="266">
        <v>0.4</v>
      </c>
      <c r="Q10" s="410">
        <v>1605</v>
      </c>
      <c r="R10" s="412">
        <v>24.3</v>
      </c>
      <c r="S10" s="426">
        <v>22</v>
      </c>
      <c r="T10" s="411">
        <v>0.3</v>
      </c>
      <c r="U10" s="426">
        <v>170</v>
      </c>
      <c r="V10" s="411">
        <v>2.6</v>
      </c>
      <c r="W10" s="270">
        <v>154</v>
      </c>
      <c r="X10" s="266">
        <v>2.2999999999999998</v>
      </c>
      <c r="Y10" s="426">
        <v>422</v>
      </c>
      <c r="Z10" s="411">
        <v>6.4</v>
      </c>
      <c r="AA10" s="177"/>
      <c r="AB10" s="330"/>
    </row>
    <row r="11" spans="1:29" ht="20.100000000000001" customHeight="1" x14ac:dyDescent="0.25">
      <c r="A11" s="383">
        <v>2021</v>
      </c>
      <c r="B11" s="265">
        <v>6665</v>
      </c>
      <c r="C11" s="410">
        <v>3223</v>
      </c>
      <c r="D11" s="412">
        <v>48.357089272318078</v>
      </c>
      <c r="E11" s="410">
        <v>3436</v>
      </c>
      <c r="F11" s="412">
        <v>51.552888222055515</v>
      </c>
      <c r="G11" s="413">
        <v>6</v>
      </c>
      <c r="H11" s="411">
        <v>9.002250562640661E-2</v>
      </c>
      <c r="I11" s="410">
        <v>3244</v>
      </c>
      <c r="J11" s="411">
        <v>48.7</v>
      </c>
      <c r="K11" s="410">
        <v>345</v>
      </c>
      <c r="L11" s="411">
        <v>5.2</v>
      </c>
      <c r="M11" s="410">
        <v>629</v>
      </c>
      <c r="N11" s="412">
        <v>9.4</v>
      </c>
      <c r="O11" s="413">
        <v>31</v>
      </c>
      <c r="P11" s="266">
        <v>0.5</v>
      </c>
      <c r="Q11" s="410">
        <v>1628</v>
      </c>
      <c r="R11" s="412">
        <v>24.4</v>
      </c>
      <c r="S11" s="426">
        <v>12</v>
      </c>
      <c r="T11" s="411">
        <v>0.2</v>
      </c>
      <c r="U11" s="426">
        <v>199</v>
      </c>
      <c r="V11" s="412">
        <v>3</v>
      </c>
      <c r="W11" s="270">
        <v>153</v>
      </c>
      <c r="X11" s="266">
        <v>2.2999999999999998</v>
      </c>
      <c r="Y11" s="426">
        <v>424</v>
      </c>
      <c r="Z11" s="411">
        <v>6.4</v>
      </c>
      <c r="AA11" s="177"/>
      <c r="AB11" s="935"/>
      <c r="AC11" s="936"/>
    </row>
    <row r="12" spans="1:29" ht="20.100000000000001" customHeight="1" x14ac:dyDescent="0.25">
      <c r="A12" s="383">
        <v>2022</v>
      </c>
      <c r="B12" s="265">
        <v>6745</v>
      </c>
      <c r="C12" s="410">
        <v>3159</v>
      </c>
      <c r="D12" s="412">
        <v>46.834692364714606</v>
      </c>
      <c r="E12" s="410">
        <v>3569</v>
      </c>
      <c r="F12" s="412">
        <v>52.91326908821349</v>
      </c>
      <c r="G12" s="413">
        <v>17</v>
      </c>
      <c r="H12" s="412">
        <v>0.25203854707190509</v>
      </c>
      <c r="I12" s="410">
        <v>3239</v>
      </c>
      <c r="J12" s="412">
        <v>48</v>
      </c>
      <c r="K12" s="410">
        <v>354</v>
      </c>
      <c r="L12" s="411">
        <v>5.2</v>
      </c>
      <c r="M12" s="410">
        <v>692</v>
      </c>
      <c r="N12" s="411">
        <v>10.3</v>
      </c>
      <c r="O12" s="266">
        <v>23</v>
      </c>
      <c r="P12" s="266">
        <v>0.3</v>
      </c>
      <c r="Q12" s="410">
        <v>1691</v>
      </c>
      <c r="R12" s="412">
        <v>25.1</v>
      </c>
      <c r="S12" s="426">
        <v>11</v>
      </c>
      <c r="T12" s="411">
        <v>0.2</v>
      </c>
      <c r="U12" s="426">
        <v>200</v>
      </c>
      <c r="V12" s="412">
        <v>3</v>
      </c>
      <c r="W12" s="270">
        <v>186</v>
      </c>
      <c r="X12" s="266">
        <v>2.8</v>
      </c>
      <c r="Y12" s="426">
        <v>349</v>
      </c>
      <c r="Z12" s="411">
        <v>5.2</v>
      </c>
      <c r="AA12" s="177"/>
      <c r="AB12" s="935"/>
      <c r="AC12" s="936"/>
    </row>
    <row r="13" spans="1:29" ht="20.100000000000001" customHeight="1" x14ac:dyDescent="0.25">
      <c r="A13" s="383">
        <v>2023</v>
      </c>
      <c r="B13" s="265">
        <v>6869</v>
      </c>
      <c r="C13" s="410">
        <v>3112</v>
      </c>
      <c r="D13" s="412">
        <v>45.304993448828071</v>
      </c>
      <c r="E13" s="410">
        <v>3744</v>
      </c>
      <c r="F13" s="412">
        <v>54.505750473140189</v>
      </c>
      <c r="G13" s="413">
        <v>13</v>
      </c>
      <c r="H13" s="412">
        <v>0.1892560780317368</v>
      </c>
      <c r="I13" s="410">
        <v>3307</v>
      </c>
      <c r="J13" s="412">
        <v>48.1</v>
      </c>
      <c r="K13" s="410">
        <v>390</v>
      </c>
      <c r="L13" s="411">
        <v>5.7</v>
      </c>
      <c r="M13" s="410">
        <v>698</v>
      </c>
      <c r="N13" s="411">
        <v>10.199999999999999</v>
      </c>
      <c r="O13" s="266">
        <v>14</v>
      </c>
      <c r="P13" s="266">
        <v>0.2</v>
      </c>
      <c r="Q13" s="410">
        <v>1699</v>
      </c>
      <c r="R13" s="412">
        <v>24.7</v>
      </c>
      <c r="S13" s="426">
        <v>13</v>
      </c>
      <c r="T13" s="411">
        <v>0.2</v>
      </c>
      <c r="U13" s="426">
        <v>211</v>
      </c>
      <c r="V13" s="412">
        <v>3.1</v>
      </c>
      <c r="W13" s="270">
        <v>162</v>
      </c>
      <c r="X13" s="266">
        <v>2.4</v>
      </c>
      <c r="Y13" s="426">
        <v>375</v>
      </c>
      <c r="Z13" s="411">
        <v>5.5</v>
      </c>
      <c r="AA13" s="177"/>
      <c r="AB13" s="935"/>
      <c r="AC13" s="936"/>
    </row>
    <row r="14" spans="1:29" ht="20.100000000000001" customHeight="1" x14ac:dyDescent="0.25">
      <c r="A14" s="383">
        <v>2024</v>
      </c>
      <c r="B14" s="265">
        <v>6872</v>
      </c>
      <c r="C14" s="410">
        <v>3026</v>
      </c>
      <c r="D14" s="412">
        <v>44.033760186263102</v>
      </c>
      <c r="E14" s="410">
        <v>3818</v>
      </c>
      <c r="F14" s="412">
        <v>55.558789289871946</v>
      </c>
      <c r="G14" s="413">
        <v>28</v>
      </c>
      <c r="H14" s="412">
        <v>0.40745052386495922</v>
      </c>
      <c r="I14" s="410">
        <v>3221</v>
      </c>
      <c r="J14" s="412">
        <v>46.871362048894063</v>
      </c>
      <c r="K14" s="410">
        <v>392</v>
      </c>
      <c r="L14" s="412">
        <v>5.7043073341094299</v>
      </c>
      <c r="M14" s="410">
        <v>738</v>
      </c>
      <c r="N14" s="412">
        <v>10.739231664726425</v>
      </c>
      <c r="O14" s="266">
        <v>20</v>
      </c>
      <c r="P14" s="269">
        <v>0.29103608847497092</v>
      </c>
      <c r="Q14" s="410">
        <v>1605</v>
      </c>
      <c r="R14" s="412">
        <v>23.355646100116413</v>
      </c>
      <c r="S14" s="426">
        <v>9</v>
      </c>
      <c r="T14" s="412">
        <v>0.1309662398137369</v>
      </c>
      <c r="U14" s="426">
        <v>215</v>
      </c>
      <c r="V14" s="412">
        <v>3.128637951105937</v>
      </c>
      <c r="W14" s="270">
        <v>209</v>
      </c>
      <c r="X14" s="269">
        <v>3.0413271245634461</v>
      </c>
      <c r="Y14" s="426">
        <v>463</v>
      </c>
      <c r="Z14" s="412">
        <v>6.7374854481955762</v>
      </c>
      <c r="AA14" s="177"/>
      <c r="AB14" s="935"/>
      <c r="AC14" s="936"/>
    </row>
    <row r="15" spans="1:29" ht="20.100000000000001" customHeight="1" thickBot="1" x14ac:dyDescent="0.3">
      <c r="A15" s="438">
        <v>2025</v>
      </c>
      <c r="B15" s="415">
        <v>7015</v>
      </c>
      <c r="C15" s="416">
        <v>2928</v>
      </c>
      <c r="D15" s="420">
        <v>41.739130434782609</v>
      </c>
      <c r="E15" s="416">
        <v>3954</v>
      </c>
      <c r="F15" s="420">
        <v>56.364932287954382</v>
      </c>
      <c r="G15" s="419">
        <v>133</v>
      </c>
      <c r="H15" s="420">
        <v>1.8959372772630081</v>
      </c>
      <c r="I15" s="416">
        <v>3171</v>
      </c>
      <c r="J15" s="420">
        <v>45.203136136849608</v>
      </c>
      <c r="K15" s="416">
        <v>428</v>
      </c>
      <c r="L15" s="420">
        <v>6.1012116892373482</v>
      </c>
      <c r="M15" s="416">
        <v>803</v>
      </c>
      <c r="N15" s="420">
        <v>11.446899501069138</v>
      </c>
      <c r="O15" s="418">
        <v>22</v>
      </c>
      <c r="P15" s="417">
        <v>0.31361368496079828</v>
      </c>
      <c r="Q15" s="416">
        <v>1621</v>
      </c>
      <c r="R15" s="420">
        <v>23.107626514611546</v>
      </c>
      <c r="S15" s="447">
        <v>15</v>
      </c>
      <c r="T15" s="420">
        <v>0.21382751247327159</v>
      </c>
      <c r="U15" s="447">
        <v>205</v>
      </c>
      <c r="V15" s="420">
        <v>2.9223093371347115</v>
      </c>
      <c r="W15" s="448">
        <v>263</v>
      </c>
      <c r="X15" s="417">
        <v>3.7491090520313617</v>
      </c>
      <c r="Y15" s="447">
        <v>487</v>
      </c>
      <c r="Z15" s="420">
        <v>6.9422665716322163</v>
      </c>
      <c r="AA15" s="177"/>
      <c r="AB15" s="935"/>
      <c r="AC15" s="936"/>
    </row>
    <row r="16" spans="1:29" ht="25.2" customHeight="1" thickTop="1" x14ac:dyDescent="0.25">
      <c r="A16" s="860" t="s">
        <v>1014</v>
      </c>
      <c r="B16" s="860"/>
      <c r="C16" s="860"/>
      <c r="D16" s="860"/>
      <c r="E16" s="860"/>
      <c r="F16" s="860"/>
      <c r="G16" s="860"/>
      <c r="H16" s="860"/>
      <c r="I16" s="265"/>
      <c r="J16" s="266"/>
      <c r="K16" s="265"/>
      <c r="L16" s="266"/>
      <c r="M16" s="265"/>
      <c r="N16" s="266"/>
      <c r="O16" s="266"/>
      <c r="P16" s="266"/>
      <c r="Q16" s="265"/>
      <c r="R16" s="269"/>
      <c r="S16" s="270"/>
      <c r="T16" s="266"/>
      <c r="U16" s="270"/>
      <c r="V16" s="266"/>
      <c r="W16" s="270"/>
      <c r="X16" s="266"/>
      <c r="Y16" s="270"/>
      <c r="Z16" s="266"/>
      <c r="AA16" s="177"/>
      <c r="AB16" s="330"/>
    </row>
    <row r="17" spans="1:28" ht="16.5" customHeight="1" x14ac:dyDescent="0.25">
      <c r="A17" s="29" t="s">
        <v>468</v>
      </c>
      <c r="B17" s="29"/>
      <c r="C17" s="29"/>
      <c r="D17" s="240"/>
      <c r="E17" s="29"/>
      <c r="F17" s="240"/>
      <c r="G17" s="29"/>
      <c r="H17" s="240"/>
      <c r="I17" s="29"/>
      <c r="J17" s="240"/>
      <c r="K17" s="29"/>
      <c r="L17" s="252"/>
      <c r="M17" s="7"/>
      <c r="N17" s="252"/>
      <c r="O17" s="7"/>
      <c r="P17" s="252"/>
      <c r="Q17" s="7"/>
      <c r="R17" s="252"/>
      <c r="S17" s="7"/>
      <c r="T17" s="252"/>
      <c r="U17" s="253"/>
      <c r="V17" s="252"/>
      <c r="W17" s="253"/>
      <c r="X17" s="252"/>
      <c r="Y17" s="253"/>
      <c r="Z17" s="252"/>
      <c r="AA17" s="177"/>
      <c r="AB17" s="330"/>
    </row>
    <row r="18" spans="1:28" ht="34.950000000000003" customHeight="1" x14ac:dyDescent="0.25">
      <c r="A18" s="1010" t="s">
        <v>1001</v>
      </c>
      <c r="B18" s="1010"/>
      <c r="C18" s="1010"/>
      <c r="D18" s="1010"/>
      <c r="E18" s="1010"/>
      <c r="F18" s="1010"/>
      <c r="G18" s="1010"/>
      <c r="H18" s="1010"/>
      <c r="I18" s="1010"/>
      <c r="J18" s="1010"/>
      <c r="K18" s="1010"/>
      <c r="L18" s="1010"/>
      <c r="M18" s="1010"/>
      <c r="N18" s="1010"/>
      <c r="O18" s="1010"/>
      <c r="P18" s="1010"/>
      <c r="Q18" s="1010"/>
      <c r="R18" s="1010"/>
      <c r="S18" s="1010"/>
      <c r="T18" s="1010"/>
      <c r="U18" s="1010"/>
      <c r="V18" s="1010"/>
      <c r="W18" s="1010"/>
      <c r="X18" s="1010"/>
      <c r="Y18" s="1010"/>
      <c r="Z18" s="1010"/>
      <c r="AA18" s="177"/>
      <c r="AB18" s="330"/>
    </row>
    <row r="19" spans="1:28" ht="23.4" customHeight="1" x14ac:dyDescent="0.25">
      <c r="A19" s="29" t="s">
        <v>989</v>
      </c>
      <c r="B19" s="29"/>
      <c r="C19" s="29"/>
      <c r="D19" s="29"/>
      <c r="E19" s="29"/>
      <c r="F19" s="29"/>
      <c r="G19" s="29"/>
      <c r="H19" s="29"/>
      <c r="I19" s="29"/>
      <c r="J19" s="29"/>
      <c r="K19" s="29"/>
      <c r="L19" s="29"/>
      <c r="M19" s="29"/>
      <c r="N19" s="29"/>
      <c r="O19" s="29"/>
      <c r="P19" s="29"/>
      <c r="Q19" s="29"/>
      <c r="R19" s="29"/>
      <c r="S19" s="29"/>
      <c r="T19" s="28"/>
      <c r="AA19" s="329"/>
      <c r="AB19" s="329"/>
    </row>
    <row r="20" spans="1:28" ht="16.5" customHeight="1" x14ac:dyDescent="0.25">
      <c r="A20" s="29" t="s">
        <v>731</v>
      </c>
      <c r="B20" s="29"/>
      <c r="C20" s="29"/>
      <c r="D20" s="29"/>
      <c r="E20" s="29"/>
      <c r="F20" s="29"/>
      <c r="G20" s="29"/>
      <c r="H20" s="29"/>
      <c r="I20" s="29"/>
      <c r="J20" s="29"/>
      <c r="K20" s="29"/>
      <c r="L20" s="29"/>
      <c r="M20" s="29"/>
      <c r="N20" s="29"/>
      <c r="O20" s="29"/>
      <c r="P20" s="29"/>
      <c r="Q20" s="29"/>
      <c r="R20" s="29"/>
      <c r="S20" s="29"/>
      <c r="T20" s="28"/>
    </row>
    <row r="21" spans="1:28" x14ac:dyDescent="0.25">
      <c r="A21" s="28"/>
      <c r="B21" s="28"/>
      <c r="C21" s="28"/>
      <c r="D21" s="28"/>
      <c r="E21" s="28"/>
      <c r="F21" s="28"/>
      <c r="G21" s="28"/>
      <c r="H21" s="28"/>
      <c r="I21" s="28"/>
      <c r="J21" s="28"/>
      <c r="K21" s="28"/>
      <c r="L21" s="28"/>
      <c r="M21" s="28"/>
      <c r="N21" s="28"/>
      <c r="O21" s="28"/>
      <c r="P21" s="28"/>
      <c r="Q21" s="28"/>
      <c r="R21" s="28"/>
      <c r="S21" s="28"/>
      <c r="T21" s="28"/>
    </row>
  </sheetData>
  <mergeCells count="15">
    <mergeCell ref="Y3:Z3"/>
    <mergeCell ref="A18:Z18"/>
    <mergeCell ref="A2:C2"/>
    <mergeCell ref="W3:X3"/>
    <mergeCell ref="M3:N3"/>
    <mergeCell ref="O3:P3"/>
    <mergeCell ref="Q3:R3"/>
    <mergeCell ref="S3:T3"/>
    <mergeCell ref="U3:V3"/>
    <mergeCell ref="K3:L3"/>
    <mergeCell ref="A3:B3"/>
    <mergeCell ref="C3:D3"/>
    <mergeCell ref="E3:F3"/>
    <mergeCell ref="G3:H3"/>
    <mergeCell ref="I3:J3"/>
  </mergeCells>
  <conditionalFormatting sqref="A5:Z15">
    <cfRule type="expression" dxfId="24" priority="2">
      <formula>MOD(ROW(),2)=0</formula>
    </cfRule>
  </conditionalFormatting>
  <hyperlinks>
    <hyperlink ref="A2:C2" location="TOC!A1" display="Return to Table of Contents" xr:uid="{00000000-0004-0000-2000-000000000000}"/>
  </hyperlinks>
  <pageMargins left="0.25" right="0.25" top="0.75" bottom="0.75" header="0.3" footer="0.3"/>
  <pageSetup scale="50" fitToHeight="0" orientation="portrait" horizontalDpi="1200" verticalDpi="1200" r:id="rId1"/>
  <headerFooter>
    <oddHeader>&amp;L&amp;9 2025-26 &amp;"Arial,Italic"Survey of Dental Education&amp;"Arial,Regular"
Report 1 - Academic Programs, Enrollment, and Graduates</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7A1B2-4D5B-497F-A71F-06085B22CCA0}">
  <sheetPr>
    <tabColor rgb="FF0070C0"/>
  </sheetPr>
  <dimension ref="A1:BE98"/>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33203125" defaultRowHeight="14.4" x14ac:dyDescent="0.3"/>
  <cols>
    <col min="1" max="1" width="13.33203125" style="116" customWidth="1"/>
    <col min="2" max="2" width="48.44140625" style="116" customWidth="1"/>
    <col min="3" max="3" width="26.6640625" style="116" customWidth="1"/>
    <col min="4" max="7" width="9.44140625" style="116" customWidth="1"/>
    <col min="8" max="8" width="9.44140625" style="503" customWidth="1"/>
    <col min="9" max="12" width="9.44140625" style="116" customWidth="1"/>
    <col min="13" max="13" width="9.44140625" style="503" customWidth="1"/>
    <col min="14" max="17" width="9.44140625" style="116" customWidth="1"/>
    <col min="18" max="18" width="9.44140625" style="503" customWidth="1"/>
    <col min="19" max="22" width="9.44140625" style="116" customWidth="1"/>
    <col min="23" max="23" width="9.44140625" style="503" customWidth="1"/>
    <col min="24" max="27" width="9.44140625" style="116" customWidth="1"/>
    <col min="28" max="28" width="9.44140625" style="503" customWidth="1"/>
    <col min="29" max="32" width="9.44140625" style="116" customWidth="1"/>
    <col min="33" max="33" width="9.44140625" style="503" customWidth="1"/>
    <col min="34" max="37" width="9.44140625" style="116" customWidth="1"/>
    <col min="38" max="38" width="9.44140625" style="503" customWidth="1"/>
    <col min="39" max="42" width="9.44140625" style="116" customWidth="1"/>
    <col min="43" max="43" width="9.44140625" style="503" customWidth="1"/>
    <col min="44" max="47" width="9.44140625" style="116" customWidth="1"/>
    <col min="48" max="48" width="9.44140625" style="503" customWidth="1"/>
    <col min="49" max="52" width="9.44140625" style="116" customWidth="1"/>
    <col min="53" max="53" width="9.44140625" style="503" customWidth="1"/>
    <col min="54" max="16384" width="9.33203125" style="116"/>
  </cols>
  <sheetData>
    <row r="1" spans="1:57" ht="36" customHeight="1" x14ac:dyDescent="0.3">
      <c r="A1" s="1012" t="s">
        <v>962</v>
      </c>
      <c r="B1" s="1012"/>
      <c r="C1" s="1012"/>
    </row>
    <row r="2" spans="1:57" ht="23.25" customHeight="1" thickBot="1" x14ac:dyDescent="0.35">
      <c r="A2" s="1021" t="s">
        <v>10</v>
      </c>
      <c r="B2" s="1021"/>
    </row>
    <row r="3" spans="1:57" ht="45" customHeight="1" x14ac:dyDescent="0.25">
      <c r="A3" s="1022" t="s">
        <v>223</v>
      </c>
      <c r="B3" s="311"/>
      <c r="C3" s="1069" t="s">
        <v>55</v>
      </c>
      <c r="D3" s="1024" t="s">
        <v>235</v>
      </c>
      <c r="E3" s="1024"/>
      <c r="F3" s="1024"/>
      <c r="G3" s="1024"/>
      <c r="H3" s="1024"/>
      <c r="I3" s="1024" t="s">
        <v>236</v>
      </c>
      <c r="J3" s="1024"/>
      <c r="K3" s="1024"/>
      <c r="L3" s="1024"/>
      <c r="M3" s="1024"/>
      <c r="N3" s="1024" t="s">
        <v>469</v>
      </c>
      <c r="O3" s="1024"/>
      <c r="P3" s="1024"/>
      <c r="Q3" s="1024"/>
      <c r="R3" s="1024"/>
      <c r="S3" s="1024" t="s">
        <v>346</v>
      </c>
      <c r="T3" s="1024"/>
      <c r="U3" s="1024"/>
      <c r="V3" s="1024"/>
      <c r="W3" s="1024"/>
      <c r="X3" s="1024" t="s">
        <v>470</v>
      </c>
      <c r="Y3" s="1024"/>
      <c r="Z3" s="1024"/>
      <c r="AA3" s="1024"/>
      <c r="AB3" s="1024"/>
      <c r="AC3" s="1024" t="s">
        <v>471</v>
      </c>
      <c r="AD3" s="1024"/>
      <c r="AE3" s="1024"/>
      <c r="AF3" s="1024"/>
      <c r="AG3" s="1024"/>
      <c r="AH3" s="1024" t="s">
        <v>472</v>
      </c>
      <c r="AI3" s="1024"/>
      <c r="AJ3" s="1024"/>
      <c r="AK3" s="1024"/>
      <c r="AL3" s="1024"/>
      <c r="AM3" s="1024" t="s">
        <v>242</v>
      </c>
      <c r="AN3" s="1024"/>
      <c r="AO3" s="1024"/>
      <c r="AP3" s="1024"/>
      <c r="AQ3" s="1024"/>
      <c r="AR3" s="1024" t="s">
        <v>643</v>
      </c>
      <c r="AS3" s="1024"/>
      <c r="AT3" s="1024"/>
      <c r="AU3" s="1024"/>
      <c r="AV3" s="1024"/>
      <c r="AW3" s="1025" t="s">
        <v>243</v>
      </c>
      <c r="AX3" s="1026"/>
      <c r="AY3" s="1026"/>
      <c r="AZ3" s="1026"/>
      <c r="BA3" s="1027"/>
    </row>
    <row r="4" spans="1:57" ht="27" thickBot="1" x14ac:dyDescent="0.3">
      <c r="A4" s="1068"/>
      <c r="B4" s="609" t="s">
        <v>244</v>
      </c>
      <c r="C4" s="1070"/>
      <c r="D4" s="545" t="s">
        <v>145</v>
      </c>
      <c r="E4" s="607" t="s">
        <v>144</v>
      </c>
      <c r="F4" s="752" t="s">
        <v>623</v>
      </c>
      <c r="G4" s="858" t="s">
        <v>242</v>
      </c>
      <c r="H4" s="546" t="s">
        <v>146</v>
      </c>
      <c r="I4" s="545" t="s">
        <v>145</v>
      </c>
      <c r="J4" s="607" t="s">
        <v>144</v>
      </c>
      <c r="K4" s="752" t="s">
        <v>623</v>
      </c>
      <c r="L4" s="858" t="s">
        <v>242</v>
      </c>
      <c r="M4" s="546" t="s">
        <v>146</v>
      </c>
      <c r="N4" s="545" t="s">
        <v>145</v>
      </c>
      <c r="O4" s="607" t="s">
        <v>144</v>
      </c>
      <c r="P4" s="752" t="s">
        <v>623</v>
      </c>
      <c r="Q4" s="858" t="s">
        <v>242</v>
      </c>
      <c r="R4" s="546" t="s">
        <v>146</v>
      </c>
      <c r="S4" s="545" t="s">
        <v>145</v>
      </c>
      <c r="T4" s="607" t="s">
        <v>144</v>
      </c>
      <c r="U4" s="752" t="s">
        <v>623</v>
      </c>
      <c r="V4" s="858" t="s">
        <v>242</v>
      </c>
      <c r="W4" s="546" t="s">
        <v>146</v>
      </c>
      <c r="X4" s="545" t="s">
        <v>145</v>
      </c>
      <c r="Y4" s="607" t="s">
        <v>144</v>
      </c>
      <c r="Z4" s="752" t="s">
        <v>623</v>
      </c>
      <c r="AA4" s="858" t="s">
        <v>242</v>
      </c>
      <c r="AB4" s="546" t="s">
        <v>146</v>
      </c>
      <c r="AC4" s="545" t="s">
        <v>145</v>
      </c>
      <c r="AD4" s="607" t="s">
        <v>144</v>
      </c>
      <c r="AE4" s="752" t="s">
        <v>623</v>
      </c>
      <c r="AF4" s="858" t="s">
        <v>242</v>
      </c>
      <c r="AG4" s="546" t="s">
        <v>146</v>
      </c>
      <c r="AH4" s="545" t="s">
        <v>145</v>
      </c>
      <c r="AI4" s="607" t="s">
        <v>144</v>
      </c>
      <c r="AJ4" s="752" t="s">
        <v>623</v>
      </c>
      <c r="AK4" s="858" t="s">
        <v>242</v>
      </c>
      <c r="AL4" s="546" t="s">
        <v>146</v>
      </c>
      <c r="AM4" s="545" t="s">
        <v>145</v>
      </c>
      <c r="AN4" s="607" t="s">
        <v>144</v>
      </c>
      <c r="AO4" s="752" t="s">
        <v>623</v>
      </c>
      <c r="AP4" s="858" t="s">
        <v>242</v>
      </c>
      <c r="AQ4" s="546" t="s">
        <v>146</v>
      </c>
      <c r="AR4" s="545" t="s">
        <v>145</v>
      </c>
      <c r="AS4" s="607" t="s">
        <v>144</v>
      </c>
      <c r="AT4" s="752" t="s">
        <v>623</v>
      </c>
      <c r="AU4" s="858" t="s">
        <v>242</v>
      </c>
      <c r="AV4" s="546" t="s">
        <v>146</v>
      </c>
      <c r="AW4" s="545" t="s">
        <v>145</v>
      </c>
      <c r="AX4" s="607" t="s">
        <v>144</v>
      </c>
      <c r="AY4" s="752" t="s">
        <v>623</v>
      </c>
      <c r="AZ4" s="858" t="s">
        <v>242</v>
      </c>
      <c r="BA4" s="547" t="s">
        <v>146</v>
      </c>
    </row>
    <row r="5" spans="1:57" ht="20.100000000000001" customHeight="1" thickTop="1" x14ac:dyDescent="0.25">
      <c r="A5" s="409" t="s">
        <v>56</v>
      </c>
      <c r="B5" s="386" t="s">
        <v>154</v>
      </c>
      <c r="C5" s="386" t="s">
        <v>57</v>
      </c>
      <c r="D5" s="393">
        <v>28</v>
      </c>
      <c r="E5" s="393">
        <v>29</v>
      </c>
      <c r="F5" s="393">
        <v>0</v>
      </c>
      <c r="G5" s="393">
        <v>0</v>
      </c>
      <c r="H5" s="504">
        <v>57</v>
      </c>
      <c r="I5" s="393">
        <v>0</v>
      </c>
      <c r="J5" s="393">
        <v>4</v>
      </c>
      <c r="K5" s="393">
        <v>0</v>
      </c>
      <c r="L5" s="393">
        <v>0</v>
      </c>
      <c r="M5" s="504">
        <v>4</v>
      </c>
      <c r="N5" s="393">
        <v>3</v>
      </c>
      <c r="O5" s="393">
        <v>10</v>
      </c>
      <c r="P5" s="393">
        <v>0</v>
      </c>
      <c r="Q5" s="393">
        <v>0</v>
      </c>
      <c r="R5" s="504">
        <v>13</v>
      </c>
      <c r="S5" s="393">
        <v>0</v>
      </c>
      <c r="T5" s="393">
        <v>0</v>
      </c>
      <c r="U5" s="393">
        <v>0</v>
      </c>
      <c r="V5" s="393">
        <v>0</v>
      </c>
      <c r="W5" s="504">
        <v>0</v>
      </c>
      <c r="X5" s="393">
        <v>2</v>
      </c>
      <c r="Y5" s="393">
        <v>16</v>
      </c>
      <c r="Z5" s="393">
        <v>0</v>
      </c>
      <c r="AA5" s="393">
        <v>0</v>
      </c>
      <c r="AB5" s="504">
        <v>18</v>
      </c>
      <c r="AC5" s="393">
        <v>0</v>
      </c>
      <c r="AD5" s="393">
        <v>0</v>
      </c>
      <c r="AE5" s="393">
        <v>0</v>
      </c>
      <c r="AF5" s="393">
        <v>0</v>
      </c>
      <c r="AG5" s="504">
        <v>0</v>
      </c>
      <c r="AH5" s="393">
        <v>1</v>
      </c>
      <c r="AI5" s="393">
        <v>4</v>
      </c>
      <c r="AJ5" s="393">
        <v>0</v>
      </c>
      <c r="AK5" s="393">
        <v>0</v>
      </c>
      <c r="AL5" s="504">
        <v>5</v>
      </c>
      <c r="AM5" s="393">
        <v>1</v>
      </c>
      <c r="AN5" s="393">
        <v>0</v>
      </c>
      <c r="AO5" s="393">
        <v>0</v>
      </c>
      <c r="AP5" s="393">
        <v>0</v>
      </c>
      <c r="AQ5" s="504">
        <v>1</v>
      </c>
      <c r="AR5" s="393">
        <v>2</v>
      </c>
      <c r="AS5" s="393">
        <v>5</v>
      </c>
      <c r="AT5" s="393">
        <v>0</v>
      </c>
      <c r="AU5" s="393">
        <v>0</v>
      </c>
      <c r="AV5" s="504">
        <v>7</v>
      </c>
      <c r="AW5" s="393">
        <v>37</v>
      </c>
      <c r="AX5" s="393">
        <v>68</v>
      </c>
      <c r="AY5" s="393">
        <v>0</v>
      </c>
      <c r="AZ5" s="721">
        <v>0</v>
      </c>
      <c r="BA5" s="505">
        <v>105</v>
      </c>
      <c r="BB5" s="506"/>
      <c r="BC5" s="506"/>
      <c r="BD5" s="506"/>
      <c r="BE5" s="506"/>
    </row>
    <row r="6" spans="1:57" ht="20.100000000000001" customHeight="1" x14ac:dyDescent="0.25">
      <c r="A6" s="409" t="s">
        <v>361</v>
      </c>
      <c r="B6" s="386" t="s">
        <v>928</v>
      </c>
      <c r="C6" s="386" t="s">
        <v>59</v>
      </c>
      <c r="D6" s="393">
        <v>0</v>
      </c>
      <c r="E6" s="393">
        <v>0</v>
      </c>
      <c r="F6" s="393">
        <v>0</v>
      </c>
      <c r="G6" s="393">
        <v>0</v>
      </c>
      <c r="H6" s="504">
        <v>0</v>
      </c>
      <c r="I6" s="393">
        <v>0</v>
      </c>
      <c r="J6" s="393">
        <v>0</v>
      </c>
      <c r="K6" s="393">
        <v>0</v>
      </c>
      <c r="L6" s="393">
        <v>0</v>
      </c>
      <c r="M6" s="504">
        <v>0</v>
      </c>
      <c r="N6" s="393">
        <v>0</v>
      </c>
      <c r="O6" s="393">
        <v>0</v>
      </c>
      <c r="P6" s="393">
        <v>0</v>
      </c>
      <c r="Q6" s="393">
        <v>0</v>
      </c>
      <c r="R6" s="504">
        <v>0</v>
      </c>
      <c r="S6" s="393">
        <v>0</v>
      </c>
      <c r="T6" s="393">
        <v>0</v>
      </c>
      <c r="U6" s="393">
        <v>0</v>
      </c>
      <c r="V6" s="393">
        <v>0</v>
      </c>
      <c r="W6" s="504">
        <v>0</v>
      </c>
      <c r="X6" s="393">
        <v>0</v>
      </c>
      <c r="Y6" s="393">
        <v>0</v>
      </c>
      <c r="Z6" s="393">
        <v>0</v>
      </c>
      <c r="AA6" s="393">
        <v>0</v>
      </c>
      <c r="AB6" s="504">
        <v>0</v>
      </c>
      <c r="AC6" s="393">
        <v>0</v>
      </c>
      <c r="AD6" s="393">
        <v>0</v>
      </c>
      <c r="AE6" s="393">
        <v>0</v>
      </c>
      <c r="AF6" s="393">
        <v>0</v>
      </c>
      <c r="AG6" s="504">
        <v>0</v>
      </c>
      <c r="AH6" s="393">
        <v>0</v>
      </c>
      <c r="AI6" s="393">
        <v>0</v>
      </c>
      <c r="AJ6" s="393">
        <v>0</v>
      </c>
      <c r="AK6" s="393">
        <v>0</v>
      </c>
      <c r="AL6" s="504">
        <v>0</v>
      </c>
      <c r="AM6" s="393">
        <v>0</v>
      </c>
      <c r="AN6" s="393">
        <v>0</v>
      </c>
      <c r="AO6" s="393">
        <v>0</v>
      </c>
      <c r="AP6" s="393">
        <v>0</v>
      </c>
      <c r="AQ6" s="504">
        <v>0</v>
      </c>
      <c r="AR6" s="393">
        <v>0</v>
      </c>
      <c r="AS6" s="393">
        <v>0</v>
      </c>
      <c r="AT6" s="393">
        <v>0</v>
      </c>
      <c r="AU6" s="393">
        <v>0</v>
      </c>
      <c r="AV6" s="504">
        <v>0</v>
      </c>
      <c r="AW6" s="393">
        <v>0</v>
      </c>
      <c r="AX6" s="393">
        <v>0</v>
      </c>
      <c r="AY6" s="393">
        <v>0</v>
      </c>
      <c r="AZ6" s="721">
        <v>0</v>
      </c>
      <c r="BA6" s="505">
        <v>0</v>
      </c>
      <c r="BB6" s="506"/>
      <c r="BC6" s="506"/>
      <c r="BD6" s="506"/>
      <c r="BE6" s="506"/>
    </row>
    <row r="7" spans="1:57" ht="20.100000000000001" customHeight="1" x14ac:dyDescent="0.25">
      <c r="A7" s="409" t="s">
        <v>58</v>
      </c>
      <c r="B7" s="386" t="s">
        <v>155</v>
      </c>
      <c r="C7" s="386" t="s">
        <v>59</v>
      </c>
      <c r="D7" s="393">
        <v>20</v>
      </c>
      <c r="E7" s="393">
        <v>25</v>
      </c>
      <c r="F7" s="393">
        <v>0</v>
      </c>
      <c r="G7" s="393">
        <v>0</v>
      </c>
      <c r="H7" s="504">
        <v>45</v>
      </c>
      <c r="I7" s="393">
        <v>1</v>
      </c>
      <c r="J7" s="393">
        <v>0</v>
      </c>
      <c r="K7" s="393">
        <v>0</v>
      </c>
      <c r="L7" s="393">
        <v>0</v>
      </c>
      <c r="M7" s="504">
        <v>1</v>
      </c>
      <c r="N7" s="393">
        <v>2</v>
      </c>
      <c r="O7" s="393">
        <v>3</v>
      </c>
      <c r="P7" s="393">
        <v>0</v>
      </c>
      <c r="Q7" s="393">
        <v>0</v>
      </c>
      <c r="R7" s="504">
        <v>5</v>
      </c>
      <c r="S7" s="393">
        <v>0</v>
      </c>
      <c r="T7" s="393">
        <v>2</v>
      </c>
      <c r="U7" s="393">
        <v>0</v>
      </c>
      <c r="V7" s="393">
        <v>0</v>
      </c>
      <c r="W7" s="504">
        <v>2</v>
      </c>
      <c r="X7" s="393">
        <v>4</v>
      </c>
      <c r="Y7" s="393">
        <v>10</v>
      </c>
      <c r="Z7" s="393">
        <v>0</v>
      </c>
      <c r="AA7" s="393">
        <v>0</v>
      </c>
      <c r="AB7" s="504">
        <v>14</v>
      </c>
      <c r="AC7" s="393">
        <v>0</v>
      </c>
      <c r="AD7" s="393">
        <v>0</v>
      </c>
      <c r="AE7" s="393">
        <v>0</v>
      </c>
      <c r="AF7" s="393">
        <v>0</v>
      </c>
      <c r="AG7" s="504">
        <v>0</v>
      </c>
      <c r="AH7" s="393">
        <v>3</v>
      </c>
      <c r="AI7" s="393">
        <v>3</v>
      </c>
      <c r="AJ7" s="393">
        <v>0</v>
      </c>
      <c r="AK7" s="393">
        <v>0</v>
      </c>
      <c r="AL7" s="504">
        <v>6</v>
      </c>
      <c r="AM7" s="393">
        <v>2</v>
      </c>
      <c r="AN7" s="393">
        <v>0</v>
      </c>
      <c r="AO7" s="393">
        <v>0</v>
      </c>
      <c r="AP7" s="393">
        <v>0</v>
      </c>
      <c r="AQ7" s="504">
        <v>2</v>
      </c>
      <c r="AR7" s="393">
        <v>0</v>
      </c>
      <c r="AS7" s="393">
        <v>0</v>
      </c>
      <c r="AT7" s="393">
        <v>0</v>
      </c>
      <c r="AU7" s="393">
        <v>0</v>
      </c>
      <c r="AV7" s="504">
        <v>0</v>
      </c>
      <c r="AW7" s="393">
        <v>32</v>
      </c>
      <c r="AX7" s="393">
        <v>43</v>
      </c>
      <c r="AY7" s="393">
        <v>0</v>
      </c>
      <c r="AZ7" s="721">
        <v>0</v>
      </c>
      <c r="BA7" s="505">
        <v>75</v>
      </c>
      <c r="BB7" s="506"/>
      <c r="BC7" s="506"/>
      <c r="BD7" s="506"/>
      <c r="BE7" s="506"/>
    </row>
    <row r="8" spans="1:57" ht="20.100000000000001" customHeight="1" x14ac:dyDescent="0.25">
      <c r="A8" s="409" t="s">
        <v>58</v>
      </c>
      <c r="B8" s="386" t="s">
        <v>156</v>
      </c>
      <c r="C8" s="386" t="s">
        <v>59</v>
      </c>
      <c r="D8" s="393">
        <v>61</v>
      </c>
      <c r="E8" s="393">
        <v>36</v>
      </c>
      <c r="F8" s="393">
        <v>0</v>
      </c>
      <c r="G8" s="393">
        <v>0</v>
      </c>
      <c r="H8" s="504">
        <v>97</v>
      </c>
      <c r="I8" s="393">
        <v>1</v>
      </c>
      <c r="J8" s="393">
        <v>0</v>
      </c>
      <c r="K8" s="393">
        <v>0</v>
      </c>
      <c r="L8" s="393">
        <v>0</v>
      </c>
      <c r="M8" s="504">
        <v>1</v>
      </c>
      <c r="N8" s="393">
        <v>7</v>
      </c>
      <c r="O8" s="393">
        <v>6</v>
      </c>
      <c r="P8" s="393">
        <v>0</v>
      </c>
      <c r="Q8" s="393">
        <v>0</v>
      </c>
      <c r="R8" s="504">
        <v>13</v>
      </c>
      <c r="S8" s="393">
        <v>0</v>
      </c>
      <c r="T8" s="393">
        <v>0</v>
      </c>
      <c r="U8" s="393">
        <v>0</v>
      </c>
      <c r="V8" s="393">
        <v>0</v>
      </c>
      <c r="W8" s="504">
        <v>0</v>
      </c>
      <c r="X8" s="393">
        <v>5</v>
      </c>
      <c r="Y8" s="393">
        <v>16</v>
      </c>
      <c r="Z8" s="393">
        <v>0</v>
      </c>
      <c r="AA8" s="393">
        <v>0</v>
      </c>
      <c r="AB8" s="504">
        <v>21</v>
      </c>
      <c r="AC8" s="393">
        <v>0</v>
      </c>
      <c r="AD8" s="393">
        <v>0</v>
      </c>
      <c r="AE8" s="393">
        <v>0</v>
      </c>
      <c r="AF8" s="393">
        <v>0</v>
      </c>
      <c r="AG8" s="504">
        <v>0</v>
      </c>
      <c r="AH8" s="393">
        <v>3</v>
      </c>
      <c r="AI8" s="393">
        <v>4</v>
      </c>
      <c r="AJ8" s="393">
        <v>0</v>
      </c>
      <c r="AK8" s="393">
        <v>0</v>
      </c>
      <c r="AL8" s="504">
        <v>7</v>
      </c>
      <c r="AM8" s="393">
        <v>0</v>
      </c>
      <c r="AN8" s="393">
        <v>0</v>
      </c>
      <c r="AO8" s="393">
        <v>0</v>
      </c>
      <c r="AP8" s="393">
        <v>0</v>
      </c>
      <c r="AQ8" s="504">
        <v>0</v>
      </c>
      <c r="AR8" s="393">
        <v>2</v>
      </c>
      <c r="AS8" s="393">
        <v>1</v>
      </c>
      <c r="AT8" s="393">
        <v>0</v>
      </c>
      <c r="AU8" s="393">
        <v>0</v>
      </c>
      <c r="AV8" s="504">
        <v>3</v>
      </c>
      <c r="AW8" s="393">
        <v>79</v>
      </c>
      <c r="AX8" s="393">
        <v>63</v>
      </c>
      <c r="AY8" s="393">
        <v>0</v>
      </c>
      <c r="AZ8" s="721">
        <v>0</v>
      </c>
      <c r="BA8" s="505">
        <v>142</v>
      </c>
      <c r="BB8" s="506"/>
      <c r="BC8" s="506"/>
      <c r="BD8" s="506"/>
      <c r="BE8" s="506"/>
    </row>
    <row r="9" spans="1:57" ht="20.100000000000001" customHeight="1" x14ac:dyDescent="0.25">
      <c r="A9" s="409" t="s">
        <v>60</v>
      </c>
      <c r="B9" s="386" t="s">
        <v>246</v>
      </c>
      <c r="C9" s="386" t="s">
        <v>61</v>
      </c>
      <c r="D9" s="393">
        <v>6</v>
      </c>
      <c r="E9" s="393">
        <v>7</v>
      </c>
      <c r="F9" s="393">
        <v>0</v>
      </c>
      <c r="G9" s="393">
        <v>0</v>
      </c>
      <c r="H9" s="504">
        <v>13</v>
      </c>
      <c r="I9" s="393">
        <v>0</v>
      </c>
      <c r="J9" s="393">
        <v>0</v>
      </c>
      <c r="K9" s="393">
        <v>0</v>
      </c>
      <c r="L9" s="393">
        <v>0</v>
      </c>
      <c r="M9" s="504">
        <v>0</v>
      </c>
      <c r="N9" s="393">
        <v>0</v>
      </c>
      <c r="O9" s="393">
        <v>0</v>
      </c>
      <c r="P9" s="393">
        <v>0</v>
      </c>
      <c r="Q9" s="393">
        <v>0</v>
      </c>
      <c r="R9" s="504">
        <v>0</v>
      </c>
      <c r="S9" s="393">
        <v>0</v>
      </c>
      <c r="T9" s="393">
        <v>0</v>
      </c>
      <c r="U9" s="393">
        <v>0</v>
      </c>
      <c r="V9" s="393">
        <v>0</v>
      </c>
      <c r="W9" s="504">
        <v>0</v>
      </c>
      <c r="X9" s="393">
        <v>13</v>
      </c>
      <c r="Y9" s="393">
        <v>6</v>
      </c>
      <c r="Z9" s="393">
        <v>0</v>
      </c>
      <c r="AA9" s="393">
        <v>0</v>
      </c>
      <c r="AB9" s="504">
        <v>19</v>
      </c>
      <c r="AC9" s="393">
        <v>0</v>
      </c>
      <c r="AD9" s="393">
        <v>0</v>
      </c>
      <c r="AE9" s="393">
        <v>0</v>
      </c>
      <c r="AF9" s="393">
        <v>0</v>
      </c>
      <c r="AG9" s="504">
        <v>0</v>
      </c>
      <c r="AH9" s="393">
        <v>1</v>
      </c>
      <c r="AI9" s="393">
        <v>0</v>
      </c>
      <c r="AJ9" s="393">
        <v>0</v>
      </c>
      <c r="AK9" s="393">
        <v>0</v>
      </c>
      <c r="AL9" s="504">
        <v>1</v>
      </c>
      <c r="AM9" s="393">
        <v>1</v>
      </c>
      <c r="AN9" s="393">
        <v>1</v>
      </c>
      <c r="AO9" s="393">
        <v>0</v>
      </c>
      <c r="AP9" s="393">
        <v>0</v>
      </c>
      <c r="AQ9" s="504">
        <v>2</v>
      </c>
      <c r="AR9" s="393">
        <v>0</v>
      </c>
      <c r="AS9" s="393">
        <v>0</v>
      </c>
      <c r="AT9" s="393">
        <v>0</v>
      </c>
      <c r="AU9" s="393">
        <v>0</v>
      </c>
      <c r="AV9" s="504">
        <v>0</v>
      </c>
      <c r="AW9" s="393">
        <v>21</v>
      </c>
      <c r="AX9" s="393">
        <v>14</v>
      </c>
      <c r="AY9" s="393">
        <v>0</v>
      </c>
      <c r="AZ9" s="721">
        <v>0</v>
      </c>
      <c r="BA9" s="505">
        <v>35</v>
      </c>
      <c r="BB9" s="506"/>
      <c r="BC9" s="506"/>
      <c r="BD9" s="506"/>
      <c r="BE9" s="506"/>
    </row>
    <row r="10" spans="1:57" ht="20.100000000000001" customHeight="1" x14ac:dyDescent="0.25">
      <c r="A10" s="409" t="s">
        <v>60</v>
      </c>
      <c r="B10" s="386" t="s">
        <v>161</v>
      </c>
      <c r="C10" s="386" t="s">
        <v>59</v>
      </c>
      <c r="D10" s="393">
        <v>19</v>
      </c>
      <c r="E10" s="393">
        <v>31</v>
      </c>
      <c r="F10" s="393">
        <v>0</v>
      </c>
      <c r="G10" s="393">
        <v>0</v>
      </c>
      <c r="H10" s="504">
        <v>50</v>
      </c>
      <c r="I10" s="393">
        <v>4</v>
      </c>
      <c r="J10" s="393">
        <v>3</v>
      </c>
      <c r="K10" s="393">
        <v>0</v>
      </c>
      <c r="L10" s="393">
        <v>0</v>
      </c>
      <c r="M10" s="504">
        <v>7</v>
      </c>
      <c r="N10" s="393">
        <v>7</v>
      </c>
      <c r="O10" s="393">
        <v>15</v>
      </c>
      <c r="P10" s="393">
        <v>0</v>
      </c>
      <c r="Q10" s="393">
        <v>0</v>
      </c>
      <c r="R10" s="504">
        <v>22</v>
      </c>
      <c r="S10" s="393">
        <v>0</v>
      </c>
      <c r="T10" s="393">
        <v>0</v>
      </c>
      <c r="U10" s="393">
        <v>0</v>
      </c>
      <c r="V10" s="393">
        <v>0</v>
      </c>
      <c r="W10" s="504">
        <v>0</v>
      </c>
      <c r="X10" s="393">
        <v>24</v>
      </c>
      <c r="Y10" s="393">
        <v>26</v>
      </c>
      <c r="Z10" s="393">
        <v>0</v>
      </c>
      <c r="AA10" s="393">
        <v>0</v>
      </c>
      <c r="AB10" s="504">
        <v>50</v>
      </c>
      <c r="AC10" s="393">
        <v>0</v>
      </c>
      <c r="AD10" s="393">
        <v>0</v>
      </c>
      <c r="AE10" s="393">
        <v>0</v>
      </c>
      <c r="AF10" s="393">
        <v>0</v>
      </c>
      <c r="AG10" s="504">
        <v>0</v>
      </c>
      <c r="AH10" s="393">
        <v>2</v>
      </c>
      <c r="AI10" s="393">
        <v>4</v>
      </c>
      <c r="AJ10" s="393">
        <v>0</v>
      </c>
      <c r="AK10" s="393">
        <v>0</v>
      </c>
      <c r="AL10" s="504">
        <v>6</v>
      </c>
      <c r="AM10" s="393">
        <v>3</v>
      </c>
      <c r="AN10" s="393">
        <v>2</v>
      </c>
      <c r="AO10" s="393">
        <v>0</v>
      </c>
      <c r="AP10" s="393">
        <v>0</v>
      </c>
      <c r="AQ10" s="504">
        <v>5</v>
      </c>
      <c r="AR10" s="393">
        <v>17</v>
      </c>
      <c r="AS10" s="393">
        <v>17</v>
      </c>
      <c r="AT10" s="393">
        <v>0</v>
      </c>
      <c r="AU10" s="393">
        <v>0</v>
      </c>
      <c r="AV10" s="504">
        <v>34</v>
      </c>
      <c r="AW10" s="393">
        <v>76</v>
      </c>
      <c r="AX10" s="393">
        <v>98</v>
      </c>
      <c r="AY10" s="393">
        <v>0</v>
      </c>
      <c r="AZ10" s="721">
        <v>0</v>
      </c>
      <c r="BA10" s="505">
        <v>174</v>
      </c>
      <c r="BB10" s="506"/>
      <c r="BC10" s="506"/>
      <c r="BD10" s="506"/>
      <c r="BE10" s="506"/>
    </row>
    <row r="11" spans="1:57" ht="18.75" customHeight="1" x14ac:dyDescent="0.25">
      <c r="A11" s="409" t="s">
        <v>60</v>
      </c>
      <c r="B11" s="386" t="s">
        <v>162</v>
      </c>
      <c r="C11" s="386" t="s">
        <v>59</v>
      </c>
      <c r="D11" s="393">
        <v>18</v>
      </c>
      <c r="E11" s="393">
        <v>13</v>
      </c>
      <c r="F11" s="393">
        <v>0</v>
      </c>
      <c r="G11" s="393">
        <v>0</v>
      </c>
      <c r="H11" s="504">
        <v>31</v>
      </c>
      <c r="I11" s="393">
        <v>3</v>
      </c>
      <c r="J11" s="393">
        <v>5</v>
      </c>
      <c r="K11" s="393">
        <v>0</v>
      </c>
      <c r="L11" s="393">
        <v>0</v>
      </c>
      <c r="M11" s="504">
        <v>8</v>
      </c>
      <c r="N11" s="393">
        <v>6</v>
      </c>
      <c r="O11" s="393">
        <v>5</v>
      </c>
      <c r="P11" s="393">
        <v>0</v>
      </c>
      <c r="Q11" s="393">
        <v>0</v>
      </c>
      <c r="R11" s="504">
        <v>11</v>
      </c>
      <c r="S11" s="393">
        <v>0</v>
      </c>
      <c r="T11" s="393">
        <v>0</v>
      </c>
      <c r="U11" s="393">
        <v>0</v>
      </c>
      <c r="V11" s="393">
        <v>0</v>
      </c>
      <c r="W11" s="504">
        <v>0</v>
      </c>
      <c r="X11" s="393">
        <v>33</v>
      </c>
      <c r="Y11" s="393">
        <v>37</v>
      </c>
      <c r="Z11" s="393">
        <v>0</v>
      </c>
      <c r="AA11" s="393">
        <v>0</v>
      </c>
      <c r="AB11" s="504">
        <v>70</v>
      </c>
      <c r="AC11" s="393">
        <v>0</v>
      </c>
      <c r="AD11" s="393">
        <v>0</v>
      </c>
      <c r="AE11" s="393">
        <v>0</v>
      </c>
      <c r="AF11" s="393">
        <v>0</v>
      </c>
      <c r="AG11" s="504">
        <v>0</v>
      </c>
      <c r="AH11" s="393">
        <v>2</v>
      </c>
      <c r="AI11" s="393">
        <v>0</v>
      </c>
      <c r="AJ11" s="393">
        <v>0</v>
      </c>
      <c r="AK11" s="393">
        <v>0</v>
      </c>
      <c r="AL11" s="504">
        <v>2</v>
      </c>
      <c r="AM11" s="393">
        <v>0</v>
      </c>
      <c r="AN11" s="393">
        <v>2</v>
      </c>
      <c r="AO11" s="393">
        <v>0</v>
      </c>
      <c r="AP11" s="393">
        <v>0</v>
      </c>
      <c r="AQ11" s="504">
        <v>2</v>
      </c>
      <c r="AR11" s="393">
        <v>0</v>
      </c>
      <c r="AS11" s="393">
        <v>0</v>
      </c>
      <c r="AT11" s="393">
        <v>0</v>
      </c>
      <c r="AU11" s="393">
        <v>0</v>
      </c>
      <c r="AV11" s="504">
        <v>0</v>
      </c>
      <c r="AW11" s="393">
        <v>62</v>
      </c>
      <c r="AX11" s="393">
        <v>62</v>
      </c>
      <c r="AY11" s="393">
        <v>0</v>
      </c>
      <c r="AZ11" s="721">
        <v>0</v>
      </c>
      <c r="BA11" s="505">
        <v>124</v>
      </c>
      <c r="BB11" s="506"/>
      <c r="BC11" s="506"/>
      <c r="BD11" s="506"/>
      <c r="BE11" s="506"/>
    </row>
    <row r="12" spans="1:57" ht="20.100000000000001" customHeight="1" x14ac:dyDescent="0.25">
      <c r="A12" s="409" t="s">
        <v>60</v>
      </c>
      <c r="B12" s="386" t="s">
        <v>160</v>
      </c>
      <c r="C12" s="386" t="s">
        <v>57</v>
      </c>
      <c r="D12" s="393">
        <v>12</v>
      </c>
      <c r="E12" s="393">
        <v>10</v>
      </c>
      <c r="F12" s="393">
        <v>0</v>
      </c>
      <c r="G12" s="393">
        <v>0</v>
      </c>
      <c r="H12" s="504">
        <v>22</v>
      </c>
      <c r="I12" s="393">
        <v>3</v>
      </c>
      <c r="J12" s="393">
        <v>3</v>
      </c>
      <c r="K12" s="393">
        <v>0</v>
      </c>
      <c r="L12" s="393">
        <v>0</v>
      </c>
      <c r="M12" s="504">
        <v>6</v>
      </c>
      <c r="N12" s="393">
        <v>3</v>
      </c>
      <c r="O12" s="393">
        <v>15</v>
      </c>
      <c r="P12" s="393">
        <v>0</v>
      </c>
      <c r="Q12" s="393">
        <v>0</v>
      </c>
      <c r="R12" s="504">
        <v>18</v>
      </c>
      <c r="S12" s="393">
        <v>0</v>
      </c>
      <c r="T12" s="393">
        <v>0</v>
      </c>
      <c r="U12" s="393">
        <v>0</v>
      </c>
      <c r="V12" s="393">
        <v>0</v>
      </c>
      <c r="W12" s="504">
        <v>0</v>
      </c>
      <c r="X12" s="393">
        <v>17</v>
      </c>
      <c r="Y12" s="393">
        <v>19</v>
      </c>
      <c r="Z12" s="393">
        <v>0</v>
      </c>
      <c r="AA12" s="393">
        <v>0</v>
      </c>
      <c r="AB12" s="504">
        <v>36</v>
      </c>
      <c r="AC12" s="393">
        <v>0</v>
      </c>
      <c r="AD12" s="393">
        <v>0</v>
      </c>
      <c r="AE12" s="393">
        <v>0</v>
      </c>
      <c r="AF12" s="393">
        <v>0</v>
      </c>
      <c r="AG12" s="504">
        <v>0</v>
      </c>
      <c r="AH12" s="393">
        <v>2</v>
      </c>
      <c r="AI12" s="393">
        <v>3</v>
      </c>
      <c r="AJ12" s="393">
        <v>0</v>
      </c>
      <c r="AK12" s="393">
        <v>0</v>
      </c>
      <c r="AL12" s="504">
        <v>5</v>
      </c>
      <c r="AM12" s="393">
        <v>0</v>
      </c>
      <c r="AN12" s="393">
        <v>0</v>
      </c>
      <c r="AO12" s="393">
        <v>0</v>
      </c>
      <c r="AP12" s="393">
        <v>0</v>
      </c>
      <c r="AQ12" s="504">
        <v>0</v>
      </c>
      <c r="AR12" s="393">
        <v>8</v>
      </c>
      <c r="AS12" s="393">
        <v>18</v>
      </c>
      <c r="AT12" s="393">
        <v>0</v>
      </c>
      <c r="AU12" s="393">
        <v>0</v>
      </c>
      <c r="AV12" s="504">
        <v>26</v>
      </c>
      <c r="AW12" s="393">
        <v>45</v>
      </c>
      <c r="AX12" s="393">
        <v>68</v>
      </c>
      <c r="AY12" s="393">
        <v>0</v>
      </c>
      <c r="AZ12" s="721">
        <v>0</v>
      </c>
      <c r="BA12" s="505">
        <v>113</v>
      </c>
      <c r="BB12" s="506"/>
      <c r="BC12" s="506"/>
      <c r="BD12" s="506"/>
      <c r="BE12" s="506"/>
    </row>
    <row r="13" spans="1:57" ht="20.100000000000001" customHeight="1" x14ac:dyDescent="0.25">
      <c r="A13" s="409" t="s">
        <v>60</v>
      </c>
      <c r="B13" s="386" t="s">
        <v>159</v>
      </c>
      <c r="C13" s="386" t="s">
        <v>57</v>
      </c>
      <c r="D13" s="393">
        <v>6</v>
      </c>
      <c r="E13" s="393">
        <v>6</v>
      </c>
      <c r="F13" s="393">
        <v>0</v>
      </c>
      <c r="G13" s="393">
        <v>0</v>
      </c>
      <c r="H13" s="504">
        <v>12</v>
      </c>
      <c r="I13" s="393">
        <v>4</v>
      </c>
      <c r="J13" s="393">
        <v>3</v>
      </c>
      <c r="K13" s="393">
        <v>0</v>
      </c>
      <c r="L13" s="393">
        <v>0</v>
      </c>
      <c r="M13" s="504">
        <v>7</v>
      </c>
      <c r="N13" s="393">
        <v>3</v>
      </c>
      <c r="O13" s="393">
        <v>4</v>
      </c>
      <c r="P13" s="393">
        <v>0</v>
      </c>
      <c r="Q13" s="393">
        <v>0</v>
      </c>
      <c r="R13" s="504">
        <v>7</v>
      </c>
      <c r="S13" s="393">
        <v>0</v>
      </c>
      <c r="T13" s="393">
        <v>0</v>
      </c>
      <c r="U13" s="393">
        <v>0</v>
      </c>
      <c r="V13" s="393">
        <v>0</v>
      </c>
      <c r="W13" s="504">
        <v>0</v>
      </c>
      <c r="X13" s="393">
        <v>6</v>
      </c>
      <c r="Y13" s="393">
        <v>29</v>
      </c>
      <c r="Z13" s="393">
        <v>0</v>
      </c>
      <c r="AA13" s="393">
        <v>0</v>
      </c>
      <c r="AB13" s="504">
        <v>35</v>
      </c>
      <c r="AC13" s="393">
        <v>0</v>
      </c>
      <c r="AD13" s="393">
        <v>0</v>
      </c>
      <c r="AE13" s="393">
        <v>0</v>
      </c>
      <c r="AF13" s="393">
        <v>0</v>
      </c>
      <c r="AG13" s="504">
        <v>0</v>
      </c>
      <c r="AH13" s="393">
        <v>1</v>
      </c>
      <c r="AI13" s="393">
        <v>3</v>
      </c>
      <c r="AJ13" s="393">
        <v>0</v>
      </c>
      <c r="AK13" s="393">
        <v>0</v>
      </c>
      <c r="AL13" s="504">
        <v>4</v>
      </c>
      <c r="AM13" s="393">
        <v>1</v>
      </c>
      <c r="AN13" s="393">
        <v>0</v>
      </c>
      <c r="AO13" s="393">
        <v>0</v>
      </c>
      <c r="AP13" s="393">
        <v>0</v>
      </c>
      <c r="AQ13" s="504">
        <v>1</v>
      </c>
      <c r="AR13" s="393">
        <v>3</v>
      </c>
      <c r="AS13" s="393">
        <v>6</v>
      </c>
      <c r="AT13" s="393">
        <v>0</v>
      </c>
      <c r="AU13" s="393">
        <v>0</v>
      </c>
      <c r="AV13" s="504">
        <v>9</v>
      </c>
      <c r="AW13" s="393">
        <v>24</v>
      </c>
      <c r="AX13" s="393">
        <v>51</v>
      </c>
      <c r="AY13" s="393">
        <v>0</v>
      </c>
      <c r="AZ13" s="721">
        <v>0</v>
      </c>
      <c r="BA13" s="505">
        <v>75</v>
      </c>
      <c r="BB13" s="506"/>
      <c r="BC13" s="506"/>
      <c r="BD13" s="506"/>
      <c r="BE13" s="506"/>
    </row>
    <row r="14" spans="1:57" ht="20.100000000000001" customHeight="1" x14ac:dyDescent="0.25">
      <c r="A14" s="409" t="s">
        <v>60</v>
      </c>
      <c r="B14" s="386" t="s">
        <v>158</v>
      </c>
      <c r="C14" s="386" t="s">
        <v>59</v>
      </c>
      <c r="D14" s="393">
        <v>23</v>
      </c>
      <c r="E14" s="393">
        <v>20</v>
      </c>
      <c r="F14" s="393">
        <v>0</v>
      </c>
      <c r="G14" s="393">
        <v>0</v>
      </c>
      <c r="H14" s="504">
        <v>43</v>
      </c>
      <c r="I14" s="393">
        <v>3</v>
      </c>
      <c r="J14" s="393">
        <v>0</v>
      </c>
      <c r="K14" s="393">
        <v>0</v>
      </c>
      <c r="L14" s="393">
        <v>0</v>
      </c>
      <c r="M14" s="504">
        <v>3</v>
      </c>
      <c r="N14" s="393">
        <v>8</v>
      </c>
      <c r="O14" s="393">
        <v>10</v>
      </c>
      <c r="P14" s="393">
        <v>0</v>
      </c>
      <c r="Q14" s="393">
        <v>0</v>
      </c>
      <c r="R14" s="504">
        <v>18</v>
      </c>
      <c r="S14" s="393">
        <v>0</v>
      </c>
      <c r="T14" s="393">
        <v>0</v>
      </c>
      <c r="U14" s="393">
        <v>0</v>
      </c>
      <c r="V14" s="393">
        <v>0</v>
      </c>
      <c r="W14" s="504">
        <v>0</v>
      </c>
      <c r="X14" s="393">
        <v>33</v>
      </c>
      <c r="Y14" s="393">
        <v>43</v>
      </c>
      <c r="Z14" s="393">
        <v>0</v>
      </c>
      <c r="AA14" s="393">
        <v>0</v>
      </c>
      <c r="AB14" s="504">
        <v>76</v>
      </c>
      <c r="AC14" s="393">
        <v>1</v>
      </c>
      <c r="AD14" s="393">
        <v>0</v>
      </c>
      <c r="AE14" s="393">
        <v>0</v>
      </c>
      <c r="AF14" s="393">
        <v>0</v>
      </c>
      <c r="AG14" s="504">
        <v>1</v>
      </c>
      <c r="AH14" s="393">
        <v>4</v>
      </c>
      <c r="AI14" s="393">
        <v>2</v>
      </c>
      <c r="AJ14" s="393">
        <v>0</v>
      </c>
      <c r="AK14" s="393">
        <v>0</v>
      </c>
      <c r="AL14" s="504">
        <v>6</v>
      </c>
      <c r="AM14" s="393">
        <v>0</v>
      </c>
      <c r="AN14" s="393">
        <v>3</v>
      </c>
      <c r="AO14" s="393">
        <v>0</v>
      </c>
      <c r="AP14" s="393">
        <v>0</v>
      </c>
      <c r="AQ14" s="504">
        <v>3</v>
      </c>
      <c r="AR14" s="393">
        <v>9</v>
      </c>
      <c r="AS14" s="393">
        <v>12</v>
      </c>
      <c r="AT14" s="393">
        <v>0</v>
      </c>
      <c r="AU14" s="393">
        <v>0</v>
      </c>
      <c r="AV14" s="504">
        <v>21</v>
      </c>
      <c r="AW14" s="393">
        <v>81</v>
      </c>
      <c r="AX14" s="393">
        <v>90</v>
      </c>
      <c r="AY14" s="393">
        <v>0</v>
      </c>
      <c r="AZ14" s="721">
        <v>0</v>
      </c>
      <c r="BA14" s="505">
        <v>171</v>
      </c>
      <c r="BB14" s="506"/>
      <c r="BC14" s="506"/>
      <c r="BD14" s="506"/>
      <c r="BE14" s="506"/>
    </row>
    <row r="15" spans="1:57" ht="20.100000000000001" customHeight="1" x14ac:dyDescent="0.25">
      <c r="A15" s="409" t="s">
        <v>60</v>
      </c>
      <c r="B15" s="386" t="s">
        <v>163</v>
      </c>
      <c r="C15" s="386" t="s">
        <v>59</v>
      </c>
      <c r="D15" s="393">
        <v>13</v>
      </c>
      <c r="E15" s="393">
        <v>6</v>
      </c>
      <c r="F15" s="393">
        <v>0</v>
      </c>
      <c r="G15" s="393">
        <v>0</v>
      </c>
      <c r="H15" s="504">
        <v>19</v>
      </c>
      <c r="I15" s="393">
        <v>1</v>
      </c>
      <c r="J15" s="393">
        <v>1</v>
      </c>
      <c r="K15" s="393">
        <v>0</v>
      </c>
      <c r="L15" s="393">
        <v>0</v>
      </c>
      <c r="M15" s="504">
        <v>2</v>
      </c>
      <c r="N15" s="393">
        <v>6</v>
      </c>
      <c r="O15" s="393">
        <v>10</v>
      </c>
      <c r="P15" s="393">
        <v>0</v>
      </c>
      <c r="Q15" s="393">
        <v>0</v>
      </c>
      <c r="R15" s="504">
        <v>16</v>
      </c>
      <c r="S15" s="393">
        <v>0</v>
      </c>
      <c r="T15" s="393">
        <v>0</v>
      </c>
      <c r="U15" s="393">
        <v>0</v>
      </c>
      <c r="V15" s="393">
        <v>0</v>
      </c>
      <c r="W15" s="504">
        <v>0</v>
      </c>
      <c r="X15" s="393">
        <v>19</v>
      </c>
      <c r="Y15" s="393">
        <v>14</v>
      </c>
      <c r="Z15" s="393">
        <v>0</v>
      </c>
      <c r="AA15" s="393">
        <v>0</v>
      </c>
      <c r="AB15" s="504">
        <v>33</v>
      </c>
      <c r="AC15" s="393">
        <v>0</v>
      </c>
      <c r="AD15" s="393">
        <v>0</v>
      </c>
      <c r="AE15" s="393">
        <v>0</v>
      </c>
      <c r="AF15" s="393">
        <v>0</v>
      </c>
      <c r="AG15" s="504">
        <v>0</v>
      </c>
      <c r="AH15" s="393">
        <v>2</v>
      </c>
      <c r="AI15" s="393">
        <v>2</v>
      </c>
      <c r="AJ15" s="393">
        <v>0</v>
      </c>
      <c r="AK15" s="393">
        <v>0</v>
      </c>
      <c r="AL15" s="504">
        <v>4</v>
      </c>
      <c r="AM15" s="393">
        <v>0</v>
      </c>
      <c r="AN15" s="393">
        <v>0</v>
      </c>
      <c r="AO15" s="393">
        <v>0</v>
      </c>
      <c r="AP15" s="393">
        <v>0</v>
      </c>
      <c r="AQ15" s="504">
        <v>0</v>
      </c>
      <c r="AR15" s="393">
        <v>0</v>
      </c>
      <c r="AS15" s="393">
        <v>0</v>
      </c>
      <c r="AT15" s="393">
        <v>0</v>
      </c>
      <c r="AU15" s="393">
        <v>0</v>
      </c>
      <c r="AV15" s="504">
        <v>0</v>
      </c>
      <c r="AW15" s="393">
        <v>41</v>
      </c>
      <c r="AX15" s="393">
        <v>33</v>
      </c>
      <c r="AY15" s="393">
        <v>0</v>
      </c>
      <c r="AZ15" s="721">
        <v>0</v>
      </c>
      <c r="BA15" s="505">
        <v>74</v>
      </c>
      <c r="BB15" s="506"/>
      <c r="BC15" s="506"/>
      <c r="BD15" s="506"/>
      <c r="BE15" s="506"/>
    </row>
    <row r="16" spans="1:57" ht="20.100000000000001" customHeight="1" x14ac:dyDescent="0.25">
      <c r="A16" s="409" t="s">
        <v>63</v>
      </c>
      <c r="B16" s="386" t="s">
        <v>164</v>
      </c>
      <c r="C16" s="386" t="s">
        <v>57</v>
      </c>
      <c r="D16" s="393">
        <v>14</v>
      </c>
      <c r="E16" s="393">
        <v>30</v>
      </c>
      <c r="F16" s="393">
        <v>0</v>
      </c>
      <c r="G16" s="393">
        <v>4</v>
      </c>
      <c r="H16" s="504">
        <v>48</v>
      </c>
      <c r="I16" s="393">
        <v>3</v>
      </c>
      <c r="J16" s="393">
        <v>3</v>
      </c>
      <c r="K16" s="393">
        <v>0</v>
      </c>
      <c r="L16" s="393">
        <v>0</v>
      </c>
      <c r="M16" s="504">
        <v>6</v>
      </c>
      <c r="N16" s="393">
        <v>7</v>
      </c>
      <c r="O16" s="393">
        <v>8</v>
      </c>
      <c r="P16" s="393">
        <v>0</v>
      </c>
      <c r="Q16" s="393">
        <v>0</v>
      </c>
      <c r="R16" s="504">
        <v>15</v>
      </c>
      <c r="S16" s="393">
        <v>0</v>
      </c>
      <c r="T16" s="393">
        <v>0</v>
      </c>
      <c r="U16" s="393">
        <v>0</v>
      </c>
      <c r="V16" s="393">
        <v>0</v>
      </c>
      <c r="W16" s="504">
        <v>0</v>
      </c>
      <c r="X16" s="393">
        <v>6</v>
      </c>
      <c r="Y16" s="393">
        <v>9</v>
      </c>
      <c r="Z16" s="393">
        <v>0</v>
      </c>
      <c r="AA16" s="393">
        <v>1</v>
      </c>
      <c r="AB16" s="504">
        <v>16</v>
      </c>
      <c r="AC16" s="393">
        <v>0</v>
      </c>
      <c r="AD16" s="393">
        <v>0</v>
      </c>
      <c r="AE16" s="393">
        <v>0</v>
      </c>
      <c r="AF16" s="393">
        <v>0</v>
      </c>
      <c r="AG16" s="504">
        <v>0</v>
      </c>
      <c r="AH16" s="393">
        <v>0</v>
      </c>
      <c r="AI16" s="393">
        <v>3</v>
      </c>
      <c r="AJ16" s="393">
        <v>0</v>
      </c>
      <c r="AK16" s="393">
        <v>2</v>
      </c>
      <c r="AL16" s="504">
        <v>5</v>
      </c>
      <c r="AM16" s="393">
        <v>0</v>
      </c>
      <c r="AN16" s="393">
        <v>0</v>
      </c>
      <c r="AO16" s="393">
        <v>0</v>
      </c>
      <c r="AP16" s="393">
        <v>0</v>
      </c>
      <c r="AQ16" s="504">
        <v>0</v>
      </c>
      <c r="AR16" s="393">
        <v>11</v>
      </c>
      <c r="AS16" s="393">
        <v>16</v>
      </c>
      <c r="AT16" s="393">
        <v>0</v>
      </c>
      <c r="AU16" s="393">
        <v>1</v>
      </c>
      <c r="AV16" s="504">
        <v>28</v>
      </c>
      <c r="AW16" s="393">
        <v>41</v>
      </c>
      <c r="AX16" s="393">
        <v>69</v>
      </c>
      <c r="AY16" s="393">
        <v>0</v>
      </c>
      <c r="AZ16" s="721">
        <v>8</v>
      </c>
      <c r="BA16" s="505">
        <v>118</v>
      </c>
      <c r="BB16" s="506"/>
      <c r="BC16" s="506"/>
      <c r="BD16" s="506"/>
      <c r="BE16" s="506"/>
    </row>
    <row r="17" spans="1:57" ht="20.100000000000001" customHeight="1" x14ac:dyDescent="0.25">
      <c r="A17" s="409" t="s">
        <v>64</v>
      </c>
      <c r="B17" s="386" t="s">
        <v>165</v>
      </c>
      <c r="C17" s="386" t="s">
        <v>57</v>
      </c>
      <c r="D17" s="393">
        <v>12</v>
      </c>
      <c r="E17" s="393">
        <v>18</v>
      </c>
      <c r="F17" s="393">
        <v>0</v>
      </c>
      <c r="G17" s="393">
        <v>0</v>
      </c>
      <c r="H17" s="504">
        <v>30</v>
      </c>
      <c r="I17" s="393">
        <v>4</v>
      </c>
      <c r="J17" s="393">
        <v>2</v>
      </c>
      <c r="K17" s="393">
        <v>0</v>
      </c>
      <c r="L17" s="393">
        <v>0</v>
      </c>
      <c r="M17" s="504">
        <v>6</v>
      </c>
      <c r="N17" s="393">
        <v>3</v>
      </c>
      <c r="O17" s="393">
        <v>4</v>
      </c>
      <c r="P17" s="393">
        <v>0</v>
      </c>
      <c r="Q17" s="393">
        <v>0</v>
      </c>
      <c r="R17" s="504">
        <v>7</v>
      </c>
      <c r="S17" s="393">
        <v>0</v>
      </c>
      <c r="T17" s="393">
        <v>0</v>
      </c>
      <c r="U17" s="393">
        <v>0</v>
      </c>
      <c r="V17" s="393">
        <v>0</v>
      </c>
      <c r="W17" s="504">
        <v>0</v>
      </c>
      <c r="X17" s="393">
        <v>4</v>
      </c>
      <c r="Y17" s="393">
        <v>3</v>
      </c>
      <c r="Z17" s="393">
        <v>0</v>
      </c>
      <c r="AA17" s="393">
        <v>0</v>
      </c>
      <c r="AB17" s="504">
        <v>7</v>
      </c>
      <c r="AC17" s="393">
        <v>0</v>
      </c>
      <c r="AD17" s="393">
        <v>0</v>
      </c>
      <c r="AE17" s="393">
        <v>0</v>
      </c>
      <c r="AF17" s="393">
        <v>0</v>
      </c>
      <c r="AG17" s="504">
        <v>0</v>
      </c>
      <c r="AH17" s="393">
        <v>1</v>
      </c>
      <c r="AI17" s="393">
        <v>0</v>
      </c>
      <c r="AJ17" s="393">
        <v>0</v>
      </c>
      <c r="AK17" s="393">
        <v>0</v>
      </c>
      <c r="AL17" s="504">
        <v>1</v>
      </c>
      <c r="AM17" s="393">
        <v>0</v>
      </c>
      <c r="AN17" s="393">
        <v>1</v>
      </c>
      <c r="AO17" s="393">
        <v>0</v>
      </c>
      <c r="AP17" s="393">
        <v>0</v>
      </c>
      <c r="AQ17" s="504">
        <v>1</v>
      </c>
      <c r="AR17" s="393">
        <v>0</v>
      </c>
      <c r="AS17" s="393">
        <v>0</v>
      </c>
      <c r="AT17" s="393">
        <v>0</v>
      </c>
      <c r="AU17" s="393">
        <v>0</v>
      </c>
      <c r="AV17" s="504">
        <v>0</v>
      </c>
      <c r="AW17" s="393">
        <v>24</v>
      </c>
      <c r="AX17" s="393">
        <v>28</v>
      </c>
      <c r="AY17" s="393">
        <v>0</v>
      </c>
      <c r="AZ17" s="721">
        <v>0</v>
      </c>
      <c r="BA17" s="505">
        <v>52</v>
      </c>
      <c r="BB17" s="506"/>
      <c r="BC17" s="506"/>
      <c r="BD17" s="506"/>
      <c r="BE17" s="506"/>
    </row>
    <row r="18" spans="1:57" ht="20.100000000000001" customHeight="1" x14ac:dyDescent="0.25">
      <c r="A18" s="409" t="s">
        <v>66</v>
      </c>
      <c r="B18" s="386" t="s">
        <v>166</v>
      </c>
      <c r="C18" s="386" t="s">
        <v>59</v>
      </c>
      <c r="D18" s="393">
        <v>1</v>
      </c>
      <c r="E18" s="393">
        <v>2</v>
      </c>
      <c r="F18" s="393">
        <v>0</v>
      </c>
      <c r="G18" s="393">
        <v>0</v>
      </c>
      <c r="H18" s="504">
        <v>3</v>
      </c>
      <c r="I18" s="393">
        <v>15</v>
      </c>
      <c r="J18" s="393">
        <v>33</v>
      </c>
      <c r="K18" s="393">
        <v>0</v>
      </c>
      <c r="L18" s="393">
        <v>0</v>
      </c>
      <c r="M18" s="504">
        <v>48</v>
      </c>
      <c r="N18" s="393">
        <v>4</v>
      </c>
      <c r="O18" s="393">
        <v>6</v>
      </c>
      <c r="P18" s="393">
        <v>0</v>
      </c>
      <c r="Q18" s="393">
        <v>0</v>
      </c>
      <c r="R18" s="504">
        <v>10</v>
      </c>
      <c r="S18" s="393">
        <v>0</v>
      </c>
      <c r="T18" s="393">
        <v>0</v>
      </c>
      <c r="U18" s="393">
        <v>0</v>
      </c>
      <c r="V18" s="393">
        <v>0</v>
      </c>
      <c r="W18" s="504">
        <v>0</v>
      </c>
      <c r="X18" s="393">
        <v>2</v>
      </c>
      <c r="Y18" s="393">
        <v>7</v>
      </c>
      <c r="Z18" s="393">
        <v>0</v>
      </c>
      <c r="AA18" s="393">
        <v>0</v>
      </c>
      <c r="AB18" s="504">
        <v>9</v>
      </c>
      <c r="AC18" s="393">
        <v>0</v>
      </c>
      <c r="AD18" s="393">
        <v>0</v>
      </c>
      <c r="AE18" s="393">
        <v>0</v>
      </c>
      <c r="AF18" s="393">
        <v>0</v>
      </c>
      <c r="AG18" s="504">
        <v>0</v>
      </c>
      <c r="AH18" s="393">
        <v>0</v>
      </c>
      <c r="AI18" s="393">
        <v>2</v>
      </c>
      <c r="AJ18" s="393">
        <v>0</v>
      </c>
      <c r="AK18" s="393">
        <v>0</v>
      </c>
      <c r="AL18" s="504">
        <v>2</v>
      </c>
      <c r="AM18" s="393">
        <v>0</v>
      </c>
      <c r="AN18" s="393">
        <v>0</v>
      </c>
      <c r="AO18" s="393">
        <v>0</v>
      </c>
      <c r="AP18" s="393">
        <v>0</v>
      </c>
      <c r="AQ18" s="504">
        <v>0</v>
      </c>
      <c r="AR18" s="393">
        <v>3</v>
      </c>
      <c r="AS18" s="393">
        <v>0</v>
      </c>
      <c r="AT18" s="393">
        <v>0</v>
      </c>
      <c r="AU18" s="393">
        <v>0</v>
      </c>
      <c r="AV18" s="504">
        <v>3</v>
      </c>
      <c r="AW18" s="393">
        <v>25</v>
      </c>
      <c r="AX18" s="393">
        <v>50</v>
      </c>
      <c r="AY18" s="393">
        <v>0</v>
      </c>
      <c r="AZ18" s="721">
        <v>0</v>
      </c>
      <c r="BA18" s="505">
        <v>75</v>
      </c>
      <c r="BB18" s="506"/>
      <c r="BC18" s="506"/>
      <c r="BD18" s="506"/>
      <c r="BE18" s="506"/>
    </row>
    <row r="19" spans="1:57" ht="20.100000000000001" customHeight="1" x14ac:dyDescent="0.25">
      <c r="A19" s="409" t="s">
        <v>68</v>
      </c>
      <c r="B19" s="386" t="s">
        <v>169</v>
      </c>
      <c r="C19" s="386" t="s">
        <v>59</v>
      </c>
      <c r="D19" s="393">
        <v>36</v>
      </c>
      <c r="E19" s="393">
        <v>24</v>
      </c>
      <c r="F19" s="393">
        <v>0</v>
      </c>
      <c r="G19" s="393">
        <v>0</v>
      </c>
      <c r="H19" s="504">
        <v>60</v>
      </c>
      <c r="I19" s="393">
        <v>1</v>
      </c>
      <c r="J19" s="393">
        <v>1</v>
      </c>
      <c r="K19" s="393">
        <v>0</v>
      </c>
      <c r="L19" s="393">
        <v>0</v>
      </c>
      <c r="M19" s="504">
        <v>2</v>
      </c>
      <c r="N19" s="393">
        <v>2</v>
      </c>
      <c r="O19" s="393">
        <v>4</v>
      </c>
      <c r="P19" s="393">
        <v>0</v>
      </c>
      <c r="Q19" s="393">
        <v>0</v>
      </c>
      <c r="R19" s="504">
        <v>6</v>
      </c>
      <c r="S19" s="393">
        <v>0</v>
      </c>
      <c r="T19" s="393">
        <v>0</v>
      </c>
      <c r="U19" s="393">
        <v>0</v>
      </c>
      <c r="V19" s="393">
        <v>0</v>
      </c>
      <c r="W19" s="504">
        <v>0</v>
      </c>
      <c r="X19" s="393">
        <v>10</v>
      </c>
      <c r="Y19" s="393">
        <v>19</v>
      </c>
      <c r="Z19" s="393">
        <v>0</v>
      </c>
      <c r="AA19" s="393">
        <v>0</v>
      </c>
      <c r="AB19" s="504">
        <v>29</v>
      </c>
      <c r="AC19" s="393">
        <v>0</v>
      </c>
      <c r="AD19" s="393">
        <v>3</v>
      </c>
      <c r="AE19" s="393">
        <v>0</v>
      </c>
      <c r="AF19" s="393">
        <v>0</v>
      </c>
      <c r="AG19" s="504">
        <v>3</v>
      </c>
      <c r="AH19" s="393">
        <v>0</v>
      </c>
      <c r="AI19" s="393">
        <v>2</v>
      </c>
      <c r="AJ19" s="393">
        <v>0</v>
      </c>
      <c r="AK19" s="393">
        <v>0</v>
      </c>
      <c r="AL19" s="504">
        <v>2</v>
      </c>
      <c r="AM19" s="393">
        <v>0</v>
      </c>
      <c r="AN19" s="393">
        <v>0</v>
      </c>
      <c r="AO19" s="393">
        <v>0</v>
      </c>
      <c r="AP19" s="393">
        <v>0</v>
      </c>
      <c r="AQ19" s="504">
        <v>0</v>
      </c>
      <c r="AR19" s="393">
        <v>0</v>
      </c>
      <c r="AS19" s="393">
        <v>0</v>
      </c>
      <c r="AT19" s="393">
        <v>0</v>
      </c>
      <c r="AU19" s="393">
        <v>0</v>
      </c>
      <c r="AV19" s="504">
        <v>0</v>
      </c>
      <c r="AW19" s="393">
        <v>49</v>
      </c>
      <c r="AX19" s="393">
        <v>53</v>
      </c>
      <c r="AY19" s="393">
        <v>0</v>
      </c>
      <c r="AZ19" s="721">
        <v>0</v>
      </c>
      <c r="BA19" s="505">
        <v>102</v>
      </c>
      <c r="BB19" s="506"/>
      <c r="BC19" s="506"/>
      <c r="BD19" s="506"/>
      <c r="BE19" s="506"/>
    </row>
    <row r="20" spans="1:57" ht="20.100000000000001" customHeight="1" x14ac:dyDescent="0.25">
      <c r="A20" s="409" t="s">
        <v>68</v>
      </c>
      <c r="B20" s="386" t="s">
        <v>168</v>
      </c>
      <c r="C20" s="386" t="s">
        <v>59</v>
      </c>
      <c r="D20" s="393">
        <v>22</v>
      </c>
      <c r="E20" s="393">
        <v>24</v>
      </c>
      <c r="F20" s="393">
        <v>0</v>
      </c>
      <c r="G20" s="393">
        <v>0</v>
      </c>
      <c r="H20" s="504">
        <v>46</v>
      </c>
      <c r="I20" s="393">
        <v>2</v>
      </c>
      <c r="J20" s="393">
        <v>4</v>
      </c>
      <c r="K20" s="393">
        <v>0</v>
      </c>
      <c r="L20" s="393">
        <v>0</v>
      </c>
      <c r="M20" s="504">
        <v>6</v>
      </c>
      <c r="N20" s="393">
        <v>9</v>
      </c>
      <c r="O20" s="393">
        <v>41</v>
      </c>
      <c r="P20" s="393">
        <v>0</v>
      </c>
      <c r="Q20" s="393">
        <v>0</v>
      </c>
      <c r="R20" s="504">
        <v>50</v>
      </c>
      <c r="S20" s="393">
        <v>0</v>
      </c>
      <c r="T20" s="393">
        <v>0</v>
      </c>
      <c r="U20" s="393">
        <v>0</v>
      </c>
      <c r="V20" s="393">
        <v>0</v>
      </c>
      <c r="W20" s="504">
        <v>0</v>
      </c>
      <c r="X20" s="393">
        <v>8</v>
      </c>
      <c r="Y20" s="393">
        <v>16</v>
      </c>
      <c r="Z20" s="393">
        <v>0</v>
      </c>
      <c r="AA20" s="393">
        <v>0</v>
      </c>
      <c r="AB20" s="504">
        <v>24</v>
      </c>
      <c r="AC20" s="393">
        <v>0</v>
      </c>
      <c r="AD20" s="393">
        <v>0</v>
      </c>
      <c r="AE20" s="393">
        <v>0</v>
      </c>
      <c r="AF20" s="393">
        <v>0</v>
      </c>
      <c r="AG20" s="504">
        <v>0</v>
      </c>
      <c r="AH20" s="393">
        <v>2</v>
      </c>
      <c r="AI20" s="393">
        <v>4</v>
      </c>
      <c r="AJ20" s="393">
        <v>0</v>
      </c>
      <c r="AK20" s="393">
        <v>0</v>
      </c>
      <c r="AL20" s="504">
        <v>6</v>
      </c>
      <c r="AM20" s="393">
        <v>4</v>
      </c>
      <c r="AN20" s="393">
        <v>0</v>
      </c>
      <c r="AO20" s="393">
        <v>0</v>
      </c>
      <c r="AP20" s="393">
        <v>0</v>
      </c>
      <c r="AQ20" s="504">
        <v>4</v>
      </c>
      <c r="AR20" s="393">
        <v>6</v>
      </c>
      <c r="AS20" s="393">
        <v>10</v>
      </c>
      <c r="AT20" s="393">
        <v>0</v>
      </c>
      <c r="AU20" s="393">
        <v>0</v>
      </c>
      <c r="AV20" s="504">
        <v>16</v>
      </c>
      <c r="AW20" s="393">
        <v>53</v>
      </c>
      <c r="AX20" s="393">
        <v>99</v>
      </c>
      <c r="AY20" s="393">
        <v>0</v>
      </c>
      <c r="AZ20" s="721">
        <v>0</v>
      </c>
      <c r="BA20" s="505">
        <v>152</v>
      </c>
      <c r="BB20" s="506"/>
      <c r="BC20" s="506"/>
      <c r="BD20" s="506"/>
      <c r="BE20" s="506"/>
    </row>
    <row r="21" spans="1:57" ht="20.100000000000001" customHeight="1" x14ac:dyDescent="0.25">
      <c r="A21" s="409" t="s">
        <v>68</v>
      </c>
      <c r="B21" s="386" t="s">
        <v>167</v>
      </c>
      <c r="C21" s="386" t="s">
        <v>57</v>
      </c>
      <c r="D21" s="393">
        <v>18</v>
      </c>
      <c r="E21" s="393">
        <v>26</v>
      </c>
      <c r="F21" s="393">
        <v>0</v>
      </c>
      <c r="G21" s="393">
        <v>0</v>
      </c>
      <c r="H21" s="504">
        <v>44</v>
      </c>
      <c r="I21" s="393">
        <v>1</v>
      </c>
      <c r="J21" s="393">
        <v>6</v>
      </c>
      <c r="K21" s="393">
        <v>0</v>
      </c>
      <c r="L21" s="393">
        <v>0</v>
      </c>
      <c r="M21" s="504">
        <v>7</v>
      </c>
      <c r="N21" s="393">
        <v>6</v>
      </c>
      <c r="O21" s="393">
        <v>15</v>
      </c>
      <c r="P21" s="393">
        <v>0</v>
      </c>
      <c r="Q21" s="393">
        <v>0</v>
      </c>
      <c r="R21" s="504">
        <v>21</v>
      </c>
      <c r="S21" s="393">
        <v>0</v>
      </c>
      <c r="T21" s="393">
        <v>0</v>
      </c>
      <c r="U21" s="393">
        <v>0</v>
      </c>
      <c r="V21" s="393">
        <v>0</v>
      </c>
      <c r="W21" s="504">
        <v>0</v>
      </c>
      <c r="X21" s="393">
        <v>5</v>
      </c>
      <c r="Y21" s="393">
        <v>11</v>
      </c>
      <c r="Z21" s="393">
        <v>0</v>
      </c>
      <c r="AA21" s="393">
        <v>0</v>
      </c>
      <c r="AB21" s="504">
        <v>16</v>
      </c>
      <c r="AC21" s="393">
        <v>0</v>
      </c>
      <c r="AD21" s="393">
        <v>0</v>
      </c>
      <c r="AE21" s="393">
        <v>0</v>
      </c>
      <c r="AF21" s="393">
        <v>0</v>
      </c>
      <c r="AG21" s="504">
        <v>0</v>
      </c>
      <c r="AH21" s="393">
        <v>2</v>
      </c>
      <c r="AI21" s="393">
        <v>2</v>
      </c>
      <c r="AJ21" s="393">
        <v>0</v>
      </c>
      <c r="AK21" s="393">
        <v>0</v>
      </c>
      <c r="AL21" s="504">
        <v>4</v>
      </c>
      <c r="AM21" s="393">
        <v>0</v>
      </c>
      <c r="AN21" s="393">
        <v>0</v>
      </c>
      <c r="AO21" s="393">
        <v>0</v>
      </c>
      <c r="AP21" s="393">
        <v>0</v>
      </c>
      <c r="AQ21" s="504">
        <v>0</v>
      </c>
      <c r="AR21" s="393">
        <v>0</v>
      </c>
      <c r="AS21" s="393">
        <v>0</v>
      </c>
      <c r="AT21" s="393">
        <v>0</v>
      </c>
      <c r="AU21" s="393">
        <v>0</v>
      </c>
      <c r="AV21" s="504">
        <v>0</v>
      </c>
      <c r="AW21" s="393">
        <v>32</v>
      </c>
      <c r="AX21" s="393">
        <v>60</v>
      </c>
      <c r="AY21" s="393">
        <v>0</v>
      </c>
      <c r="AZ21" s="721">
        <v>0</v>
      </c>
      <c r="BA21" s="505">
        <v>92</v>
      </c>
      <c r="BB21" s="506"/>
      <c r="BC21" s="506"/>
      <c r="BD21" s="506"/>
      <c r="BE21" s="506"/>
    </row>
    <row r="22" spans="1:57" ht="20.100000000000001" customHeight="1" x14ac:dyDescent="0.25">
      <c r="A22" s="409" t="s">
        <v>69</v>
      </c>
      <c r="B22" s="386" t="s">
        <v>170</v>
      </c>
      <c r="C22" s="386" t="s">
        <v>57</v>
      </c>
      <c r="D22" s="393">
        <v>27</v>
      </c>
      <c r="E22" s="393">
        <v>30</v>
      </c>
      <c r="F22" s="393">
        <v>0</v>
      </c>
      <c r="G22" s="393">
        <v>0</v>
      </c>
      <c r="H22" s="504">
        <v>57</v>
      </c>
      <c r="I22" s="393">
        <v>1</v>
      </c>
      <c r="J22" s="393">
        <v>4</v>
      </c>
      <c r="K22" s="393">
        <v>0</v>
      </c>
      <c r="L22" s="393">
        <v>0</v>
      </c>
      <c r="M22" s="504">
        <v>5</v>
      </c>
      <c r="N22" s="393">
        <v>5</v>
      </c>
      <c r="O22" s="393">
        <v>0</v>
      </c>
      <c r="P22" s="393">
        <v>0</v>
      </c>
      <c r="Q22" s="393">
        <v>0</v>
      </c>
      <c r="R22" s="504">
        <v>5</v>
      </c>
      <c r="S22" s="393">
        <v>0</v>
      </c>
      <c r="T22" s="393">
        <v>0</v>
      </c>
      <c r="U22" s="393">
        <v>0</v>
      </c>
      <c r="V22" s="393">
        <v>0</v>
      </c>
      <c r="W22" s="504">
        <v>0</v>
      </c>
      <c r="X22" s="393">
        <v>10</v>
      </c>
      <c r="Y22" s="393">
        <v>6</v>
      </c>
      <c r="Z22" s="393">
        <v>0</v>
      </c>
      <c r="AA22" s="393">
        <v>0</v>
      </c>
      <c r="AB22" s="504">
        <v>16</v>
      </c>
      <c r="AC22" s="393">
        <v>2</v>
      </c>
      <c r="AD22" s="393">
        <v>2</v>
      </c>
      <c r="AE22" s="393">
        <v>0</v>
      </c>
      <c r="AF22" s="393">
        <v>0</v>
      </c>
      <c r="AG22" s="504">
        <v>4</v>
      </c>
      <c r="AH22" s="393">
        <v>0</v>
      </c>
      <c r="AI22" s="393">
        <v>0</v>
      </c>
      <c r="AJ22" s="393">
        <v>0</v>
      </c>
      <c r="AK22" s="393">
        <v>0</v>
      </c>
      <c r="AL22" s="504">
        <v>0</v>
      </c>
      <c r="AM22" s="393">
        <v>0</v>
      </c>
      <c r="AN22" s="393">
        <v>0</v>
      </c>
      <c r="AO22" s="393">
        <v>0</v>
      </c>
      <c r="AP22" s="393">
        <v>0</v>
      </c>
      <c r="AQ22" s="504">
        <v>0</v>
      </c>
      <c r="AR22" s="393">
        <v>0</v>
      </c>
      <c r="AS22" s="393">
        <v>0</v>
      </c>
      <c r="AT22" s="393">
        <v>0</v>
      </c>
      <c r="AU22" s="393">
        <v>0</v>
      </c>
      <c r="AV22" s="504">
        <v>0</v>
      </c>
      <c r="AW22" s="393">
        <v>45</v>
      </c>
      <c r="AX22" s="393">
        <v>42</v>
      </c>
      <c r="AY22" s="393">
        <v>0</v>
      </c>
      <c r="AZ22" s="721">
        <v>0</v>
      </c>
      <c r="BA22" s="505">
        <v>87</v>
      </c>
      <c r="BB22" s="506"/>
      <c r="BC22" s="506"/>
      <c r="BD22" s="506"/>
      <c r="BE22" s="506"/>
    </row>
    <row r="23" spans="1:57" ht="20.100000000000001" customHeight="1" x14ac:dyDescent="0.25">
      <c r="A23" s="409" t="s">
        <v>70</v>
      </c>
      <c r="B23" s="386" t="s">
        <v>172</v>
      </c>
      <c r="C23" s="386" t="s">
        <v>59</v>
      </c>
      <c r="D23" s="393">
        <v>32</v>
      </c>
      <c r="E23" s="393">
        <v>55</v>
      </c>
      <c r="F23" s="393">
        <v>0</v>
      </c>
      <c r="G23" s="393">
        <v>1</v>
      </c>
      <c r="H23" s="504">
        <v>88</v>
      </c>
      <c r="I23" s="393">
        <v>3</v>
      </c>
      <c r="J23" s="393">
        <v>2</v>
      </c>
      <c r="K23" s="393">
        <v>0</v>
      </c>
      <c r="L23" s="393">
        <v>0</v>
      </c>
      <c r="M23" s="504">
        <v>5</v>
      </c>
      <c r="N23" s="393">
        <v>1</v>
      </c>
      <c r="O23" s="393">
        <v>12</v>
      </c>
      <c r="P23" s="393">
        <v>0</v>
      </c>
      <c r="Q23" s="393">
        <v>0</v>
      </c>
      <c r="R23" s="504">
        <v>13</v>
      </c>
      <c r="S23" s="393">
        <v>0</v>
      </c>
      <c r="T23" s="393">
        <v>0</v>
      </c>
      <c r="U23" s="393">
        <v>0</v>
      </c>
      <c r="V23" s="393">
        <v>0</v>
      </c>
      <c r="W23" s="504">
        <v>0</v>
      </c>
      <c r="X23" s="393">
        <v>10</v>
      </c>
      <c r="Y23" s="393">
        <v>19</v>
      </c>
      <c r="Z23" s="393">
        <v>0</v>
      </c>
      <c r="AA23" s="393">
        <v>0</v>
      </c>
      <c r="AB23" s="504">
        <v>29</v>
      </c>
      <c r="AC23" s="393">
        <v>0</v>
      </c>
      <c r="AD23" s="393">
        <v>0</v>
      </c>
      <c r="AE23" s="393">
        <v>0</v>
      </c>
      <c r="AF23" s="393">
        <v>0</v>
      </c>
      <c r="AG23" s="504">
        <v>0</v>
      </c>
      <c r="AH23" s="393">
        <v>1</v>
      </c>
      <c r="AI23" s="393">
        <v>3</v>
      </c>
      <c r="AJ23" s="393">
        <v>0</v>
      </c>
      <c r="AK23" s="393">
        <v>0</v>
      </c>
      <c r="AL23" s="504">
        <v>4</v>
      </c>
      <c r="AM23" s="393">
        <v>0</v>
      </c>
      <c r="AN23" s="393">
        <v>0</v>
      </c>
      <c r="AO23" s="393">
        <v>0</v>
      </c>
      <c r="AP23" s="393">
        <v>0</v>
      </c>
      <c r="AQ23" s="504">
        <v>0</v>
      </c>
      <c r="AR23" s="393">
        <v>1</v>
      </c>
      <c r="AS23" s="393">
        <v>0</v>
      </c>
      <c r="AT23" s="393">
        <v>0</v>
      </c>
      <c r="AU23" s="393">
        <v>0</v>
      </c>
      <c r="AV23" s="504">
        <v>1</v>
      </c>
      <c r="AW23" s="393">
        <v>48</v>
      </c>
      <c r="AX23" s="393">
        <v>91</v>
      </c>
      <c r="AY23" s="393">
        <v>0</v>
      </c>
      <c r="AZ23" s="721">
        <v>1</v>
      </c>
      <c r="BA23" s="505">
        <v>140</v>
      </c>
      <c r="BB23" s="506"/>
      <c r="BC23" s="506"/>
      <c r="BD23" s="506"/>
      <c r="BE23" s="506"/>
    </row>
    <row r="24" spans="1:57" ht="20.100000000000001" customHeight="1" x14ac:dyDescent="0.25">
      <c r="A24" s="409" t="s">
        <v>70</v>
      </c>
      <c r="B24" s="386" t="s">
        <v>171</v>
      </c>
      <c r="C24" s="386" t="s">
        <v>57</v>
      </c>
      <c r="D24" s="393">
        <v>17</v>
      </c>
      <c r="E24" s="393">
        <v>23</v>
      </c>
      <c r="F24" s="393">
        <v>0</v>
      </c>
      <c r="G24" s="393">
        <v>0</v>
      </c>
      <c r="H24" s="504">
        <v>40</v>
      </c>
      <c r="I24" s="393">
        <v>1</v>
      </c>
      <c r="J24" s="393">
        <v>2</v>
      </c>
      <c r="K24" s="393">
        <v>0</v>
      </c>
      <c r="L24" s="393">
        <v>0</v>
      </c>
      <c r="M24" s="504">
        <v>3</v>
      </c>
      <c r="N24" s="393">
        <v>1</v>
      </c>
      <c r="O24" s="393">
        <v>1</v>
      </c>
      <c r="P24" s="393">
        <v>0</v>
      </c>
      <c r="Q24" s="393">
        <v>0</v>
      </c>
      <c r="R24" s="504">
        <v>2</v>
      </c>
      <c r="S24" s="393">
        <v>0</v>
      </c>
      <c r="T24" s="393">
        <v>0</v>
      </c>
      <c r="U24" s="393">
        <v>0</v>
      </c>
      <c r="V24" s="393">
        <v>0</v>
      </c>
      <c r="W24" s="504">
        <v>0</v>
      </c>
      <c r="X24" s="393">
        <v>1</v>
      </c>
      <c r="Y24" s="393">
        <v>3</v>
      </c>
      <c r="Z24" s="393">
        <v>0</v>
      </c>
      <c r="AA24" s="393">
        <v>0</v>
      </c>
      <c r="AB24" s="504">
        <v>4</v>
      </c>
      <c r="AC24" s="393">
        <v>0</v>
      </c>
      <c r="AD24" s="393">
        <v>0</v>
      </c>
      <c r="AE24" s="393">
        <v>0</v>
      </c>
      <c r="AF24" s="393">
        <v>0</v>
      </c>
      <c r="AG24" s="504">
        <v>0</v>
      </c>
      <c r="AH24" s="393">
        <v>0</v>
      </c>
      <c r="AI24" s="393">
        <v>0</v>
      </c>
      <c r="AJ24" s="393">
        <v>0</v>
      </c>
      <c r="AK24" s="393">
        <v>0</v>
      </c>
      <c r="AL24" s="504">
        <v>0</v>
      </c>
      <c r="AM24" s="393">
        <v>1</v>
      </c>
      <c r="AN24" s="393">
        <v>0</v>
      </c>
      <c r="AO24" s="393">
        <v>0</v>
      </c>
      <c r="AP24" s="393">
        <v>0</v>
      </c>
      <c r="AQ24" s="504">
        <v>1</v>
      </c>
      <c r="AR24" s="393">
        <v>1</v>
      </c>
      <c r="AS24" s="393">
        <v>4</v>
      </c>
      <c r="AT24" s="393">
        <v>0</v>
      </c>
      <c r="AU24" s="393">
        <v>0</v>
      </c>
      <c r="AV24" s="504">
        <v>5</v>
      </c>
      <c r="AW24" s="393">
        <v>22</v>
      </c>
      <c r="AX24" s="393">
        <v>33</v>
      </c>
      <c r="AY24" s="393">
        <v>0</v>
      </c>
      <c r="AZ24" s="721">
        <v>0</v>
      </c>
      <c r="BA24" s="505">
        <v>55</v>
      </c>
      <c r="BB24" s="506"/>
      <c r="BC24" s="506"/>
      <c r="BD24" s="506"/>
      <c r="BE24" s="506"/>
    </row>
    <row r="25" spans="1:57" ht="20.100000000000001" customHeight="1" x14ac:dyDescent="0.25">
      <c r="A25" s="409" t="s">
        <v>70</v>
      </c>
      <c r="B25" s="386" t="s">
        <v>991</v>
      </c>
      <c r="C25" s="386" t="s">
        <v>57</v>
      </c>
      <c r="D25" s="393">
        <v>11</v>
      </c>
      <c r="E25" s="393">
        <v>11</v>
      </c>
      <c r="F25" s="393">
        <v>0</v>
      </c>
      <c r="G25" s="393">
        <v>0</v>
      </c>
      <c r="H25" s="504">
        <v>22</v>
      </c>
      <c r="I25" s="393">
        <v>3</v>
      </c>
      <c r="J25" s="393">
        <v>7</v>
      </c>
      <c r="K25" s="393">
        <v>0</v>
      </c>
      <c r="L25" s="393">
        <v>0</v>
      </c>
      <c r="M25" s="504">
        <v>10</v>
      </c>
      <c r="N25" s="393">
        <v>6</v>
      </c>
      <c r="O25" s="393">
        <v>16</v>
      </c>
      <c r="P25" s="393">
        <v>0</v>
      </c>
      <c r="Q25" s="393">
        <v>0</v>
      </c>
      <c r="R25" s="504">
        <v>22</v>
      </c>
      <c r="S25" s="393">
        <v>0</v>
      </c>
      <c r="T25" s="393">
        <v>0</v>
      </c>
      <c r="U25" s="393">
        <v>0</v>
      </c>
      <c r="V25" s="393">
        <v>0</v>
      </c>
      <c r="W25" s="504">
        <v>0</v>
      </c>
      <c r="X25" s="393">
        <v>15</v>
      </c>
      <c r="Y25" s="393">
        <v>43</v>
      </c>
      <c r="Z25" s="393">
        <v>0</v>
      </c>
      <c r="AA25" s="393">
        <v>0</v>
      </c>
      <c r="AB25" s="504">
        <v>58</v>
      </c>
      <c r="AC25" s="393">
        <v>0</v>
      </c>
      <c r="AD25" s="393">
        <v>0</v>
      </c>
      <c r="AE25" s="393">
        <v>0</v>
      </c>
      <c r="AF25" s="393">
        <v>0</v>
      </c>
      <c r="AG25" s="504">
        <v>0</v>
      </c>
      <c r="AH25" s="393">
        <v>1</v>
      </c>
      <c r="AI25" s="393">
        <v>2</v>
      </c>
      <c r="AJ25" s="393">
        <v>0</v>
      </c>
      <c r="AK25" s="393">
        <v>0</v>
      </c>
      <c r="AL25" s="504">
        <v>3</v>
      </c>
      <c r="AM25" s="393">
        <v>0</v>
      </c>
      <c r="AN25" s="393">
        <v>0</v>
      </c>
      <c r="AO25" s="393">
        <v>0</v>
      </c>
      <c r="AP25" s="393">
        <v>0</v>
      </c>
      <c r="AQ25" s="504">
        <v>0</v>
      </c>
      <c r="AR25" s="393">
        <v>0</v>
      </c>
      <c r="AS25" s="393">
        <v>1</v>
      </c>
      <c r="AT25" s="393">
        <v>0</v>
      </c>
      <c r="AU25" s="393">
        <v>0</v>
      </c>
      <c r="AV25" s="504">
        <v>1</v>
      </c>
      <c r="AW25" s="393">
        <v>36</v>
      </c>
      <c r="AX25" s="393">
        <v>80</v>
      </c>
      <c r="AY25" s="393">
        <v>0</v>
      </c>
      <c r="AZ25" s="721">
        <v>0</v>
      </c>
      <c r="BA25" s="505">
        <v>116</v>
      </c>
      <c r="BB25" s="506"/>
      <c r="BC25" s="506"/>
      <c r="BD25" s="506"/>
      <c r="BE25" s="506"/>
    </row>
    <row r="26" spans="1:57" ht="20.100000000000001" customHeight="1" x14ac:dyDescent="0.25">
      <c r="A26" s="409" t="s">
        <v>71</v>
      </c>
      <c r="B26" s="386" t="s">
        <v>173</v>
      </c>
      <c r="C26" s="386" t="s">
        <v>57</v>
      </c>
      <c r="D26" s="393">
        <v>23</v>
      </c>
      <c r="E26" s="393">
        <v>45</v>
      </c>
      <c r="F26" s="393">
        <v>0</v>
      </c>
      <c r="G26" s="393">
        <v>0</v>
      </c>
      <c r="H26" s="504">
        <v>68</v>
      </c>
      <c r="I26" s="393">
        <v>0</v>
      </c>
      <c r="J26" s="393">
        <v>2</v>
      </c>
      <c r="K26" s="393">
        <v>0</v>
      </c>
      <c r="L26" s="393">
        <v>0</v>
      </c>
      <c r="M26" s="504">
        <v>2</v>
      </c>
      <c r="N26" s="393">
        <v>1</v>
      </c>
      <c r="O26" s="393">
        <v>5</v>
      </c>
      <c r="P26" s="393">
        <v>0</v>
      </c>
      <c r="Q26" s="393">
        <v>0</v>
      </c>
      <c r="R26" s="504">
        <v>6</v>
      </c>
      <c r="S26" s="393">
        <v>0</v>
      </c>
      <c r="T26" s="393">
        <v>0</v>
      </c>
      <c r="U26" s="393">
        <v>0</v>
      </c>
      <c r="V26" s="393">
        <v>0</v>
      </c>
      <c r="W26" s="504">
        <v>0</v>
      </c>
      <c r="X26" s="393">
        <v>14</v>
      </c>
      <c r="Y26" s="393">
        <v>12</v>
      </c>
      <c r="Z26" s="393">
        <v>0</v>
      </c>
      <c r="AA26" s="393">
        <v>0</v>
      </c>
      <c r="AB26" s="504">
        <v>26</v>
      </c>
      <c r="AC26" s="393">
        <v>0</v>
      </c>
      <c r="AD26" s="393">
        <v>0</v>
      </c>
      <c r="AE26" s="393">
        <v>0</v>
      </c>
      <c r="AF26" s="393">
        <v>0</v>
      </c>
      <c r="AG26" s="504">
        <v>0</v>
      </c>
      <c r="AH26" s="393">
        <v>0</v>
      </c>
      <c r="AI26" s="393">
        <v>0</v>
      </c>
      <c r="AJ26" s="393">
        <v>0</v>
      </c>
      <c r="AK26" s="393">
        <v>0</v>
      </c>
      <c r="AL26" s="504">
        <v>0</v>
      </c>
      <c r="AM26" s="393">
        <v>3</v>
      </c>
      <c r="AN26" s="393">
        <v>0</v>
      </c>
      <c r="AO26" s="393">
        <v>0</v>
      </c>
      <c r="AP26" s="393">
        <v>0</v>
      </c>
      <c r="AQ26" s="504">
        <v>3</v>
      </c>
      <c r="AR26" s="393">
        <v>1</v>
      </c>
      <c r="AS26" s="393">
        <v>6</v>
      </c>
      <c r="AT26" s="393">
        <v>0</v>
      </c>
      <c r="AU26" s="393">
        <v>0</v>
      </c>
      <c r="AV26" s="504">
        <v>7</v>
      </c>
      <c r="AW26" s="393">
        <v>42</v>
      </c>
      <c r="AX26" s="393">
        <v>70</v>
      </c>
      <c r="AY26" s="393">
        <v>0</v>
      </c>
      <c r="AZ26" s="721">
        <v>0</v>
      </c>
      <c r="BA26" s="505">
        <v>112</v>
      </c>
      <c r="BB26" s="506"/>
      <c r="BC26" s="506"/>
      <c r="BD26" s="506"/>
      <c r="BE26" s="506"/>
    </row>
    <row r="27" spans="1:57" ht="20.100000000000001" customHeight="1" x14ac:dyDescent="0.25">
      <c r="A27" s="409" t="s">
        <v>72</v>
      </c>
      <c r="B27" s="386" t="s">
        <v>174</v>
      </c>
      <c r="C27" s="386" t="s">
        <v>57</v>
      </c>
      <c r="D27" s="393">
        <v>33</v>
      </c>
      <c r="E27" s="393">
        <v>30</v>
      </c>
      <c r="F27" s="393">
        <v>0</v>
      </c>
      <c r="G27" s="393">
        <v>1</v>
      </c>
      <c r="H27" s="504">
        <v>64</v>
      </c>
      <c r="I27" s="393">
        <v>0</v>
      </c>
      <c r="J27" s="393">
        <v>2</v>
      </c>
      <c r="K27" s="393">
        <v>0</v>
      </c>
      <c r="L27" s="393">
        <v>0</v>
      </c>
      <c r="M27" s="504">
        <v>2</v>
      </c>
      <c r="N27" s="393">
        <v>6</v>
      </c>
      <c r="O27" s="393">
        <v>4</v>
      </c>
      <c r="P27" s="393">
        <v>0</v>
      </c>
      <c r="Q27" s="393">
        <v>0</v>
      </c>
      <c r="R27" s="504">
        <v>10</v>
      </c>
      <c r="S27" s="393">
        <v>1</v>
      </c>
      <c r="T27" s="393">
        <v>0</v>
      </c>
      <c r="U27" s="393">
        <v>0</v>
      </c>
      <c r="V27" s="393">
        <v>0</v>
      </c>
      <c r="W27" s="504">
        <v>1</v>
      </c>
      <c r="X27" s="393">
        <v>2</v>
      </c>
      <c r="Y27" s="393">
        <v>5</v>
      </c>
      <c r="Z27" s="393">
        <v>0</v>
      </c>
      <c r="AA27" s="393">
        <v>0</v>
      </c>
      <c r="AB27" s="504">
        <v>7</v>
      </c>
      <c r="AC27" s="393">
        <v>0</v>
      </c>
      <c r="AD27" s="393">
        <v>0</v>
      </c>
      <c r="AE27" s="393">
        <v>0</v>
      </c>
      <c r="AF27" s="393">
        <v>0</v>
      </c>
      <c r="AG27" s="504">
        <v>0</v>
      </c>
      <c r="AH27" s="393">
        <v>2</v>
      </c>
      <c r="AI27" s="393">
        <v>1</v>
      </c>
      <c r="AJ27" s="393">
        <v>0</v>
      </c>
      <c r="AK27" s="393">
        <v>0</v>
      </c>
      <c r="AL27" s="504">
        <v>3</v>
      </c>
      <c r="AM27" s="393">
        <v>0</v>
      </c>
      <c r="AN27" s="393">
        <v>1</v>
      </c>
      <c r="AO27" s="393">
        <v>0</v>
      </c>
      <c r="AP27" s="393">
        <v>0</v>
      </c>
      <c r="AQ27" s="504">
        <v>1</v>
      </c>
      <c r="AR27" s="393">
        <v>0</v>
      </c>
      <c r="AS27" s="393">
        <v>0</v>
      </c>
      <c r="AT27" s="393">
        <v>0</v>
      </c>
      <c r="AU27" s="393">
        <v>0</v>
      </c>
      <c r="AV27" s="504">
        <v>0</v>
      </c>
      <c r="AW27" s="393">
        <v>44</v>
      </c>
      <c r="AX27" s="393">
        <v>43</v>
      </c>
      <c r="AY27" s="393">
        <v>0</v>
      </c>
      <c r="AZ27" s="721">
        <v>1</v>
      </c>
      <c r="BA27" s="505">
        <v>88</v>
      </c>
      <c r="BB27" s="506"/>
      <c r="BC27" s="506"/>
      <c r="BD27" s="506"/>
      <c r="BE27" s="506"/>
    </row>
    <row r="28" spans="1:57" ht="20.100000000000001" customHeight="1" x14ac:dyDescent="0.25">
      <c r="A28" s="409" t="s">
        <v>73</v>
      </c>
      <c r="B28" s="386" t="s">
        <v>175</v>
      </c>
      <c r="C28" s="386" t="s">
        <v>57</v>
      </c>
      <c r="D28" s="393">
        <v>24</v>
      </c>
      <c r="E28" s="393">
        <v>32</v>
      </c>
      <c r="F28" s="393">
        <v>0</v>
      </c>
      <c r="G28" s="393">
        <v>0</v>
      </c>
      <c r="H28" s="504">
        <v>56</v>
      </c>
      <c r="I28" s="393">
        <v>1</v>
      </c>
      <c r="J28" s="393">
        <v>0</v>
      </c>
      <c r="K28" s="393">
        <v>0</v>
      </c>
      <c r="L28" s="393">
        <v>0</v>
      </c>
      <c r="M28" s="504">
        <v>1</v>
      </c>
      <c r="N28" s="393">
        <v>0</v>
      </c>
      <c r="O28" s="393">
        <v>1</v>
      </c>
      <c r="P28" s="393">
        <v>0</v>
      </c>
      <c r="Q28" s="393">
        <v>0</v>
      </c>
      <c r="R28" s="504">
        <v>1</v>
      </c>
      <c r="S28" s="393">
        <v>0</v>
      </c>
      <c r="T28" s="393">
        <v>0</v>
      </c>
      <c r="U28" s="393">
        <v>0</v>
      </c>
      <c r="V28" s="393">
        <v>0</v>
      </c>
      <c r="W28" s="504">
        <v>0</v>
      </c>
      <c r="X28" s="393">
        <v>0</v>
      </c>
      <c r="Y28" s="393">
        <v>6</v>
      </c>
      <c r="Z28" s="393">
        <v>0</v>
      </c>
      <c r="AA28" s="393">
        <v>0</v>
      </c>
      <c r="AB28" s="504">
        <v>6</v>
      </c>
      <c r="AC28" s="393">
        <v>0</v>
      </c>
      <c r="AD28" s="393">
        <v>0</v>
      </c>
      <c r="AE28" s="393">
        <v>0</v>
      </c>
      <c r="AF28" s="393">
        <v>0</v>
      </c>
      <c r="AG28" s="504">
        <v>0</v>
      </c>
      <c r="AH28" s="393">
        <v>1</v>
      </c>
      <c r="AI28" s="393">
        <v>0</v>
      </c>
      <c r="AJ28" s="393">
        <v>0</v>
      </c>
      <c r="AK28" s="393">
        <v>0</v>
      </c>
      <c r="AL28" s="504">
        <v>1</v>
      </c>
      <c r="AM28" s="393">
        <v>0</v>
      </c>
      <c r="AN28" s="393">
        <v>0</v>
      </c>
      <c r="AO28" s="393">
        <v>0</v>
      </c>
      <c r="AP28" s="393">
        <v>0</v>
      </c>
      <c r="AQ28" s="504">
        <v>0</v>
      </c>
      <c r="AR28" s="393">
        <v>0</v>
      </c>
      <c r="AS28" s="393">
        <v>0</v>
      </c>
      <c r="AT28" s="393">
        <v>0</v>
      </c>
      <c r="AU28" s="393">
        <v>0</v>
      </c>
      <c r="AV28" s="504">
        <v>0</v>
      </c>
      <c r="AW28" s="393">
        <v>26</v>
      </c>
      <c r="AX28" s="393">
        <v>39</v>
      </c>
      <c r="AY28" s="393">
        <v>0</v>
      </c>
      <c r="AZ28" s="721">
        <v>0</v>
      </c>
      <c r="BA28" s="505">
        <v>65</v>
      </c>
      <c r="BB28" s="506"/>
      <c r="BC28" s="506"/>
      <c r="BD28" s="506"/>
      <c r="BE28" s="506"/>
    </row>
    <row r="29" spans="1:57" ht="20.100000000000001" customHeight="1" x14ac:dyDescent="0.25">
      <c r="A29" s="409" t="s">
        <v>73</v>
      </c>
      <c r="B29" s="386" t="s">
        <v>176</v>
      </c>
      <c r="C29" s="386" t="s">
        <v>57</v>
      </c>
      <c r="D29" s="393">
        <v>30</v>
      </c>
      <c r="E29" s="393">
        <v>47</v>
      </c>
      <c r="F29" s="393">
        <v>0</v>
      </c>
      <c r="G29" s="393">
        <v>0</v>
      </c>
      <c r="H29" s="504">
        <v>77</v>
      </c>
      <c r="I29" s="393">
        <v>1</v>
      </c>
      <c r="J29" s="393">
        <v>5</v>
      </c>
      <c r="K29" s="393">
        <v>0</v>
      </c>
      <c r="L29" s="393">
        <v>0</v>
      </c>
      <c r="M29" s="504">
        <v>6</v>
      </c>
      <c r="N29" s="393">
        <v>4</v>
      </c>
      <c r="O29" s="393">
        <v>2</v>
      </c>
      <c r="P29" s="393">
        <v>0</v>
      </c>
      <c r="Q29" s="393">
        <v>0</v>
      </c>
      <c r="R29" s="504">
        <v>6</v>
      </c>
      <c r="S29" s="393">
        <v>0</v>
      </c>
      <c r="T29" s="393">
        <v>0</v>
      </c>
      <c r="U29" s="393">
        <v>0</v>
      </c>
      <c r="V29" s="393">
        <v>0</v>
      </c>
      <c r="W29" s="504">
        <v>0</v>
      </c>
      <c r="X29" s="393">
        <v>6</v>
      </c>
      <c r="Y29" s="393">
        <v>12</v>
      </c>
      <c r="Z29" s="393">
        <v>0</v>
      </c>
      <c r="AA29" s="393">
        <v>0</v>
      </c>
      <c r="AB29" s="504">
        <v>18</v>
      </c>
      <c r="AC29" s="393">
        <v>0</v>
      </c>
      <c r="AD29" s="393">
        <v>0</v>
      </c>
      <c r="AE29" s="393">
        <v>0</v>
      </c>
      <c r="AF29" s="393">
        <v>0</v>
      </c>
      <c r="AG29" s="504">
        <v>0</v>
      </c>
      <c r="AH29" s="393">
        <v>3</v>
      </c>
      <c r="AI29" s="393">
        <v>3</v>
      </c>
      <c r="AJ29" s="393">
        <v>0</v>
      </c>
      <c r="AK29" s="393">
        <v>0</v>
      </c>
      <c r="AL29" s="504">
        <v>6</v>
      </c>
      <c r="AM29" s="393">
        <v>1</v>
      </c>
      <c r="AN29" s="393">
        <v>0</v>
      </c>
      <c r="AO29" s="393">
        <v>0</v>
      </c>
      <c r="AP29" s="393">
        <v>0</v>
      </c>
      <c r="AQ29" s="504">
        <v>1</v>
      </c>
      <c r="AR29" s="393">
        <v>0</v>
      </c>
      <c r="AS29" s="393">
        <v>3</v>
      </c>
      <c r="AT29" s="393">
        <v>0</v>
      </c>
      <c r="AU29" s="393">
        <v>0</v>
      </c>
      <c r="AV29" s="504">
        <v>3</v>
      </c>
      <c r="AW29" s="393">
        <v>45</v>
      </c>
      <c r="AX29" s="393">
        <v>72</v>
      </c>
      <c r="AY29" s="393">
        <v>0</v>
      </c>
      <c r="AZ29" s="721">
        <v>0</v>
      </c>
      <c r="BA29" s="505">
        <v>117</v>
      </c>
      <c r="BB29" s="506"/>
      <c r="BC29" s="506"/>
      <c r="BD29" s="506"/>
      <c r="BE29" s="506"/>
    </row>
    <row r="30" spans="1:57" ht="20.100000000000001" customHeight="1" x14ac:dyDescent="0.25">
      <c r="A30" s="409" t="s">
        <v>74</v>
      </c>
      <c r="B30" s="386" t="s">
        <v>177</v>
      </c>
      <c r="C30" s="386" t="s">
        <v>57</v>
      </c>
      <c r="D30" s="393">
        <v>23</v>
      </c>
      <c r="E30" s="393">
        <v>34</v>
      </c>
      <c r="F30" s="393">
        <v>0</v>
      </c>
      <c r="G30" s="393">
        <v>0</v>
      </c>
      <c r="H30" s="504">
        <v>57</v>
      </c>
      <c r="I30" s="393">
        <v>2</v>
      </c>
      <c r="J30" s="393">
        <v>1</v>
      </c>
      <c r="K30" s="393">
        <v>0</v>
      </c>
      <c r="L30" s="393">
        <v>0</v>
      </c>
      <c r="M30" s="504">
        <v>3</v>
      </c>
      <c r="N30" s="393">
        <v>1</v>
      </c>
      <c r="O30" s="393">
        <v>1</v>
      </c>
      <c r="P30" s="393">
        <v>0</v>
      </c>
      <c r="Q30" s="393">
        <v>0</v>
      </c>
      <c r="R30" s="504">
        <v>2</v>
      </c>
      <c r="S30" s="393">
        <v>1</v>
      </c>
      <c r="T30" s="393">
        <v>0</v>
      </c>
      <c r="U30" s="393">
        <v>0</v>
      </c>
      <c r="V30" s="393">
        <v>0</v>
      </c>
      <c r="W30" s="504">
        <v>1</v>
      </c>
      <c r="X30" s="393">
        <v>9</v>
      </c>
      <c r="Y30" s="393">
        <v>5</v>
      </c>
      <c r="Z30" s="393">
        <v>0</v>
      </c>
      <c r="AA30" s="393">
        <v>0</v>
      </c>
      <c r="AB30" s="504">
        <v>14</v>
      </c>
      <c r="AC30" s="393">
        <v>1</v>
      </c>
      <c r="AD30" s="393">
        <v>0</v>
      </c>
      <c r="AE30" s="393">
        <v>0</v>
      </c>
      <c r="AF30" s="393">
        <v>0</v>
      </c>
      <c r="AG30" s="504">
        <v>1</v>
      </c>
      <c r="AH30" s="393">
        <v>0</v>
      </c>
      <c r="AI30" s="393">
        <v>0</v>
      </c>
      <c r="AJ30" s="393">
        <v>0</v>
      </c>
      <c r="AK30" s="393">
        <v>0</v>
      </c>
      <c r="AL30" s="504">
        <v>0</v>
      </c>
      <c r="AM30" s="393">
        <v>0</v>
      </c>
      <c r="AN30" s="393">
        <v>0</v>
      </c>
      <c r="AO30" s="393">
        <v>0</v>
      </c>
      <c r="AP30" s="393">
        <v>0</v>
      </c>
      <c r="AQ30" s="504">
        <v>0</v>
      </c>
      <c r="AR30" s="393">
        <v>0</v>
      </c>
      <c r="AS30" s="393">
        <v>0</v>
      </c>
      <c r="AT30" s="393">
        <v>0</v>
      </c>
      <c r="AU30" s="393">
        <v>0</v>
      </c>
      <c r="AV30" s="504">
        <v>0</v>
      </c>
      <c r="AW30" s="393">
        <v>37</v>
      </c>
      <c r="AX30" s="393">
        <v>41</v>
      </c>
      <c r="AY30" s="393">
        <v>0</v>
      </c>
      <c r="AZ30" s="721">
        <v>0</v>
      </c>
      <c r="BA30" s="505">
        <v>78</v>
      </c>
      <c r="BB30" s="506"/>
      <c r="BC30" s="506"/>
      <c r="BD30" s="506"/>
      <c r="BE30" s="506"/>
    </row>
    <row r="31" spans="1:57" ht="20.100000000000001" customHeight="1" x14ac:dyDescent="0.25">
      <c r="A31" s="409" t="s">
        <v>75</v>
      </c>
      <c r="B31" s="386" t="s">
        <v>247</v>
      </c>
      <c r="C31" s="386" t="s">
        <v>59</v>
      </c>
      <c r="D31" s="393">
        <v>16</v>
      </c>
      <c r="E31" s="393">
        <v>22</v>
      </c>
      <c r="F31" s="393">
        <v>0</v>
      </c>
      <c r="G31" s="393">
        <v>0</v>
      </c>
      <c r="H31" s="504">
        <v>38</v>
      </c>
      <c r="I31" s="393">
        <v>0</v>
      </c>
      <c r="J31" s="393">
        <v>1</v>
      </c>
      <c r="K31" s="393">
        <v>0</v>
      </c>
      <c r="L31" s="393">
        <v>0</v>
      </c>
      <c r="M31" s="504">
        <v>1</v>
      </c>
      <c r="N31" s="393">
        <v>3</v>
      </c>
      <c r="O31" s="393">
        <v>7</v>
      </c>
      <c r="P31" s="393">
        <v>0</v>
      </c>
      <c r="Q31" s="393">
        <v>0</v>
      </c>
      <c r="R31" s="504">
        <v>10</v>
      </c>
      <c r="S31" s="393">
        <v>0</v>
      </c>
      <c r="T31" s="393">
        <v>1</v>
      </c>
      <c r="U31" s="393">
        <v>0</v>
      </c>
      <c r="V31" s="393">
        <v>0</v>
      </c>
      <c r="W31" s="504">
        <v>1</v>
      </c>
      <c r="X31" s="393">
        <v>2</v>
      </c>
      <c r="Y31" s="393">
        <v>9</v>
      </c>
      <c r="Z31" s="393">
        <v>0</v>
      </c>
      <c r="AA31" s="393">
        <v>0</v>
      </c>
      <c r="AB31" s="504">
        <v>11</v>
      </c>
      <c r="AC31" s="393">
        <v>0</v>
      </c>
      <c r="AD31" s="393">
        <v>0</v>
      </c>
      <c r="AE31" s="393">
        <v>0</v>
      </c>
      <c r="AF31" s="393">
        <v>0</v>
      </c>
      <c r="AG31" s="504">
        <v>0</v>
      </c>
      <c r="AH31" s="393">
        <v>0</v>
      </c>
      <c r="AI31" s="393">
        <v>1</v>
      </c>
      <c r="AJ31" s="393">
        <v>0</v>
      </c>
      <c r="AK31" s="393">
        <v>0</v>
      </c>
      <c r="AL31" s="504">
        <v>1</v>
      </c>
      <c r="AM31" s="393">
        <v>1</v>
      </c>
      <c r="AN31" s="393">
        <v>2</v>
      </c>
      <c r="AO31" s="393">
        <v>0</v>
      </c>
      <c r="AP31" s="393">
        <v>0</v>
      </c>
      <c r="AQ31" s="504">
        <v>3</v>
      </c>
      <c r="AR31" s="393">
        <v>0</v>
      </c>
      <c r="AS31" s="393">
        <v>0</v>
      </c>
      <c r="AT31" s="393">
        <v>0</v>
      </c>
      <c r="AU31" s="393">
        <v>0</v>
      </c>
      <c r="AV31" s="504">
        <v>0</v>
      </c>
      <c r="AW31" s="393">
        <v>22</v>
      </c>
      <c r="AX31" s="393">
        <v>43</v>
      </c>
      <c r="AY31" s="393">
        <v>0</v>
      </c>
      <c r="AZ31" s="721">
        <v>0</v>
      </c>
      <c r="BA31" s="505">
        <v>65</v>
      </c>
      <c r="BB31" s="506"/>
      <c r="BC31" s="506"/>
      <c r="BD31" s="506"/>
      <c r="BE31" s="506"/>
    </row>
    <row r="32" spans="1:57" ht="20.100000000000001" customHeight="1" x14ac:dyDescent="0.25">
      <c r="A32" s="409" t="s">
        <v>76</v>
      </c>
      <c r="B32" s="386" t="s">
        <v>179</v>
      </c>
      <c r="C32" s="386" t="s">
        <v>57</v>
      </c>
      <c r="D32" s="393">
        <v>31</v>
      </c>
      <c r="E32" s="393">
        <v>28</v>
      </c>
      <c r="F32" s="393">
        <v>0</v>
      </c>
      <c r="G32" s="393">
        <v>0</v>
      </c>
      <c r="H32" s="504">
        <v>59</v>
      </c>
      <c r="I32" s="393">
        <v>5</v>
      </c>
      <c r="J32" s="393">
        <v>13</v>
      </c>
      <c r="K32" s="393">
        <v>0</v>
      </c>
      <c r="L32" s="393">
        <v>0</v>
      </c>
      <c r="M32" s="504">
        <v>18</v>
      </c>
      <c r="N32" s="393">
        <v>4</v>
      </c>
      <c r="O32" s="393">
        <v>3</v>
      </c>
      <c r="P32" s="393">
        <v>0</v>
      </c>
      <c r="Q32" s="393">
        <v>0</v>
      </c>
      <c r="R32" s="504">
        <v>7</v>
      </c>
      <c r="S32" s="393">
        <v>0</v>
      </c>
      <c r="T32" s="393">
        <v>0</v>
      </c>
      <c r="U32" s="393">
        <v>0</v>
      </c>
      <c r="V32" s="393">
        <v>0</v>
      </c>
      <c r="W32" s="504">
        <v>0</v>
      </c>
      <c r="X32" s="393">
        <v>9</v>
      </c>
      <c r="Y32" s="393">
        <v>27</v>
      </c>
      <c r="Z32" s="393">
        <v>0</v>
      </c>
      <c r="AA32" s="393">
        <v>0</v>
      </c>
      <c r="AB32" s="504">
        <v>36</v>
      </c>
      <c r="AC32" s="393">
        <v>0</v>
      </c>
      <c r="AD32" s="393">
        <v>0</v>
      </c>
      <c r="AE32" s="393">
        <v>0</v>
      </c>
      <c r="AF32" s="393">
        <v>0</v>
      </c>
      <c r="AG32" s="504">
        <v>0</v>
      </c>
      <c r="AH32" s="393">
        <v>3</v>
      </c>
      <c r="AI32" s="393">
        <v>1</v>
      </c>
      <c r="AJ32" s="393">
        <v>0</v>
      </c>
      <c r="AK32" s="393">
        <v>0</v>
      </c>
      <c r="AL32" s="504">
        <v>4</v>
      </c>
      <c r="AM32" s="393">
        <v>0</v>
      </c>
      <c r="AN32" s="393">
        <v>0</v>
      </c>
      <c r="AO32" s="393">
        <v>0</v>
      </c>
      <c r="AP32" s="393">
        <v>0</v>
      </c>
      <c r="AQ32" s="504">
        <v>0</v>
      </c>
      <c r="AR32" s="393">
        <v>2</v>
      </c>
      <c r="AS32" s="393">
        <v>2</v>
      </c>
      <c r="AT32" s="393">
        <v>0</v>
      </c>
      <c r="AU32" s="393">
        <v>0</v>
      </c>
      <c r="AV32" s="504">
        <v>4</v>
      </c>
      <c r="AW32" s="393">
        <v>54</v>
      </c>
      <c r="AX32" s="393">
        <v>74</v>
      </c>
      <c r="AY32" s="393">
        <v>0</v>
      </c>
      <c r="AZ32" s="721">
        <v>0</v>
      </c>
      <c r="BA32" s="505">
        <v>128</v>
      </c>
      <c r="BB32" s="506"/>
      <c r="BC32" s="506"/>
      <c r="BD32" s="506"/>
      <c r="BE32" s="506"/>
    </row>
    <row r="33" spans="1:57" ht="20.100000000000001" customHeight="1" x14ac:dyDescent="0.25">
      <c r="A33" s="409" t="s">
        <v>77</v>
      </c>
      <c r="B33" s="386" t="s">
        <v>181</v>
      </c>
      <c r="C33" s="386" t="s">
        <v>59</v>
      </c>
      <c r="D33" s="393">
        <v>29</v>
      </c>
      <c r="E33" s="393">
        <v>54</v>
      </c>
      <c r="F33" s="393">
        <v>0</v>
      </c>
      <c r="G33" s="393">
        <v>0</v>
      </c>
      <c r="H33" s="504">
        <v>83</v>
      </c>
      <c r="I33" s="393">
        <v>3</v>
      </c>
      <c r="J33" s="393">
        <v>2</v>
      </c>
      <c r="K33" s="393">
        <v>0</v>
      </c>
      <c r="L33" s="393">
        <v>0</v>
      </c>
      <c r="M33" s="504">
        <v>5</v>
      </c>
      <c r="N33" s="393">
        <v>12</v>
      </c>
      <c r="O33" s="393">
        <v>32</v>
      </c>
      <c r="P33" s="393">
        <v>0</v>
      </c>
      <c r="Q33" s="393">
        <v>0</v>
      </c>
      <c r="R33" s="504">
        <v>44</v>
      </c>
      <c r="S33" s="393">
        <v>1</v>
      </c>
      <c r="T33" s="393">
        <v>0</v>
      </c>
      <c r="U33" s="393">
        <v>0</v>
      </c>
      <c r="V33" s="393">
        <v>0</v>
      </c>
      <c r="W33" s="504">
        <v>1</v>
      </c>
      <c r="X33" s="393">
        <v>14</v>
      </c>
      <c r="Y33" s="393">
        <v>25</v>
      </c>
      <c r="Z33" s="393">
        <v>0</v>
      </c>
      <c r="AA33" s="393">
        <v>0</v>
      </c>
      <c r="AB33" s="504">
        <v>39</v>
      </c>
      <c r="AC33" s="393">
        <v>0</v>
      </c>
      <c r="AD33" s="393">
        <v>0</v>
      </c>
      <c r="AE33" s="393">
        <v>0</v>
      </c>
      <c r="AF33" s="393">
        <v>0</v>
      </c>
      <c r="AG33" s="504">
        <v>0</v>
      </c>
      <c r="AH33" s="393">
        <v>1</v>
      </c>
      <c r="AI33" s="393">
        <v>0</v>
      </c>
      <c r="AJ33" s="393">
        <v>0</v>
      </c>
      <c r="AK33" s="393">
        <v>0</v>
      </c>
      <c r="AL33" s="504">
        <v>1</v>
      </c>
      <c r="AM33" s="393">
        <v>3</v>
      </c>
      <c r="AN33" s="393">
        <v>6</v>
      </c>
      <c r="AO33" s="393">
        <v>0</v>
      </c>
      <c r="AP33" s="393">
        <v>0</v>
      </c>
      <c r="AQ33" s="504">
        <v>9</v>
      </c>
      <c r="AR33" s="393">
        <v>11</v>
      </c>
      <c r="AS33" s="393">
        <v>16</v>
      </c>
      <c r="AT33" s="393">
        <v>0</v>
      </c>
      <c r="AU33" s="393">
        <v>0</v>
      </c>
      <c r="AV33" s="504">
        <v>27</v>
      </c>
      <c r="AW33" s="393">
        <v>74</v>
      </c>
      <c r="AX33" s="393">
        <v>135</v>
      </c>
      <c r="AY33" s="393">
        <v>0</v>
      </c>
      <c r="AZ33" s="721">
        <v>0</v>
      </c>
      <c r="BA33" s="505">
        <v>209</v>
      </c>
      <c r="BB33" s="506"/>
      <c r="BC33" s="506"/>
      <c r="BD33" s="506"/>
      <c r="BE33" s="506"/>
    </row>
    <row r="34" spans="1:57" ht="20.100000000000001" customHeight="1" x14ac:dyDescent="0.25">
      <c r="A34" s="409" t="s">
        <v>77</v>
      </c>
      <c r="B34" s="386" t="s">
        <v>180</v>
      </c>
      <c r="C34" s="386" t="s">
        <v>59</v>
      </c>
      <c r="D34" s="393">
        <v>6</v>
      </c>
      <c r="E34" s="393">
        <v>5</v>
      </c>
      <c r="F34" s="393">
        <v>0</v>
      </c>
      <c r="G34" s="393">
        <v>0</v>
      </c>
      <c r="H34" s="504">
        <v>11</v>
      </c>
      <c r="I34" s="393">
        <v>1</v>
      </c>
      <c r="J34" s="393">
        <v>4</v>
      </c>
      <c r="K34" s="393">
        <v>0</v>
      </c>
      <c r="L34" s="393">
        <v>0</v>
      </c>
      <c r="M34" s="504">
        <v>5</v>
      </c>
      <c r="N34" s="393">
        <v>1</v>
      </c>
      <c r="O34" s="393">
        <v>6</v>
      </c>
      <c r="P34" s="393">
        <v>0</v>
      </c>
      <c r="Q34" s="393">
        <v>0</v>
      </c>
      <c r="R34" s="504">
        <v>7</v>
      </c>
      <c r="S34" s="393">
        <v>0</v>
      </c>
      <c r="T34" s="393">
        <v>0</v>
      </c>
      <c r="U34" s="393">
        <v>0</v>
      </c>
      <c r="V34" s="393">
        <v>0</v>
      </c>
      <c r="W34" s="504">
        <v>0</v>
      </c>
      <c r="X34" s="393">
        <v>4</v>
      </c>
      <c r="Y34" s="393">
        <v>9</v>
      </c>
      <c r="Z34" s="393">
        <v>0</v>
      </c>
      <c r="AA34" s="393">
        <v>0</v>
      </c>
      <c r="AB34" s="504">
        <v>13</v>
      </c>
      <c r="AC34" s="393">
        <v>0</v>
      </c>
      <c r="AD34" s="393">
        <v>0</v>
      </c>
      <c r="AE34" s="393">
        <v>0</v>
      </c>
      <c r="AF34" s="393">
        <v>0</v>
      </c>
      <c r="AG34" s="504">
        <v>0</v>
      </c>
      <c r="AH34" s="393">
        <v>0</v>
      </c>
      <c r="AI34" s="393">
        <v>0</v>
      </c>
      <c r="AJ34" s="393">
        <v>0</v>
      </c>
      <c r="AK34" s="393">
        <v>0</v>
      </c>
      <c r="AL34" s="504">
        <v>0</v>
      </c>
      <c r="AM34" s="393">
        <v>0</v>
      </c>
      <c r="AN34" s="393">
        <v>0</v>
      </c>
      <c r="AO34" s="393">
        <v>0</v>
      </c>
      <c r="AP34" s="393">
        <v>0</v>
      </c>
      <c r="AQ34" s="504">
        <v>0</v>
      </c>
      <c r="AR34" s="393">
        <v>1</v>
      </c>
      <c r="AS34" s="393">
        <v>0</v>
      </c>
      <c r="AT34" s="393">
        <v>0</v>
      </c>
      <c r="AU34" s="393">
        <v>0</v>
      </c>
      <c r="AV34" s="504">
        <v>1</v>
      </c>
      <c r="AW34" s="393">
        <v>13</v>
      </c>
      <c r="AX34" s="393">
        <v>24</v>
      </c>
      <c r="AY34" s="393">
        <v>0</v>
      </c>
      <c r="AZ34" s="721">
        <v>0</v>
      </c>
      <c r="BA34" s="505">
        <v>37</v>
      </c>
      <c r="BB34" s="506"/>
      <c r="BC34" s="506"/>
      <c r="BD34" s="506"/>
      <c r="BE34" s="506"/>
    </row>
    <row r="35" spans="1:57" ht="20.100000000000001" customHeight="1" x14ac:dyDescent="0.25">
      <c r="A35" s="409" t="s">
        <v>77</v>
      </c>
      <c r="B35" s="386" t="s">
        <v>182</v>
      </c>
      <c r="C35" s="386" t="s">
        <v>59</v>
      </c>
      <c r="D35" s="393">
        <v>23</v>
      </c>
      <c r="E35" s="393">
        <v>40</v>
      </c>
      <c r="F35" s="393">
        <v>0</v>
      </c>
      <c r="G35" s="393">
        <v>0</v>
      </c>
      <c r="H35" s="504">
        <v>63</v>
      </c>
      <c r="I35" s="393">
        <v>12</v>
      </c>
      <c r="J35" s="393">
        <v>30</v>
      </c>
      <c r="K35" s="393">
        <v>0</v>
      </c>
      <c r="L35" s="393">
        <v>0</v>
      </c>
      <c r="M35" s="504">
        <v>42</v>
      </c>
      <c r="N35" s="393">
        <v>4</v>
      </c>
      <c r="O35" s="393">
        <v>28</v>
      </c>
      <c r="P35" s="393">
        <v>0</v>
      </c>
      <c r="Q35" s="393">
        <v>0</v>
      </c>
      <c r="R35" s="504">
        <v>32</v>
      </c>
      <c r="S35" s="393">
        <v>0</v>
      </c>
      <c r="T35" s="393">
        <v>0</v>
      </c>
      <c r="U35" s="393">
        <v>0</v>
      </c>
      <c r="V35" s="393">
        <v>0</v>
      </c>
      <c r="W35" s="504">
        <v>0</v>
      </c>
      <c r="X35" s="393">
        <v>23</v>
      </c>
      <c r="Y35" s="393">
        <v>49</v>
      </c>
      <c r="Z35" s="393">
        <v>0</v>
      </c>
      <c r="AA35" s="393">
        <v>0</v>
      </c>
      <c r="AB35" s="504">
        <v>72</v>
      </c>
      <c r="AC35" s="393">
        <v>0</v>
      </c>
      <c r="AD35" s="393">
        <v>0</v>
      </c>
      <c r="AE35" s="393">
        <v>0</v>
      </c>
      <c r="AF35" s="393">
        <v>0</v>
      </c>
      <c r="AG35" s="504">
        <v>0</v>
      </c>
      <c r="AH35" s="393">
        <v>3</v>
      </c>
      <c r="AI35" s="393">
        <v>4</v>
      </c>
      <c r="AJ35" s="393">
        <v>0</v>
      </c>
      <c r="AK35" s="393">
        <v>0</v>
      </c>
      <c r="AL35" s="504">
        <v>7</v>
      </c>
      <c r="AM35" s="393">
        <v>2</v>
      </c>
      <c r="AN35" s="393">
        <v>9</v>
      </c>
      <c r="AO35" s="393">
        <v>0</v>
      </c>
      <c r="AP35" s="393">
        <v>1</v>
      </c>
      <c r="AQ35" s="504">
        <v>12</v>
      </c>
      <c r="AR35" s="393">
        <v>3</v>
      </c>
      <c r="AS35" s="393">
        <v>8</v>
      </c>
      <c r="AT35" s="393">
        <v>0</v>
      </c>
      <c r="AU35" s="393">
        <v>1</v>
      </c>
      <c r="AV35" s="504">
        <v>12</v>
      </c>
      <c r="AW35" s="393">
        <v>70</v>
      </c>
      <c r="AX35" s="393">
        <v>168</v>
      </c>
      <c r="AY35" s="393">
        <v>0</v>
      </c>
      <c r="AZ35" s="721">
        <v>2</v>
      </c>
      <c r="BA35" s="505">
        <v>240</v>
      </c>
      <c r="BB35" s="506"/>
      <c r="BC35" s="506"/>
      <c r="BD35" s="506"/>
      <c r="BE35" s="506"/>
    </row>
    <row r="36" spans="1:57" ht="20.100000000000001" customHeight="1" x14ac:dyDescent="0.25">
      <c r="A36" s="409" t="s">
        <v>78</v>
      </c>
      <c r="B36" s="386" t="s">
        <v>183</v>
      </c>
      <c r="C36" s="386" t="s">
        <v>59</v>
      </c>
      <c r="D36" s="393">
        <v>38</v>
      </c>
      <c r="E36" s="393">
        <v>37</v>
      </c>
      <c r="F36" s="393">
        <v>0</v>
      </c>
      <c r="G36" s="393">
        <v>0</v>
      </c>
      <c r="H36" s="504">
        <v>75</v>
      </c>
      <c r="I36" s="393">
        <v>4</v>
      </c>
      <c r="J36" s="393">
        <v>9</v>
      </c>
      <c r="K36" s="393">
        <v>0</v>
      </c>
      <c r="L36" s="393">
        <v>0</v>
      </c>
      <c r="M36" s="504">
        <v>13</v>
      </c>
      <c r="N36" s="393">
        <v>5</v>
      </c>
      <c r="O36" s="393">
        <v>5</v>
      </c>
      <c r="P36" s="393">
        <v>0</v>
      </c>
      <c r="Q36" s="393">
        <v>0</v>
      </c>
      <c r="R36" s="504">
        <v>10</v>
      </c>
      <c r="S36" s="393">
        <v>0</v>
      </c>
      <c r="T36" s="393">
        <v>0</v>
      </c>
      <c r="U36" s="393">
        <v>0</v>
      </c>
      <c r="V36" s="393">
        <v>0</v>
      </c>
      <c r="W36" s="504">
        <v>0</v>
      </c>
      <c r="X36" s="393">
        <v>12</v>
      </c>
      <c r="Y36" s="393">
        <v>15</v>
      </c>
      <c r="Z36" s="393">
        <v>0</v>
      </c>
      <c r="AA36" s="393">
        <v>0</v>
      </c>
      <c r="AB36" s="504">
        <v>27</v>
      </c>
      <c r="AC36" s="393">
        <v>0</v>
      </c>
      <c r="AD36" s="393">
        <v>1</v>
      </c>
      <c r="AE36" s="393">
        <v>0</v>
      </c>
      <c r="AF36" s="393">
        <v>0</v>
      </c>
      <c r="AG36" s="504">
        <v>1</v>
      </c>
      <c r="AH36" s="393">
        <v>3</v>
      </c>
      <c r="AI36" s="393">
        <v>5</v>
      </c>
      <c r="AJ36" s="393">
        <v>0</v>
      </c>
      <c r="AK36" s="393">
        <v>0</v>
      </c>
      <c r="AL36" s="504">
        <v>8</v>
      </c>
      <c r="AM36" s="393">
        <v>2</v>
      </c>
      <c r="AN36" s="393">
        <v>1</v>
      </c>
      <c r="AO36" s="393">
        <v>0</v>
      </c>
      <c r="AP36" s="393">
        <v>0</v>
      </c>
      <c r="AQ36" s="504">
        <v>3</v>
      </c>
      <c r="AR36" s="393">
        <v>9</v>
      </c>
      <c r="AS36" s="393">
        <v>9</v>
      </c>
      <c r="AT36" s="393">
        <v>0</v>
      </c>
      <c r="AU36" s="393">
        <v>0</v>
      </c>
      <c r="AV36" s="504">
        <v>18</v>
      </c>
      <c r="AW36" s="393">
        <v>73</v>
      </c>
      <c r="AX36" s="393">
        <v>82</v>
      </c>
      <c r="AY36" s="393">
        <v>0</v>
      </c>
      <c r="AZ36" s="721">
        <v>0</v>
      </c>
      <c r="BA36" s="505">
        <v>155</v>
      </c>
      <c r="BB36" s="506"/>
      <c r="BC36" s="506"/>
      <c r="BD36" s="506"/>
      <c r="BE36" s="506"/>
    </row>
    <row r="37" spans="1:57" ht="20.100000000000001" customHeight="1" x14ac:dyDescent="0.25">
      <c r="A37" s="409" t="s">
        <v>78</v>
      </c>
      <c r="B37" s="386" t="s">
        <v>184</v>
      </c>
      <c r="C37" s="386" t="s">
        <v>57</v>
      </c>
      <c r="D37" s="393">
        <v>33</v>
      </c>
      <c r="E37" s="393">
        <v>40</v>
      </c>
      <c r="F37" s="393">
        <v>0</v>
      </c>
      <c r="G37" s="393">
        <v>0</v>
      </c>
      <c r="H37" s="504">
        <v>73</v>
      </c>
      <c r="I37" s="393">
        <v>5</v>
      </c>
      <c r="J37" s="393">
        <v>2</v>
      </c>
      <c r="K37" s="393">
        <v>0</v>
      </c>
      <c r="L37" s="393">
        <v>0</v>
      </c>
      <c r="M37" s="504">
        <v>7</v>
      </c>
      <c r="N37" s="393">
        <v>1</v>
      </c>
      <c r="O37" s="393">
        <v>2</v>
      </c>
      <c r="P37" s="393">
        <v>0</v>
      </c>
      <c r="Q37" s="393">
        <v>0</v>
      </c>
      <c r="R37" s="504">
        <v>3</v>
      </c>
      <c r="S37" s="393">
        <v>1</v>
      </c>
      <c r="T37" s="393">
        <v>0</v>
      </c>
      <c r="U37" s="393">
        <v>0</v>
      </c>
      <c r="V37" s="393">
        <v>0</v>
      </c>
      <c r="W37" s="504">
        <v>1</v>
      </c>
      <c r="X37" s="393">
        <v>8</v>
      </c>
      <c r="Y37" s="393">
        <v>19</v>
      </c>
      <c r="Z37" s="393">
        <v>0</v>
      </c>
      <c r="AA37" s="393">
        <v>0</v>
      </c>
      <c r="AB37" s="504">
        <v>27</v>
      </c>
      <c r="AC37" s="393">
        <v>0</v>
      </c>
      <c r="AD37" s="393">
        <v>0</v>
      </c>
      <c r="AE37" s="393">
        <v>0</v>
      </c>
      <c r="AF37" s="393">
        <v>0</v>
      </c>
      <c r="AG37" s="504">
        <v>0</v>
      </c>
      <c r="AH37" s="393">
        <v>2</v>
      </c>
      <c r="AI37" s="393">
        <v>2</v>
      </c>
      <c r="AJ37" s="393">
        <v>0</v>
      </c>
      <c r="AK37" s="393">
        <v>0</v>
      </c>
      <c r="AL37" s="504">
        <v>4</v>
      </c>
      <c r="AM37" s="393">
        <v>1</v>
      </c>
      <c r="AN37" s="393">
        <v>1</v>
      </c>
      <c r="AO37" s="393">
        <v>0</v>
      </c>
      <c r="AP37" s="393">
        <v>0</v>
      </c>
      <c r="AQ37" s="504">
        <v>2</v>
      </c>
      <c r="AR37" s="393">
        <v>2</v>
      </c>
      <c r="AS37" s="393">
        <v>10</v>
      </c>
      <c r="AT37" s="393">
        <v>0</v>
      </c>
      <c r="AU37" s="393">
        <v>0</v>
      </c>
      <c r="AV37" s="504">
        <v>12</v>
      </c>
      <c r="AW37" s="393">
        <v>53</v>
      </c>
      <c r="AX37" s="393">
        <v>76</v>
      </c>
      <c r="AY37" s="393">
        <v>0</v>
      </c>
      <c r="AZ37" s="721">
        <v>0</v>
      </c>
      <c r="BA37" s="505">
        <v>129</v>
      </c>
      <c r="BB37" s="506"/>
      <c r="BC37" s="506"/>
      <c r="BD37" s="506"/>
      <c r="BE37" s="506"/>
    </row>
    <row r="38" spans="1:57" ht="20.100000000000001" customHeight="1" x14ac:dyDescent="0.25">
      <c r="A38" s="409" t="s">
        <v>79</v>
      </c>
      <c r="B38" s="386" t="s">
        <v>185</v>
      </c>
      <c r="C38" s="386" t="s">
        <v>57</v>
      </c>
      <c r="D38" s="393">
        <v>26</v>
      </c>
      <c r="E38" s="393">
        <v>46</v>
      </c>
      <c r="F38" s="393">
        <v>0</v>
      </c>
      <c r="G38" s="393">
        <v>0</v>
      </c>
      <c r="H38" s="504">
        <v>72</v>
      </c>
      <c r="I38" s="393">
        <v>2</v>
      </c>
      <c r="J38" s="393">
        <v>2</v>
      </c>
      <c r="K38" s="393">
        <v>0</v>
      </c>
      <c r="L38" s="393">
        <v>0</v>
      </c>
      <c r="M38" s="504">
        <v>4</v>
      </c>
      <c r="N38" s="393">
        <v>0</v>
      </c>
      <c r="O38" s="393">
        <v>3</v>
      </c>
      <c r="P38" s="393">
        <v>0</v>
      </c>
      <c r="Q38" s="393">
        <v>0</v>
      </c>
      <c r="R38" s="504">
        <v>3</v>
      </c>
      <c r="S38" s="393">
        <v>0</v>
      </c>
      <c r="T38" s="393">
        <v>0</v>
      </c>
      <c r="U38" s="393">
        <v>0</v>
      </c>
      <c r="V38" s="393">
        <v>0</v>
      </c>
      <c r="W38" s="504">
        <v>0</v>
      </c>
      <c r="X38" s="393">
        <v>8</v>
      </c>
      <c r="Y38" s="393">
        <v>13</v>
      </c>
      <c r="Z38" s="393">
        <v>0</v>
      </c>
      <c r="AA38" s="393">
        <v>0</v>
      </c>
      <c r="AB38" s="504">
        <v>21</v>
      </c>
      <c r="AC38" s="393">
        <v>0</v>
      </c>
      <c r="AD38" s="393">
        <v>0</v>
      </c>
      <c r="AE38" s="393">
        <v>0</v>
      </c>
      <c r="AF38" s="393">
        <v>0</v>
      </c>
      <c r="AG38" s="504">
        <v>0</v>
      </c>
      <c r="AH38" s="393">
        <v>2</v>
      </c>
      <c r="AI38" s="393">
        <v>0</v>
      </c>
      <c r="AJ38" s="393">
        <v>0</v>
      </c>
      <c r="AK38" s="393">
        <v>0</v>
      </c>
      <c r="AL38" s="504">
        <v>2</v>
      </c>
      <c r="AM38" s="393">
        <v>0</v>
      </c>
      <c r="AN38" s="393">
        <v>0</v>
      </c>
      <c r="AO38" s="393">
        <v>0</v>
      </c>
      <c r="AP38" s="393">
        <v>0</v>
      </c>
      <c r="AQ38" s="504">
        <v>0</v>
      </c>
      <c r="AR38" s="393">
        <v>7</v>
      </c>
      <c r="AS38" s="393">
        <v>10</v>
      </c>
      <c r="AT38" s="393">
        <v>0</v>
      </c>
      <c r="AU38" s="393">
        <v>0</v>
      </c>
      <c r="AV38" s="504">
        <v>17</v>
      </c>
      <c r="AW38" s="393">
        <v>45</v>
      </c>
      <c r="AX38" s="393">
        <v>74</v>
      </c>
      <c r="AY38" s="393">
        <v>0</v>
      </c>
      <c r="AZ38" s="721">
        <v>0</v>
      </c>
      <c r="BA38" s="505">
        <v>119</v>
      </c>
      <c r="BB38" s="506"/>
      <c r="BC38" s="506"/>
      <c r="BD38" s="506"/>
      <c r="BE38" s="506"/>
    </row>
    <row r="39" spans="1:57" ht="20.100000000000001" customHeight="1" x14ac:dyDescent="0.25">
      <c r="A39" s="409" t="s">
        <v>80</v>
      </c>
      <c r="B39" s="386" t="s">
        <v>186</v>
      </c>
      <c r="C39" s="386" t="s">
        <v>57</v>
      </c>
      <c r="D39" s="393">
        <v>16</v>
      </c>
      <c r="E39" s="393">
        <v>17</v>
      </c>
      <c r="F39" s="393">
        <v>0</v>
      </c>
      <c r="G39" s="393">
        <v>0</v>
      </c>
      <c r="H39" s="504">
        <v>33</v>
      </c>
      <c r="I39" s="393">
        <v>2</v>
      </c>
      <c r="J39" s="393">
        <v>2</v>
      </c>
      <c r="K39" s="393">
        <v>0</v>
      </c>
      <c r="L39" s="393">
        <v>0</v>
      </c>
      <c r="M39" s="504">
        <v>4</v>
      </c>
      <c r="N39" s="393">
        <v>0</v>
      </c>
      <c r="O39" s="393">
        <v>0</v>
      </c>
      <c r="P39" s="393">
        <v>0</v>
      </c>
      <c r="Q39" s="393">
        <v>0</v>
      </c>
      <c r="R39" s="504">
        <v>0</v>
      </c>
      <c r="S39" s="393">
        <v>0</v>
      </c>
      <c r="T39" s="393">
        <v>0</v>
      </c>
      <c r="U39" s="393">
        <v>0</v>
      </c>
      <c r="V39" s="393">
        <v>0</v>
      </c>
      <c r="W39" s="504">
        <v>0</v>
      </c>
      <c r="X39" s="393">
        <v>1</v>
      </c>
      <c r="Y39" s="393">
        <v>1</v>
      </c>
      <c r="Z39" s="393">
        <v>0</v>
      </c>
      <c r="AA39" s="393">
        <v>0</v>
      </c>
      <c r="AB39" s="504">
        <v>2</v>
      </c>
      <c r="AC39" s="393">
        <v>0</v>
      </c>
      <c r="AD39" s="393">
        <v>0</v>
      </c>
      <c r="AE39" s="393">
        <v>0</v>
      </c>
      <c r="AF39" s="393">
        <v>0</v>
      </c>
      <c r="AG39" s="504">
        <v>0</v>
      </c>
      <c r="AH39" s="393">
        <v>0</v>
      </c>
      <c r="AI39" s="393">
        <v>0</v>
      </c>
      <c r="AJ39" s="393">
        <v>0</v>
      </c>
      <c r="AK39" s="393">
        <v>0</v>
      </c>
      <c r="AL39" s="504">
        <v>0</v>
      </c>
      <c r="AM39" s="393">
        <v>0</v>
      </c>
      <c r="AN39" s="393">
        <v>0</v>
      </c>
      <c r="AO39" s="393">
        <v>0</v>
      </c>
      <c r="AP39" s="393">
        <v>0</v>
      </c>
      <c r="AQ39" s="504">
        <v>0</v>
      </c>
      <c r="AR39" s="393">
        <v>0</v>
      </c>
      <c r="AS39" s="393">
        <v>0</v>
      </c>
      <c r="AT39" s="393">
        <v>0</v>
      </c>
      <c r="AU39" s="393">
        <v>0</v>
      </c>
      <c r="AV39" s="504">
        <v>0</v>
      </c>
      <c r="AW39" s="393">
        <v>19</v>
      </c>
      <c r="AX39" s="393">
        <v>20</v>
      </c>
      <c r="AY39" s="393">
        <v>0</v>
      </c>
      <c r="AZ39" s="721">
        <v>0</v>
      </c>
      <c r="BA39" s="505">
        <v>39</v>
      </c>
      <c r="BB39" s="506"/>
      <c r="BC39" s="506"/>
      <c r="BD39" s="506"/>
      <c r="BE39" s="506"/>
    </row>
    <row r="40" spans="1:57" ht="20.100000000000001" customHeight="1" x14ac:dyDescent="0.25">
      <c r="A40" s="409" t="s">
        <v>81</v>
      </c>
      <c r="B40" s="386" t="s">
        <v>597</v>
      </c>
      <c r="C40" s="386" t="s">
        <v>59</v>
      </c>
      <c r="D40" s="393">
        <v>0</v>
      </c>
      <c r="E40" s="393">
        <v>0</v>
      </c>
      <c r="F40" s="393">
        <v>0</v>
      </c>
      <c r="G40" s="393">
        <v>0</v>
      </c>
      <c r="H40" s="504">
        <v>0</v>
      </c>
      <c r="I40" s="393">
        <v>0</v>
      </c>
      <c r="J40" s="393">
        <v>0</v>
      </c>
      <c r="K40" s="393">
        <v>0</v>
      </c>
      <c r="L40" s="393">
        <v>0</v>
      </c>
      <c r="M40" s="504">
        <v>0</v>
      </c>
      <c r="N40" s="393">
        <v>0</v>
      </c>
      <c r="O40" s="393">
        <v>0</v>
      </c>
      <c r="P40" s="393">
        <v>0</v>
      </c>
      <c r="Q40" s="393">
        <v>0</v>
      </c>
      <c r="R40" s="504">
        <v>0</v>
      </c>
      <c r="S40" s="393">
        <v>0</v>
      </c>
      <c r="T40" s="393">
        <v>0</v>
      </c>
      <c r="U40" s="393">
        <v>0</v>
      </c>
      <c r="V40" s="393">
        <v>0</v>
      </c>
      <c r="W40" s="504">
        <v>0</v>
      </c>
      <c r="X40" s="393">
        <v>0</v>
      </c>
      <c r="Y40" s="393">
        <v>0</v>
      </c>
      <c r="Z40" s="393">
        <v>0</v>
      </c>
      <c r="AA40" s="393">
        <v>0</v>
      </c>
      <c r="AB40" s="504">
        <v>0</v>
      </c>
      <c r="AC40" s="393">
        <v>0</v>
      </c>
      <c r="AD40" s="393">
        <v>0</v>
      </c>
      <c r="AE40" s="393">
        <v>0</v>
      </c>
      <c r="AF40" s="393">
        <v>0</v>
      </c>
      <c r="AG40" s="504">
        <v>0</v>
      </c>
      <c r="AH40" s="393">
        <v>0</v>
      </c>
      <c r="AI40" s="393">
        <v>0</v>
      </c>
      <c r="AJ40" s="393">
        <v>0</v>
      </c>
      <c r="AK40" s="393">
        <v>0</v>
      </c>
      <c r="AL40" s="504">
        <v>0</v>
      </c>
      <c r="AM40" s="393">
        <v>0</v>
      </c>
      <c r="AN40" s="393">
        <v>0</v>
      </c>
      <c r="AO40" s="393">
        <v>0</v>
      </c>
      <c r="AP40" s="393">
        <v>0</v>
      </c>
      <c r="AQ40" s="504">
        <v>0</v>
      </c>
      <c r="AR40" s="393">
        <v>0</v>
      </c>
      <c r="AS40" s="393">
        <v>0</v>
      </c>
      <c r="AT40" s="393">
        <v>0</v>
      </c>
      <c r="AU40" s="393">
        <v>0</v>
      </c>
      <c r="AV40" s="504">
        <v>0</v>
      </c>
      <c r="AW40" s="393">
        <v>0</v>
      </c>
      <c r="AX40" s="393">
        <v>0</v>
      </c>
      <c r="AY40" s="393">
        <v>0</v>
      </c>
      <c r="AZ40" s="721">
        <v>0</v>
      </c>
      <c r="BA40" s="505">
        <v>0</v>
      </c>
      <c r="BB40" s="506"/>
      <c r="BC40" s="506"/>
      <c r="BD40" s="506"/>
      <c r="BE40" s="506"/>
    </row>
    <row r="41" spans="1:57" ht="20.100000000000001" customHeight="1" x14ac:dyDescent="0.25">
      <c r="A41" s="409" t="s">
        <v>81</v>
      </c>
      <c r="B41" s="386" t="s">
        <v>248</v>
      </c>
      <c r="C41" s="386" t="s">
        <v>59</v>
      </c>
      <c r="D41" s="393">
        <v>10</v>
      </c>
      <c r="E41" s="393">
        <v>26</v>
      </c>
      <c r="F41" s="393">
        <v>0</v>
      </c>
      <c r="G41" s="393">
        <v>0</v>
      </c>
      <c r="H41" s="504">
        <v>36</v>
      </c>
      <c r="I41" s="393">
        <v>1</v>
      </c>
      <c r="J41" s="393">
        <v>0</v>
      </c>
      <c r="K41" s="393">
        <v>0</v>
      </c>
      <c r="L41" s="393">
        <v>0</v>
      </c>
      <c r="M41" s="504">
        <v>1</v>
      </c>
      <c r="N41" s="393">
        <v>1</v>
      </c>
      <c r="O41" s="393">
        <v>3</v>
      </c>
      <c r="P41" s="393">
        <v>0</v>
      </c>
      <c r="Q41" s="393">
        <v>0</v>
      </c>
      <c r="R41" s="504">
        <v>4</v>
      </c>
      <c r="S41" s="393">
        <v>0</v>
      </c>
      <c r="T41" s="393">
        <v>0</v>
      </c>
      <c r="U41" s="393">
        <v>0</v>
      </c>
      <c r="V41" s="393">
        <v>0</v>
      </c>
      <c r="W41" s="504">
        <v>0</v>
      </c>
      <c r="X41" s="393">
        <v>5</v>
      </c>
      <c r="Y41" s="393">
        <v>21</v>
      </c>
      <c r="Z41" s="393">
        <v>0</v>
      </c>
      <c r="AA41" s="393">
        <v>0</v>
      </c>
      <c r="AB41" s="504">
        <v>26</v>
      </c>
      <c r="AC41" s="393">
        <v>0</v>
      </c>
      <c r="AD41" s="393">
        <v>0</v>
      </c>
      <c r="AE41" s="393">
        <v>0</v>
      </c>
      <c r="AF41" s="393">
        <v>0</v>
      </c>
      <c r="AG41" s="504">
        <v>0</v>
      </c>
      <c r="AH41" s="393">
        <v>1</v>
      </c>
      <c r="AI41" s="393">
        <v>1</v>
      </c>
      <c r="AJ41" s="393">
        <v>0</v>
      </c>
      <c r="AK41" s="393">
        <v>0</v>
      </c>
      <c r="AL41" s="504">
        <v>2</v>
      </c>
      <c r="AM41" s="393">
        <v>1</v>
      </c>
      <c r="AN41" s="393">
        <v>0</v>
      </c>
      <c r="AO41" s="393">
        <v>0</v>
      </c>
      <c r="AP41" s="393">
        <v>0</v>
      </c>
      <c r="AQ41" s="504">
        <v>1</v>
      </c>
      <c r="AR41" s="393">
        <v>0</v>
      </c>
      <c r="AS41" s="393">
        <v>0</v>
      </c>
      <c r="AT41" s="393">
        <v>0</v>
      </c>
      <c r="AU41" s="393">
        <v>0</v>
      </c>
      <c r="AV41" s="504">
        <v>0</v>
      </c>
      <c r="AW41" s="393">
        <v>19</v>
      </c>
      <c r="AX41" s="393">
        <v>51</v>
      </c>
      <c r="AY41" s="393">
        <v>0</v>
      </c>
      <c r="AZ41" s="721">
        <v>0</v>
      </c>
      <c r="BA41" s="505">
        <v>70</v>
      </c>
      <c r="BB41" s="506"/>
      <c r="BC41" s="506"/>
      <c r="BD41" s="506"/>
      <c r="BE41" s="506"/>
    </row>
    <row r="42" spans="1:57" ht="20.100000000000001" customHeight="1" x14ac:dyDescent="0.25">
      <c r="A42" s="409" t="s">
        <v>81</v>
      </c>
      <c r="B42" s="386" t="s">
        <v>187</v>
      </c>
      <c r="C42" s="386" t="s">
        <v>57</v>
      </c>
      <c r="D42" s="393">
        <v>41</v>
      </c>
      <c r="E42" s="393">
        <v>32</v>
      </c>
      <c r="F42" s="393">
        <v>0</v>
      </c>
      <c r="G42" s="393">
        <v>0</v>
      </c>
      <c r="H42" s="504">
        <v>73</v>
      </c>
      <c r="I42" s="393">
        <v>2</v>
      </c>
      <c r="J42" s="393">
        <v>1</v>
      </c>
      <c r="K42" s="393">
        <v>0</v>
      </c>
      <c r="L42" s="393">
        <v>0</v>
      </c>
      <c r="M42" s="504">
        <v>3</v>
      </c>
      <c r="N42" s="393">
        <v>4</v>
      </c>
      <c r="O42" s="393">
        <v>5</v>
      </c>
      <c r="P42" s="393">
        <v>0</v>
      </c>
      <c r="Q42" s="393">
        <v>0</v>
      </c>
      <c r="R42" s="504">
        <v>9</v>
      </c>
      <c r="S42" s="393">
        <v>1</v>
      </c>
      <c r="T42" s="393">
        <v>0</v>
      </c>
      <c r="U42" s="393">
        <v>0</v>
      </c>
      <c r="V42" s="393">
        <v>0</v>
      </c>
      <c r="W42" s="504">
        <v>1</v>
      </c>
      <c r="X42" s="393">
        <v>6</v>
      </c>
      <c r="Y42" s="393">
        <v>6</v>
      </c>
      <c r="Z42" s="393">
        <v>0</v>
      </c>
      <c r="AA42" s="393">
        <v>0</v>
      </c>
      <c r="AB42" s="504">
        <v>12</v>
      </c>
      <c r="AC42" s="393">
        <v>0</v>
      </c>
      <c r="AD42" s="393">
        <v>0</v>
      </c>
      <c r="AE42" s="393">
        <v>0</v>
      </c>
      <c r="AF42" s="393">
        <v>0</v>
      </c>
      <c r="AG42" s="504">
        <v>0</v>
      </c>
      <c r="AH42" s="393">
        <v>1</v>
      </c>
      <c r="AI42" s="393">
        <v>1</v>
      </c>
      <c r="AJ42" s="393">
        <v>0</v>
      </c>
      <c r="AK42" s="393">
        <v>0</v>
      </c>
      <c r="AL42" s="504">
        <v>2</v>
      </c>
      <c r="AM42" s="393">
        <v>0</v>
      </c>
      <c r="AN42" s="393">
        <v>0</v>
      </c>
      <c r="AO42" s="393">
        <v>0</v>
      </c>
      <c r="AP42" s="393">
        <v>0</v>
      </c>
      <c r="AQ42" s="504">
        <v>0</v>
      </c>
      <c r="AR42" s="393">
        <v>1</v>
      </c>
      <c r="AS42" s="393">
        <v>2</v>
      </c>
      <c r="AT42" s="393">
        <v>0</v>
      </c>
      <c r="AU42" s="393">
        <v>1</v>
      </c>
      <c r="AV42" s="504">
        <v>4</v>
      </c>
      <c r="AW42" s="393">
        <v>56</v>
      </c>
      <c r="AX42" s="393">
        <v>47</v>
      </c>
      <c r="AY42" s="393">
        <v>0</v>
      </c>
      <c r="AZ42" s="721">
        <v>1</v>
      </c>
      <c r="BA42" s="505">
        <v>104</v>
      </c>
      <c r="BB42" s="506"/>
      <c r="BC42" s="506"/>
      <c r="BD42" s="506"/>
      <c r="BE42" s="506"/>
    </row>
    <row r="43" spans="1:57" ht="20.100000000000001" customHeight="1" x14ac:dyDescent="0.25">
      <c r="A43" s="409" t="s">
        <v>82</v>
      </c>
      <c r="B43" s="386" t="s">
        <v>189</v>
      </c>
      <c r="C43" s="386" t="s">
        <v>59</v>
      </c>
      <c r="D43" s="393">
        <v>46</v>
      </c>
      <c r="E43" s="393">
        <v>28</v>
      </c>
      <c r="F43" s="393">
        <v>0</v>
      </c>
      <c r="G43" s="393">
        <v>0</v>
      </c>
      <c r="H43" s="504">
        <v>74</v>
      </c>
      <c r="I43" s="393">
        <v>1</v>
      </c>
      <c r="J43" s="393">
        <v>0</v>
      </c>
      <c r="K43" s="393">
        <v>0</v>
      </c>
      <c r="L43" s="393">
        <v>0</v>
      </c>
      <c r="M43" s="504">
        <v>1</v>
      </c>
      <c r="N43" s="393">
        <v>8</v>
      </c>
      <c r="O43" s="393">
        <v>7</v>
      </c>
      <c r="P43" s="393">
        <v>0</v>
      </c>
      <c r="Q43" s="393">
        <v>0</v>
      </c>
      <c r="R43" s="504">
        <v>15</v>
      </c>
      <c r="S43" s="393">
        <v>0</v>
      </c>
      <c r="T43" s="393">
        <v>0</v>
      </c>
      <c r="U43" s="393">
        <v>0</v>
      </c>
      <c r="V43" s="393">
        <v>0</v>
      </c>
      <c r="W43" s="504">
        <v>0</v>
      </c>
      <c r="X43" s="393">
        <v>3</v>
      </c>
      <c r="Y43" s="393">
        <v>3</v>
      </c>
      <c r="Z43" s="393">
        <v>0</v>
      </c>
      <c r="AA43" s="393">
        <v>0</v>
      </c>
      <c r="AB43" s="504">
        <v>6</v>
      </c>
      <c r="AC43" s="393">
        <v>1</v>
      </c>
      <c r="AD43" s="393">
        <v>0</v>
      </c>
      <c r="AE43" s="393">
        <v>0</v>
      </c>
      <c r="AF43" s="393">
        <v>0</v>
      </c>
      <c r="AG43" s="504">
        <v>1</v>
      </c>
      <c r="AH43" s="393">
        <v>5</v>
      </c>
      <c r="AI43" s="393">
        <v>1</v>
      </c>
      <c r="AJ43" s="393">
        <v>0</v>
      </c>
      <c r="AK43" s="393">
        <v>0</v>
      </c>
      <c r="AL43" s="504">
        <v>6</v>
      </c>
      <c r="AM43" s="393">
        <v>4</v>
      </c>
      <c r="AN43" s="393">
        <v>0</v>
      </c>
      <c r="AO43" s="393">
        <v>0</v>
      </c>
      <c r="AP43" s="393">
        <v>0</v>
      </c>
      <c r="AQ43" s="504">
        <v>4</v>
      </c>
      <c r="AR43" s="393">
        <v>3</v>
      </c>
      <c r="AS43" s="393">
        <v>0</v>
      </c>
      <c r="AT43" s="393">
        <v>0</v>
      </c>
      <c r="AU43" s="393">
        <v>0</v>
      </c>
      <c r="AV43" s="504">
        <v>3</v>
      </c>
      <c r="AW43" s="393">
        <v>71</v>
      </c>
      <c r="AX43" s="393">
        <v>39</v>
      </c>
      <c r="AY43" s="393">
        <v>0</v>
      </c>
      <c r="AZ43" s="721">
        <v>0</v>
      </c>
      <c r="BA43" s="505">
        <v>110</v>
      </c>
      <c r="BB43" s="506"/>
      <c r="BC43" s="506"/>
      <c r="BD43" s="506"/>
      <c r="BE43" s="506"/>
    </row>
    <row r="44" spans="1:57" ht="20.100000000000001" customHeight="1" x14ac:dyDescent="0.25">
      <c r="A44" s="409" t="s">
        <v>82</v>
      </c>
      <c r="B44" s="386" t="s">
        <v>190</v>
      </c>
      <c r="C44" s="386" t="s">
        <v>57</v>
      </c>
      <c r="D44" s="393">
        <v>18</v>
      </c>
      <c r="E44" s="393">
        <v>25</v>
      </c>
      <c r="F44" s="393">
        <v>0</v>
      </c>
      <c r="G44" s="393">
        <v>0</v>
      </c>
      <c r="H44" s="504">
        <v>43</v>
      </c>
      <c r="I44" s="393">
        <v>0</v>
      </c>
      <c r="J44" s="393">
        <v>2</v>
      </c>
      <c r="K44" s="393">
        <v>0</v>
      </c>
      <c r="L44" s="393">
        <v>0</v>
      </c>
      <c r="M44" s="504">
        <v>2</v>
      </c>
      <c r="N44" s="393">
        <v>1</v>
      </c>
      <c r="O44" s="393">
        <v>2</v>
      </c>
      <c r="P44" s="393">
        <v>0</v>
      </c>
      <c r="Q44" s="393">
        <v>0</v>
      </c>
      <c r="R44" s="504">
        <v>3</v>
      </c>
      <c r="S44" s="393">
        <v>0</v>
      </c>
      <c r="T44" s="393">
        <v>0</v>
      </c>
      <c r="U44" s="393">
        <v>0</v>
      </c>
      <c r="V44" s="393">
        <v>0</v>
      </c>
      <c r="W44" s="504">
        <v>0</v>
      </c>
      <c r="X44" s="393">
        <v>3</v>
      </c>
      <c r="Y44" s="393">
        <v>3</v>
      </c>
      <c r="Z44" s="393">
        <v>0</v>
      </c>
      <c r="AA44" s="393">
        <v>0</v>
      </c>
      <c r="AB44" s="504">
        <v>6</v>
      </c>
      <c r="AC44" s="393">
        <v>0</v>
      </c>
      <c r="AD44" s="393">
        <v>0</v>
      </c>
      <c r="AE44" s="393">
        <v>0</v>
      </c>
      <c r="AF44" s="393">
        <v>0</v>
      </c>
      <c r="AG44" s="504">
        <v>0</v>
      </c>
      <c r="AH44" s="393">
        <v>3</v>
      </c>
      <c r="AI44" s="393">
        <v>1</v>
      </c>
      <c r="AJ44" s="393">
        <v>0</v>
      </c>
      <c r="AK44" s="393">
        <v>0</v>
      </c>
      <c r="AL44" s="504">
        <v>4</v>
      </c>
      <c r="AM44" s="393">
        <v>0</v>
      </c>
      <c r="AN44" s="393">
        <v>0</v>
      </c>
      <c r="AO44" s="393">
        <v>0</v>
      </c>
      <c r="AP44" s="393">
        <v>0</v>
      </c>
      <c r="AQ44" s="504">
        <v>0</v>
      </c>
      <c r="AR44" s="393">
        <v>0</v>
      </c>
      <c r="AS44" s="393">
        <v>0</v>
      </c>
      <c r="AT44" s="393">
        <v>0</v>
      </c>
      <c r="AU44" s="393">
        <v>0</v>
      </c>
      <c r="AV44" s="504">
        <v>0</v>
      </c>
      <c r="AW44" s="393">
        <v>25</v>
      </c>
      <c r="AX44" s="393">
        <v>33</v>
      </c>
      <c r="AY44" s="393">
        <v>0</v>
      </c>
      <c r="AZ44" s="721">
        <v>0</v>
      </c>
      <c r="BA44" s="505">
        <v>58</v>
      </c>
      <c r="BB44" s="506"/>
      <c r="BC44" s="506"/>
      <c r="BD44" s="506"/>
      <c r="BE44" s="506"/>
    </row>
    <row r="45" spans="1:57" ht="20.100000000000001" customHeight="1" x14ac:dyDescent="0.25">
      <c r="A45" s="409" t="s">
        <v>83</v>
      </c>
      <c r="B45" s="386" t="s">
        <v>191</v>
      </c>
      <c r="C45" s="386" t="s">
        <v>57</v>
      </c>
      <c r="D45" s="393">
        <v>22</v>
      </c>
      <c r="E45" s="393">
        <v>14</v>
      </c>
      <c r="F45" s="393">
        <v>0</v>
      </c>
      <c r="G45" s="393">
        <v>0</v>
      </c>
      <c r="H45" s="504">
        <v>36</v>
      </c>
      <c r="I45" s="393">
        <v>0</v>
      </c>
      <c r="J45" s="393">
        <v>1</v>
      </c>
      <c r="K45" s="393">
        <v>0</v>
      </c>
      <c r="L45" s="393">
        <v>0</v>
      </c>
      <c r="M45" s="504">
        <v>1</v>
      </c>
      <c r="N45" s="393">
        <v>2</v>
      </c>
      <c r="O45" s="393">
        <v>5</v>
      </c>
      <c r="P45" s="393">
        <v>0</v>
      </c>
      <c r="Q45" s="393">
        <v>0</v>
      </c>
      <c r="R45" s="504">
        <v>7</v>
      </c>
      <c r="S45" s="393">
        <v>0</v>
      </c>
      <c r="T45" s="393">
        <v>0</v>
      </c>
      <c r="U45" s="393">
        <v>0</v>
      </c>
      <c r="V45" s="393">
        <v>0</v>
      </c>
      <c r="W45" s="504">
        <v>0</v>
      </c>
      <c r="X45" s="393">
        <v>11</v>
      </c>
      <c r="Y45" s="393">
        <v>15</v>
      </c>
      <c r="Z45" s="393">
        <v>0</v>
      </c>
      <c r="AA45" s="393">
        <v>0</v>
      </c>
      <c r="AB45" s="504">
        <v>26</v>
      </c>
      <c r="AC45" s="393">
        <v>1</v>
      </c>
      <c r="AD45" s="393">
        <v>0</v>
      </c>
      <c r="AE45" s="393">
        <v>0</v>
      </c>
      <c r="AF45" s="393">
        <v>0</v>
      </c>
      <c r="AG45" s="504">
        <v>1</v>
      </c>
      <c r="AH45" s="393">
        <v>2</v>
      </c>
      <c r="AI45" s="393">
        <v>2</v>
      </c>
      <c r="AJ45" s="393">
        <v>0</v>
      </c>
      <c r="AK45" s="393">
        <v>0</v>
      </c>
      <c r="AL45" s="504">
        <v>4</v>
      </c>
      <c r="AM45" s="393">
        <v>0</v>
      </c>
      <c r="AN45" s="393">
        <v>0</v>
      </c>
      <c r="AO45" s="393">
        <v>0</v>
      </c>
      <c r="AP45" s="393">
        <v>0</v>
      </c>
      <c r="AQ45" s="504">
        <v>0</v>
      </c>
      <c r="AR45" s="393">
        <v>2</v>
      </c>
      <c r="AS45" s="393">
        <v>3</v>
      </c>
      <c r="AT45" s="393">
        <v>0</v>
      </c>
      <c r="AU45" s="393">
        <v>0</v>
      </c>
      <c r="AV45" s="504">
        <v>5</v>
      </c>
      <c r="AW45" s="393">
        <v>40</v>
      </c>
      <c r="AX45" s="393">
        <v>40</v>
      </c>
      <c r="AY45" s="393">
        <v>0</v>
      </c>
      <c r="AZ45" s="721">
        <v>0</v>
      </c>
      <c r="BA45" s="505">
        <v>80</v>
      </c>
      <c r="BB45" s="506"/>
      <c r="BC45" s="506"/>
      <c r="BD45" s="506"/>
      <c r="BE45" s="506"/>
    </row>
    <row r="46" spans="1:57" ht="20.100000000000001" customHeight="1" x14ac:dyDescent="0.25">
      <c r="A46" s="409" t="s">
        <v>84</v>
      </c>
      <c r="B46" s="386" t="s">
        <v>85</v>
      </c>
      <c r="C46" s="386" t="s">
        <v>57</v>
      </c>
      <c r="D46" s="393">
        <v>26</v>
      </c>
      <c r="E46" s="393">
        <v>20</v>
      </c>
      <c r="F46" s="393">
        <v>0</v>
      </c>
      <c r="G46" s="393">
        <v>0</v>
      </c>
      <c r="H46" s="504">
        <v>46</v>
      </c>
      <c r="I46" s="393">
        <v>1</v>
      </c>
      <c r="J46" s="393">
        <v>4</v>
      </c>
      <c r="K46" s="393">
        <v>0</v>
      </c>
      <c r="L46" s="393">
        <v>0</v>
      </c>
      <c r="M46" s="504">
        <v>5</v>
      </c>
      <c r="N46" s="393">
        <v>12</v>
      </c>
      <c r="O46" s="393">
        <v>17</v>
      </c>
      <c r="P46" s="393">
        <v>0</v>
      </c>
      <c r="Q46" s="393">
        <v>0</v>
      </c>
      <c r="R46" s="504">
        <v>29</v>
      </c>
      <c r="S46" s="393">
        <v>0</v>
      </c>
      <c r="T46" s="393">
        <v>0</v>
      </c>
      <c r="U46" s="393">
        <v>0</v>
      </c>
      <c r="V46" s="393">
        <v>0</v>
      </c>
      <c r="W46" s="504">
        <v>0</v>
      </c>
      <c r="X46" s="393">
        <v>17</v>
      </c>
      <c r="Y46" s="393">
        <v>16</v>
      </c>
      <c r="Z46" s="393">
        <v>0</v>
      </c>
      <c r="AA46" s="393">
        <v>0</v>
      </c>
      <c r="AB46" s="504">
        <v>33</v>
      </c>
      <c r="AC46" s="393">
        <v>0</v>
      </c>
      <c r="AD46" s="393">
        <v>0</v>
      </c>
      <c r="AE46" s="393">
        <v>0</v>
      </c>
      <c r="AF46" s="393">
        <v>0</v>
      </c>
      <c r="AG46" s="504">
        <v>0</v>
      </c>
      <c r="AH46" s="393">
        <v>1</v>
      </c>
      <c r="AI46" s="393">
        <v>0</v>
      </c>
      <c r="AJ46" s="393">
        <v>0</v>
      </c>
      <c r="AK46" s="393">
        <v>0</v>
      </c>
      <c r="AL46" s="504">
        <v>1</v>
      </c>
      <c r="AM46" s="393">
        <v>0</v>
      </c>
      <c r="AN46" s="393">
        <v>2</v>
      </c>
      <c r="AO46" s="393">
        <v>0</v>
      </c>
      <c r="AP46" s="393">
        <v>0</v>
      </c>
      <c r="AQ46" s="504">
        <v>2</v>
      </c>
      <c r="AR46" s="393">
        <v>5</v>
      </c>
      <c r="AS46" s="393">
        <v>7</v>
      </c>
      <c r="AT46" s="393">
        <v>0</v>
      </c>
      <c r="AU46" s="393">
        <v>0</v>
      </c>
      <c r="AV46" s="504">
        <v>12</v>
      </c>
      <c r="AW46" s="393">
        <v>62</v>
      </c>
      <c r="AX46" s="393">
        <v>66</v>
      </c>
      <c r="AY46" s="393">
        <v>0</v>
      </c>
      <c r="AZ46" s="721">
        <v>0</v>
      </c>
      <c r="BA46" s="505">
        <v>128</v>
      </c>
      <c r="BB46" s="506"/>
      <c r="BC46" s="506"/>
      <c r="BD46" s="506"/>
      <c r="BE46" s="506"/>
    </row>
    <row r="47" spans="1:57" ht="20.100000000000001" customHeight="1" x14ac:dyDescent="0.25">
      <c r="A47" s="409" t="s">
        <v>86</v>
      </c>
      <c r="B47" s="386" t="s">
        <v>192</v>
      </c>
      <c r="C47" s="386" t="s">
        <v>59</v>
      </c>
      <c r="D47" s="393">
        <v>17</v>
      </c>
      <c r="E47" s="393">
        <v>19</v>
      </c>
      <c r="F47" s="393">
        <v>0</v>
      </c>
      <c r="G47" s="393">
        <v>0</v>
      </c>
      <c r="H47" s="504">
        <v>36</v>
      </c>
      <c r="I47" s="393">
        <v>5</v>
      </c>
      <c r="J47" s="393">
        <v>5</v>
      </c>
      <c r="K47" s="393">
        <v>0</v>
      </c>
      <c r="L47" s="393">
        <v>0</v>
      </c>
      <c r="M47" s="504">
        <v>10</v>
      </c>
      <c r="N47" s="393">
        <v>3</v>
      </c>
      <c r="O47" s="393">
        <v>8</v>
      </c>
      <c r="P47" s="393">
        <v>0</v>
      </c>
      <c r="Q47" s="393">
        <v>0</v>
      </c>
      <c r="R47" s="504">
        <v>11</v>
      </c>
      <c r="S47" s="393">
        <v>0</v>
      </c>
      <c r="T47" s="393">
        <v>0</v>
      </c>
      <c r="U47" s="393">
        <v>0</v>
      </c>
      <c r="V47" s="393">
        <v>0</v>
      </c>
      <c r="W47" s="504">
        <v>0</v>
      </c>
      <c r="X47" s="393">
        <v>19</v>
      </c>
      <c r="Y47" s="393">
        <v>20</v>
      </c>
      <c r="Z47" s="393">
        <v>0</v>
      </c>
      <c r="AA47" s="393">
        <v>0</v>
      </c>
      <c r="AB47" s="504">
        <v>39</v>
      </c>
      <c r="AC47" s="393">
        <v>0</v>
      </c>
      <c r="AD47" s="393">
        <v>0</v>
      </c>
      <c r="AE47" s="393">
        <v>0</v>
      </c>
      <c r="AF47" s="393">
        <v>0</v>
      </c>
      <c r="AG47" s="504">
        <v>0</v>
      </c>
      <c r="AH47" s="393">
        <v>0</v>
      </c>
      <c r="AI47" s="393">
        <v>0</v>
      </c>
      <c r="AJ47" s="393">
        <v>0</v>
      </c>
      <c r="AK47" s="393">
        <v>0</v>
      </c>
      <c r="AL47" s="504">
        <v>0</v>
      </c>
      <c r="AM47" s="393">
        <v>0</v>
      </c>
      <c r="AN47" s="393">
        <v>0</v>
      </c>
      <c r="AO47" s="393">
        <v>0</v>
      </c>
      <c r="AP47" s="393">
        <v>0</v>
      </c>
      <c r="AQ47" s="504">
        <v>0</v>
      </c>
      <c r="AR47" s="393">
        <v>0</v>
      </c>
      <c r="AS47" s="393">
        <v>0</v>
      </c>
      <c r="AT47" s="393">
        <v>0</v>
      </c>
      <c r="AU47" s="393">
        <v>0</v>
      </c>
      <c r="AV47" s="504">
        <v>0</v>
      </c>
      <c r="AW47" s="393">
        <v>44</v>
      </c>
      <c r="AX47" s="393">
        <v>52</v>
      </c>
      <c r="AY47" s="393">
        <v>0</v>
      </c>
      <c r="AZ47" s="721">
        <v>0</v>
      </c>
      <c r="BA47" s="505">
        <v>96</v>
      </c>
      <c r="BB47" s="506"/>
      <c r="BC47" s="506"/>
      <c r="BD47" s="506"/>
      <c r="BE47" s="506"/>
    </row>
    <row r="48" spans="1:57" ht="20.100000000000001" customHeight="1" x14ac:dyDescent="0.25">
      <c r="A48" s="409" t="s">
        <v>86</v>
      </c>
      <c r="B48" s="386" t="s">
        <v>193</v>
      </c>
      <c r="C48" s="386" t="s">
        <v>59</v>
      </c>
      <c r="D48" s="393">
        <v>48</v>
      </c>
      <c r="E48" s="393">
        <v>79</v>
      </c>
      <c r="F48" s="393">
        <v>0</v>
      </c>
      <c r="G48" s="393">
        <v>0</v>
      </c>
      <c r="H48" s="504">
        <v>127</v>
      </c>
      <c r="I48" s="393">
        <v>1</v>
      </c>
      <c r="J48" s="393">
        <v>7</v>
      </c>
      <c r="K48" s="393">
        <v>0</v>
      </c>
      <c r="L48" s="393">
        <v>0</v>
      </c>
      <c r="M48" s="504">
        <v>8</v>
      </c>
      <c r="N48" s="393">
        <v>11</v>
      </c>
      <c r="O48" s="393">
        <v>18</v>
      </c>
      <c r="P48" s="393">
        <v>0</v>
      </c>
      <c r="Q48" s="393">
        <v>0</v>
      </c>
      <c r="R48" s="504">
        <v>29</v>
      </c>
      <c r="S48" s="393">
        <v>0</v>
      </c>
      <c r="T48" s="393">
        <v>0</v>
      </c>
      <c r="U48" s="393">
        <v>0</v>
      </c>
      <c r="V48" s="393">
        <v>0</v>
      </c>
      <c r="W48" s="504">
        <v>0</v>
      </c>
      <c r="X48" s="393">
        <v>46</v>
      </c>
      <c r="Y48" s="393">
        <v>74</v>
      </c>
      <c r="Z48" s="393">
        <v>0</v>
      </c>
      <c r="AA48" s="393">
        <v>0</v>
      </c>
      <c r="AB48" s="504">
        <v>120</v>
      </c>
      <c r="AC48" s="393">
        <v>0</v>
      </c>
      <c r="AD48" s="393">
        <v>0</v>
      </c>
      <c r="AE48" s="393">
        <v>0</v>
      </c>
      <c r="AF48" s="393">
        <v>0</v>
      </c>
      <c r="AG48" s="504">
        <v>0</v>
      </c>
      <c r="AH48" s="393">
        <v>5</v>
      </c>
      <c r="AI48" s="393">
        <v>6</v>
      </c>
      <c r="AJ48" s="393">
        <v>0</v>
      </c>
      <c r="AK48" s="393">
        <v>0</v>
      </c>
      <c r="AL48" s="504">
        <v>11</v>
      </c>
      <c r="AM48" s="393">
        <v>7</v>
      </c>
      <c r="AN48" s="393">
        <v>14</v>
      </c>
      <c r="AO48" s="393">
        <v>0</v>
      </c>
      <c r="AP48" s="393">
        <v>0</v>
      </c>
      <c r="AQ48" s="504">
        <v>21</v>
      </c>
      <c r="AR48" s="393">
        <v>27</v>
      </c>
      <c r="AS48" s="393">
        <v>54</v>
      </c>
      <c r="AT48" s="393">
        <v>0</v>
      </c>
      <c r="AU48" s="393">
        <v>0</v>
      </c>
      <c r="AV48" s="504">
        <v>81</v>
      </c>
      <c r="AW48" s="393">
        <v>145</v>
      </c>
      <c r="AX48" s="393">
        <v>252</v>
      </c>
      <c r="AY48" s="393">
        <v>0</v>
      </c>
      <c r="AZ48" s="721">
        <v>0</v>
      </c>
      <c r="BA48" s="505">
        <v>397</v>
      </c>
      <c r="BB48" s="506"/>
      <c r="BC48" s="506"/>
      <c r="BD48" s="506"/>
      <c r="BE48" s="506"/>
    </row>
    <row r="49" spans="1:57" ht="20.100000000000001" customHeight="1" x14ac:dyDescent="0.25">
      <c r="A49" s="409" t="s">
        <v>86</v>
      </c>
      <c r="B49" s="386" t="s">
        <v>194</v>
      </c>
      <c r="C49" s="386" t="s">
        <v>57</v>
      </c>
      <c r="D49" s="393">
        <v>8</v>
      </c>
      <c r="E49" s="393">
        <v>11</v>
      </c>
      <c r="F49" s="393">
        <v>0</v>
      </c>
      <c r="G49" s="393">
        <v>0</v>
      </c>
      <c r="H49" s="504">
        <v>19</v>
      </c>
      <c r="I49" s="393">
        <v>0</v>
      </c>
      <c r="J49" s="393">
        <v>1</v>
      </c>
      <c r="K49" s="393">
        <v>0</v>
      </c>
      <c r="L49" s="393">
        <v>0</v>
      </c>
      <c r="M49" s="504">
        <v>1</v>
      </c>
      <c r="N49" s="393">
        <v>3</v>
      </c>
      <c r="O49" s="393">
        <v>0</v>
      </c>
      <c r="P49" s="393">
        <v>0</v>
      </c>
      <c r="Q49" s="393">
        <v>0</v>
      </c>
      <c r="R49" s="504">
        <v>3</v>
      </c>
      <c r="S49" s="393">
        <v>0</v>
      </c>
      <c r="T49" s="393">
        <v>0</v>
      </c>
      <c r="U49" s="393">
        <v>0</v>
      </c>
      <c r="V49" s="393">
        <v>0</v>
      </c>
      <c r="W49" s="504">
        <v>0</v>
      </c>
      <c r="X49" s="393">
        <v>11</v>
      </c>
      <c r="Y49" s="393">
        <v>7</v>
      </c>
      <c r="Z49" s="393">
        <v>0</v>
      </c>
      <c r="AA49" s="393">
        <v>0</v>
      </c>
      <c r="AB49" s="504">
        <v>18</v>
      </c>
      <c r="AC49" s="393">
        <v>0</v>
      </c>
      <c r="AD49" s="393">
        <v>0</v>
      </c>
      <c r="AE49" s="393">
        <v>0</v>
      </c>
      <c r="AF49" s="393">
        <v>0</v>
      </c>
      <c r="AG49" s="504">
        <v>0</v>
      </c>
      <c r="AH49" s="393">
        <v>0</v>
      </c>
      <c r="AI49" s="393">
        <v>0</v>
      </c>
      <c r="AJ49" s="393">
        <v>0</v>
      </c>
      <c r="AK49" s="393">
        <v>0</v>
      </c>
      <c r="AL49" s="504">
        <v>0</v>
      </c>
      <c r="AM49" s="393">
        <v>3</v>
      </c>
      <c r="AN49" s="393">
        <v>3</v>
      </c>
      <c r="AO49" s="393">
        <v>0</v>
      </c>
      <c r="AP49" s="393">
        <v>0</v>
      </c>
      <c r="AQ49" s="504">
        <v>6</v>
      </c>
      <c r="AR49" s="393">
        <v>0</v>
      </c>
      <c r="AS49" s="393">
        <v>0</v>
      </c>
      <c r="AT49" s="393">
        <v>0</v>
      </c>
      <c r="AU49" s="393">
        <v>0</v>
      </c>
      <c r="AV49" s="504">
        <v>0</v>
      </c>
      <c r="AW49" s="393">
        <v>25</v>
      </c>
      <c r="AX49" s="393">
        <v>22</v>
      </c>
      <c r="AY49" s="393">
        <v>0</v>
      </c>
      <c r="AZ49" s="721">
        <v>0</v>
      </c>
      <c r="BA49" s="505">
        <v>47</v>
      </c>
      <c r="BB49" s="506"/>
      <c r="BC49" s="506"/>
      <c r="BD49" s="506"/>
      <c r="BE49" s="506"/>
    </row>
    <row r="50" spans="1:57" ht="20.100000000000001" customHeight="1" x14ac:dyDescent="0.25">
      <c r="A50" s="409" t="s">
        <v>86</v>
      </c>
      <c r="B50" s="386" t="s">
        <v>249</v>
      </c>
      <c r="C50" s="386" t="s">
        <v>59</v>
      </c>
      <c r="D50" s="393">
        <v>33</v>
      </c>
      <c r="E50" s="393">
        <v>31</v>
      </c>
      <c r="F50" s="393">
        <v>0</v>
      </c>
      <c r="G50" s="393">
        <v>0</v>
      </c>
      <c r="H50" s="504">
        <v>64</v>
      </c>
      <c r="I50" s="393">
        <v>0</v>
      </c>
      <c r="J50" s="393">
        <v>1</v>
      </c>
      <c r="K50" s="393">
        <v>0</v>
      </c>
      <c r="L50" s="393">
        <v>0</v>
      </c>
      <c r="M50" s="504">
        <v>1</v>
      </c>
      <c r="N50" s="393">
        <v>4</v>
      </c>
      <c r="O50" s="393">
        <v>4</v>
      </c>
      <c r="P50" s="393">
        <v>0</v>
      </c>
      <c r="Q50" s="393">
        <v>0</v>
      </c>
      <c r="R50" s="504">
        <v>8</v>
      </c>
      <c r="S50" s="393">
        <v>0</v>
      </c>
      <c r="T50" s="393">
        <v>0</v>
      </c>
      <c r="U50" s="393">
        <v>0</v>
      </c>
      <c r="V50" s="393">
        <v>0</v>
      </c>
      <c r="W50" s="504">
        <v>0</v>
      </c>
      <c r="X50" s="393">
        <v>10</v>
      </c>
      <c r="Y50" s="393">
        <v>15</v>
      </c>
      <c r="Z50" s="393">
        <v>0</v>
      </c>
      <c r="AA50" s="393">
        <v>0</v>
      </c>
      <c r="AB50" s="504">
        <v>25</v>
      </c>
      <c r="AC50" s="393">
        <v>0</v>
      </c>
      <c r="AD50" s="393">
        <v>0</v>
      </c>
      <c r="AE50" s="393">
        <v>0</v>
      </c>
      <c r="AF50" s="393">
        <v>0</v>
      </c>
      <c r="AG50" s="504">
        <v>0</v>
      </c>
      <c r="AH50" s="393">
        <v>2</v>
      </c>
      <c r="AI50" s="393">
        <v>2</v>
      </c>
      <c r="AJ50" s="393">
        <v>0</v>
      </c>
      <c r="AK50" s="393">
        <v>0</v>
      </c>
      <c r="AL50" s="504">
        <v>4</v>
      </c>
      <c r="AM50" s="393">
        <v>5</v>
      </c>
      <c r="AN50" s="393">
        <v>2</v>
      </c>
      <c r="AO50" s="393">
        <v>0</v>
      </c>
      <c r="AP50" s="393">
        <v>0</v>
      </c>
      <c r="AQ50" s="504">
        <v>7</v>
      </c>
      <c r="AR50" s="393">
        <v>2</v>
      </c>
      <c r="AS50" s="393">
        <v>3</v>
      </c>
      <c r="AT50" s="393">
        <v>0</v>
      </c>
      <c r="AU50" s="393">
        <v>0</v>
      </c>
      <c r="AV50" s="504">
        <v>5</v>
      </c>
      <c r="AW50" s="393">
        <v>56</v>
      </c>
      <c r="AX50" s="393">
        <v>58</v>
      </c>
      <c r="AY50" s="393">
        <v>0</v>
      </c>
      <c r="AZ50" s="721">
        <v>0</v>
      </c>
      <c r="BA50" s="505">
        <v>114</v>
      </c>
      <c r="BB50" s="506"/>
      <c r="BC50" s="506"/>
      <c r="BD50" s="506"/>
      <c r="BE50" s="506"/>
    </row>
    <row r="51" spans="1:57" ht="20.100000000000001" customHeight="1" x14ac:dyDescent="0.25">
      <c r="A51" s="409" t="s">
        <v>86</v>
      </c>
      <c r="B51" s="386" t="s">
        <v>196</v>
      </c>
      <c r="C51" s="386" t="s">
        <v>57</v>
      </c>
      <c r="D51" s="393">
        <v>0</v>
      </c>
      <c r="E51" s="393">
        <v>0</v>
      </c>
      <c r="F51" s="393">
        <v>0</v>
      </c>
      <c r="G51" s="393">
        <v>0</v>
      </c>
      <c r="H51" s="504">
        <v>0</v>
      </c>
      <c r="I51" s="393">
        <v>0</v>
      </c>
      <c r="J51" s="393">
        <v>0</v>
      </c>
      <c r="K51" s="393">
        <v>0</v>
      </c>
      <c r="L51" s="393">
        <v>0</v>
      </c>
      <c r="M51" s="504">
        <v>0</v>
      </c>
      <c r="N51" s="393">
        <v>0</v>
      </c>
      <c r="O51" s="393">
        <v>0</v>
      </c>
      <c r="P51" s="393">
        <v>0</v>
      </c>
      <c r="Q51" s="393">
        <v>0</v>
      </c>
      <c r="R51" s="504">
        <v>0</v>
      </c>
      <c r="S51" s="393">
        <v>0</v>
      </c>
      <c r="T51" s="393">
        <v>0</v>
      </c>
      <c r="U51" s="393">
        <v>0</v>
      </c>
      <c r="V51" s="393">
        <v>0</v>
      </c>
      <c r="W51" s="504">
        <v>0</v>
      </c>
      <c r="X51" s="393">
        <v>0</v>
      </c>
      <c r="Y51" s="393">
        <v>0</v>
      </c>
      <c r="Z51" s="393">
        <v>0</v>
      </c>
      <c r="AA51" s="393">
        <v>0</v>
      </c>
      <c r="AB51" s="504">
        <v>0</v>
      </c>
      <c r="AC51" s="393">
        <v>0</v>
      </c>
      <c r="AD51" s="393">
        <v>0</v>
      </c>
      <c r="AE51" s="393">
        <v>0</v>
      </c>
      <c r="AF51" s="393">
        <v>0</v>
      </c>
      <c r="AG51" s="504">
        <v>0</v>
      </c>
      <c r="AH51" s="393">
        <v>0</v>
      </c>
      <c r="AI51" s="393">
        <v>0</v>
      </c>
      <c r="AJ51" s="393">
        <v>0</v>
      </c>
      <c r="AK51" s="393">
        <v>0</v>
      </c>
      <c r="AL51" s="504">
        <v>0</v>
      </c>
      <c r="AM51" s="393">
        <v>0</v>
      </c>
      <c r="AN51" s="393">
        <v>0</v>
      </c>
      <c r="AO51" s="393">
        <v>0</v>
      </c>
      <c r="AP51" s="393">
        <v>119</v>
      </c>
      <c r="AQ51" s="504">
        <v>119</v>
      </c>
      <c r="AR51" s="393">
        <v>0</v>
      </c>
      <c r="AS51" s="393">
        <v>0</v>
      </c>
      <c r="AT51" s="393">
        <v>0</v>
      </c>
      <c r="AU51" s="393">
        <v>0</v>
      </c>
      <c r="AV51" s="504">
        <v>0</v>
      </c>
      <c r="AW51" s="393">
        <v>0</v>
      </c>
      <c r="AX51" s="393">
        <v>0</v>
      </c>
      <c r="AY51" s="393">
        <v>0</v>
      </c>
      <c r="AZ51" s="721">
        <v>119</v>
      </c>
      <c r="BA51" s="505">
        <v>119</v>
      </c>
      <c r="BB51" s="506"/>
      <c r="BC51" s="506"/>
      <c r="BD51" s="506"/>
      <c r="BE51" s="506"/>
    </row>
    <row r="52" spans="1:57" ht="20.100000000000001" customHeight="1" x14ac:dyDescent="0.25">
      <c r="A52" s="409" t="s">
        <v>87</v>
      </c>
      <c r="B52" s="386" t="s">
        <v>198</v>
      </c>
      <c r="C52" s="386" t="s">
        <v>57</v>
      </c>
      <c r="D52" s="393">
        <v>14</v>
      </c>
      <c r="E52" s="393">
        <v>16</v>
      </c>
      <c r="F52" s="393">
        <v>0</v>
      </c>
      <c r="G52" s="393">
        <v>0</v>
      </c>
      <c r="H52" s="504">
        <v>30</v>
      </c>
      <c r="I52" s="393">
        <v>1</v>
      </c>
      <c r="J52" s="393">
        <v>8</v>
      </c>
      <c r="K52" s="393">
        <v>0</v>
      </c>
      <c r="L52" s="393">
        <v>0</v>
      </c>
      <c r="M52" s="504">
        <v>9</v>
      </c>
      <c r="N52" s="393">
        <v>5</v>
      </c>
      <c r="O52" s="393">
        <v>5</v>
      </c>
      <c r="P52" s="393">
        <v>0</v>
      </c>
      <c r="Q52" s="393">
        <v>0</v>
      </c>
      <c r="R52" s="504">
        <v>10</v>
      </c>
      <c r="S52" s="393">
        <v>1</v>
      </c>
      <c r="T52" s="393">
        <v>1</v>
      </c>
      <c r="U52" s="393">
        <v>0</v>
      </c>
      <c r="V52" s="393">
        <v>0</v>
      </c>
      <c r="W52" s="504">
        <v>2</v>
      </c>
      <c r="X52" s="393">
        <v>0</v>
      </c>
      <c r="Y52" s="393">
        <v>0</v>
      </c>
      <c r="Z52" s="393">
        <v>0</v>
      </c>
      <c r="AA52" s="393">
        <v>0</v>
      </c>
      <c r="AB52" s="504">
        <v>0</v>
      </c>
      <c r="AC52" s="393">
        <v>0</v>
      </c>
      <c r="AD52" s="393">
        <v>0</v>
      </c>
      <c r="AE52" s="393">
        <v>0</v>
      </c>
      <c r="AF52" s="393">
        <v>0</v>
      </c>
      <c r="AG52" s="504">
        <v>0</v>
      </c>
      <c r="AH52" s="393">
        <v>0</v>
      </c>
      <c r="AI52" s="393">
        <v>0</v>
      </c>
      <c r="AJ52" s="393">
        <v>0</v>
      </c>
      <c r="AK52" s="393">
        <v>0</v>
      </c>
      <c r="AL52" s="504">
        <v>0</v>
      </c>
      <c r="AM52" s="393">
        <v>0</v>
      </c>
      <c r="AN52" s="393">
        <v>0</v>
      </c>
      <c r="AO52" s="393">
        <v>0</v>
      </c>
      <c r="AP52" s="393">
        <v>0</v>
      </c>
      <c r="AQ52" s="504">
        <v>0</v>
      </c>
      <c r="AR52" s="393">
        <v>0</v>
      </c>
      <c r="AS52" s="393">
        <v>0</v>
      </c>
      <c r="AT52" s="393">
        <v>0</v>
      </c>
      <c r="AU52" s="393">
        <v>0</v>
      </c>
      <c r="AV52" s="504">
        <v>0</v>
      </c>
      <c r="AW52" s="393">
        <v>21</v>
      </c>
      <c r="AX52" s="393">
        <v>30</v>
      </c>
      <c r="AY52" s="393">
        <v>0</v>
      </c>
      <c r="AZ52" s="721">
        <v>0</v>
      </c>
      <c r="BA52" s="505">
        <v>51</v>
      </c>
      <c r="BB52" s="506"/>
      <c r="BC52" s="506"/>
      <c r="BD52" s="506"/>
      <c r="BE52" s="506"/>
    </row>
    <row r="53" spans="1:57" ht="20.100000000000001" customHeight="1" x14ac:dyDescent="0.25">
      <c r="A53" s="409" t="s">
        <v>87</v>
      </c>
      <c r="B53" s="386" t="s">
        <v>637</v>
      </c>
      <c r="C53" s="386" t="s">
        <v>59</v>
      </c>
      <c r="D53" s="393">
        <v>0</v>
      </c>
      <c r="E53" s="393">
        <v>0</v>
      </c>
      <c r="F53" s="393">
        <v>0</v>
      </c>
      <c r="G53" s="393">
        <v>0</v>
      </c>
      <c r="H53" s="504">
        <v>0</v>
      </c>
      <c r="I53" s="393">
        <v>0</v>
      </c>
      <c r="J53" s="393">
        <v>0</v>
      </c>
      <c r="K53" s="393">
        <v>0</v>
      </c>
      <c r="L53" s="393">
        <v>0</v>
      </c>
      <c r="M53" s="504">
        <v>0</v>
      </c>
      <c r="N53" s="393">
        <v>0</v>
      </c>
      <c r="O53" s="393">
        <v>0</v>
      </c>
      <c r="P53" s="393">
        <v>0</v>
      </c>
      <c r="Q53" s="393">
        <v>0</v>
      </c>
      <c r="R53" s="504">
        <v>0</v>
      </c>
      <c r="S53" s="393">
        <v>0</v>
      </c>
      <c r="T53" s="393">
        <v>0</v>
      </c>
      <c r="U53" s="393">
        <v>0</v>
      </c>
      <c r="V53" s="393">
        <v>0</v>
      </c>
      <c r="W53" s="504">
        <v>0</v>
      </c>
      <c r="X53" s="393">
        <v>0</v>
      </c>
      <c r="Y53" s="393">
        <v>0</v>
      </c>
      <c r="Z53" s="393">
        <v>0</v>
      </c>
      <c r="AA53" s="393">
        <v>0</v>
      </c>
      <c r="AB53" s="504">
        <v>0</v>
      </c>
      <c r="AC53" s="393">
        <v>0</v>
      </c>
      <c r="AD53" s="393">
        <v>0</v>
      </c>
      <c r="AE53" s="393">
        <v>0</v>
      </c>
      <c r="AF53" s="393">
        <v>0</v>
      </c>
      <c r="AG53" s="504">
        <v>0</v>
      </c>
      <c r="AH53" s="393">
        <v>0</v>
      </c>
      <c r="AI53" s="393">
        <v>0</v>
      </c>
      <c r="AJ53" s="393">
        <v>0</v>
      </c>
      <c r="AK53" s="393">
        <v>0</v>
      </c>
      <c r="AL53" s="504">
        <v>0</v>
      </c>
      <c r="AM53" s="393">
        <v>0</v>
      </c>
      <c r="AN53" s="393">
        <v>0</v>
      </c>
      <c r="AO53" s="393">
        <v>0</v>
      </c>
      <c r="AP53" s="393">
        <v>0</v>
      </c>
      <c r="AQ53" s="504">
        <v>0</v>
      </c>
      <c r="AR53" s="393">
        <v>0</v>
      </c>
      <c r="AS53" s="393">
        <v>0</v>
      </c>
      <c r="AT53" s="393">
        <v>0</v>
      </c>
      <c r="AU53" s="393">
        <v>0</v>
      </c>
      <c r="AV53" s="504">
        <v>0</v>
      </c>
      <c r="AW53" s="393">
        <v>0</v>
      </c>
      <c r="AX53" s="393">
        <v>0</v>
      </c>
      <c r="AY53" s="393">
        <v>0</v>
      </c>
      <c r="AZ53" s="721">
        <v>0</v>
      </c>
      <c r="BA53" s="505">
        <v>0</v>
      </c>
      <c r="BB53" s="506"/>
      <c r="BC53" s="506"/>
      <c r="BD53" s="506"/>
      <c r="BE53" s="506"/>
    </row>
    <row r="54" spans="1:57" ht="20.100000000000001" customHeight="1" x14ac:dyDescent="0.25">
      <c r="A54" s="409" t="s">
        <v>87</v>
      </c>
      <c r="B54" s="386" t="s">
        <v>197</v>
      </c>
      <c r="C54" s="386" t="s">
        <v>57</v>
      </c>
      <c r="D54" s="393">
        <v>22</v>
      </c>
      <c r="E54" s="393">
        <v>13</v>
      </c>
      <c r="F54" s="393">
        <v>0</v>
      </c>
      <c r="G54" s="393">
        <v>0</v>
      </c>
      <c r="H54" s="504">
        <v>35</v>
      </c>
      <c r="I54" s="393">
        <v>4</v>
      </c>
      <c r="J54" s="393">
        <v>8</v>
      </c>
      <c r="K54" s="393">
        <v>0</v>
      </c>
      <c r="L54" s="393">
        <v>0</v>
      </c>
      <c r="M54" s="504">
        <v>12</v>
      </c>
      <c r="N54" s="393">
        <v>4</v>
      </c>
      <c r="O54" s="393">
        <v>7</v>
      </c>
      <c r="P54" s="393">
        <v>0</v>
      </c>
      <c r="Q54" s="393">
        <v>0</v>
      </c>
      <c r="R54" s="504">
        <v>11</v>
      </c>
      <c r="S54" s="393">
        <v>0</v>
      </c>
      <c r="T54" s="393">
        <v>1</v>
      </c>
      <c r="U54" s="393">
        <v>0</v>
      </c>
      <c r="V54" s="393">
        <v>0</v>
      </c>
      <c r="W54" s="504">
        <v>1</v>
      </c>
      <c r="X54" s="393">
        <v>3</v>
      </c>
      <c r="Y54" s="393">
        <v>13</v>
      </c>
      <c r="Z54" s="393">
        <v>0</v>
      </c>
      <c r="AA54" s="393">
        <v>0</v>
      </c>
      <c r="AB54" s="504">
        <v>16</v>
      </c>
      <c r="AC54" s="393">
        <v>0</v>
      </c>
      <c r="AD54" s="393">
        <v>0</v>
      </c>
      <c r="AE54" s="393">
        <v>0</v>
      </c>
      <c r="AF54" s="393">
        <v>0</v>
      </c>
      <c r="AG54" s="504">
        <v>0</v>
      </c>
      <c r="AH54" s="393">
        <v>3</v>
      </c>
      <c r="AI54" s="393">
        <v>3</v>
      </c>
      <c r="AJ54" s="393">
        <v>0</v>
      </c>
      <c r="AK54" s="393">
        <v>0</v>
      </c>
      <c r="AL54" s="504">
        <v>6</v>
      </c>
      <c r="AM54" s="393">
        <v>0</v>
      </c>
      <c r="AN54" s="393">
        <v>1</v>
      </c>
      <c r="AO54" s="393">
        <v>0</v>
      </c>
      <c r="AP54" s="393">
        <v>0</v>
      </c>
      <c r="AQ54" s="504">
        <v>1</v>
      </c>
      <c r="AR54" s="393">
        <v>0</v>
      </c>
      <c r="AS54" s="393">
        <v>0</v>
      </c>
      <c r="AT54" s="393">
        <v>0</v>
      </c>
      <c r="AU54" s="393">
        <v>0</v>
      </c>
      <c r="AV54" s="504">
        <v>0</v>
      </c>
      <c r="AW54" s="393">
        <v>36</v>
      </c>
      <c r="AX54" s="393">
        <v>46</v>
      </c>
      <c r="AY54" s="393">
        <v>0</v>
      </c>
      <c r="AZ54" s="721">
        <v>0</v>
      </c>
      <c r="BA54" s="505">
        <v>82</v>
      </c>
      <c r="BB54" s="506"/>
      <c r="BC54" s="506"/>
      <c r="BD54" s="506"/>
      <c r="BE54" s="506"/>
    </row>
    <row r="55" spans="1:57" ht="20.100000000000001" customHeight="1" x14ac:dyDescent="0.25">
      <c r="A55" s="409" t="s">
        <v>88</v>
      </c>
      <c r="B55" s="386" t="s">
        <v>200</v>
      </c>
      <c r="C55" s="386" t="s">
        <v>59</v>
      </c>
      <c r="D55" s="393">
        <v>18</v>
      </c>
      <c r="E55" s="393">
        <v>17</v>
      </c>
      <c r="F55" s="393">
        <v>0</v>
      </c>
      <c r="G55" s="393">
        <v>0</v>
      </c>
      <c r="H55" s="504">
        <v>35</v>
      </c>
      <c r="I55" s="393">
        <v>1</v>
      </c>
      <c r="J55" s="393">
        <v>5</v>
      </c>
      <c r="K55" s="393">
        <v>0</v>
      </c>
      <c r="L55" s="393">
        <v>0</v>
      </c>
      <c r="M55" s="504">
        <v>6</v>
      </c>
      <c r="N55" s="393">
        <v>2</v>
      </c>
      <c r="O55" s="393">
        <v>4</v>
      </c>
      <c r="P55" s="393">
        <v>0</v>
      </c>
      <c r="Q55" s="393">
        <v>0</v>
      </c>
      <c r="R55" s="504">
        <v>6</v>
      </c>
      <c r="S55" s="393">
        <v>0</v>
      </c>
      <c r="T55" s="393">
        <v>0</v>
      </c>
      <c r="U55" s="393">
        <v>0</v>
      </c>
      <c r="V55" s="393">
        <v>0</v>
      </c>
      <c r="W55" s="504">
        <v>0</v>
      </c>
      <c r="X55" s="393">
        <v>12</v>
      </c>
      <c r="Y55" s="393">
        <v>9</v>
      </c>
      <c r="Z55" s="393">
        <v>0</v>
      </c>
      <c r="AA55" s="393">
        <v>0</v>
      </c>
      <c r="AB55" s="504">
        <v>21</v>
      </c>
      <c r="AC55" s="393">
        <v>0</v>
      </c>
      <c r="AD55" s="393">
        <v>0</v>
      </c>
      <c r="AE55" s="393">
        <v>0</v>
      </c>
      <c r="AF55" s="393">
        <v>0</v>
      </c>
      <c r="AG55" s="504">
        <v>0</v>
      </c>
      <c r="AH55" s="393">
        <v>0</v>
      </c>
      <c r="AI55" s="393">
        <v>0</v>
      </c>
      <c r="AJ55" s="393">
        <v>0</v>
      </c>
      <c r="AK55" s="393">
        <v>0</v>
      </c>
      <c r="AL55" s="504">
        <v>0</v>
      </c>
      <c r="AM55" s="393">
        <v>0</v>
      </c>
      <c r="AN55" s="393">
        <v>1</v>
      </c>
      <c r="AO55" s="393">
        <v>0</v>
      </c>
      <c r="AP55" s="393">
        <v>0</v>
      </c>
      <c r="AQ55" s="504">
        <v>1</v>
      </c>
      <c r="AR55" s="393">
        <v>3</v>
      </c>
      <c r="AS55" s="393">
        <v>6</v>
      </c>
      <c r="AT55" s="393">
        <v>0</v>
      </c>
      <c r="AU55" s="393">
        <v>0</v>
      </c>
      <c r="AV55" s="504">
        <v>9</v>
      </c>
      <c r="AW55" s="393">
        <v>36</v>
      </c>
      <c r="AX55" s="393">
        <v>42</v>
      </c>
      <c r="AY55" s="393">
        <v>0</v>
      </c>
      <c r="AZ55" s="721">
        <v>0</v>
      </c>
      <c r="BA55" s="505">
        <v>78</v>
      </c>
      <c r="BB55" s="506"/>
      <c r="BC55" s="506"/>
      <c r="BD55" s="506"/>
      <c r="BE55" s="506"/>
    </row>
    <row r="56" spans="1:57" ht="20.100000000000001" customHeight="1" x14ac:dyDescent="0.25">
      <c r="A56" s="409" t="s">
        <v>88</v>
      </c>
      <c r="B56" s="386" t="s">
        <v>929</v>
      </c>
      <c r="C56" s="386" t="s">
        <v>57</v>
      </c>
      <c r="D56" s="393">
        <v>0</v>
      </c>
      <c r="E56" s="393">
        <v>0</v>
      </c>
      <c r="F56" s="393">
        <v>0</v>
      </c>
      <c r="G56" s="393">
        <v>0</v>
      </c>
      <c r="H56" s="504">
        <v>0</v>
      </c>
      <c r="I56" s="393">
        <v>0</v>
      </c>
      <c r="J56" s="393">
        <v>0</v>
      </c>
      <c r="K56" s="393">
        <v>0</v>
      </c>
      <c r="L56" s="393">
        <v>0</v>
      </c>
      <c r="M56" s="504">
        <v>0</v>
      </c>
      <c r="N56" s="393">
        <v>0</v>
      </c>
      <c r="O56" s="393">
        <v>0</v>
      </c>
      <c r="P56" s="393">
        <v>0</v>
      </c>
      <c r="Q56" s="393">
        <v>0</v>
      </c>
      <c r="R56" s="504">
        <v>0</v>
      </c>
      <c r="S56" s="393">
        <v>0</v>
      </c>
      <c r="T56" s="393">
        <v>0</v>
      </c>
      <c r="U56" s="393">
        <v>0</v>
      </c>
      <c r="V56" s="393">
        <v>0</v>
      </c>
      <c r="W56" s="504">
        <v>0</v>
      </c>
      <c r="X56" s="393">
        <v>0</v>
      </c>
      <c r="Y56" s="393">
        <v>0</v>
      </c>
      <c r="Z56" s="393">
        <v>0</v>
      </c>
      <c r="AA56" s="393">
        <v>0</v>
      </c>
      <c r="AB56" s="504">
        <v>0</v>
      </c>
      <c r="AC56" s="393">
        <v>0</v>
      </c>
      <c r="AD56" s="393">
        <v>0</v>
      </c>
      <c r="AE56" s="393">
        <v>0</v>
      </c>
      <c r="AF56" s="393">
        <v>0</v>
      </c>
      <c r="AG56" s="504">
        <v>0</v>
      </c>
      <c r="AH56" s="393">
        <v>0</v>
      </c>
      <c r="AI56" s="393">
        <v>0</v>
      </c>
      <c r="AJ56" s="393">
        <v>0</v>
      </c>
      <c r="AK56" s="393">
        <v>0</v>
      </c>
      <c r="AL56" s="504">
        <v>0</v>
      </c>
      <c r="AM56" s="393">
        <v>0</v>
      </c>
      <c r="AN56" s="393">
        <v>0</v>
      </c>
      <c r="AO56" s="393">
        <v>0</v>
      </c>
      <c r="AP56" s="393">
        <v>0</v>
      </c>
      <c r="AQ56" s="504">
        <v>0</v>
      </c>
      <c r="AR56" s="393">
        <v>0</v>
      </c>
      <c r="AS56" s="393">
        <v>0</v>
      </c>
      <c r="AT56" s="393">
        <v>0</v>
      </c>
      <c r="AU56" s="393">
        <v>0</v>
      </c>
      <c r="AV56" s="504">
        <v>0</v>
      </c>
      <c r="AW56" s="393">
        <v>0</v>
      </c>
      <c r="AX56" s="393">
        <v>0</v>
      </c>
      <c r="AY56" s="393">
        <v>0</v>
      </c>
      <c r="AZ56" s="721">
        <v>0</v>
      </c>
      <c r="BA56" s="505">
        <v>0</v>
      </c>
      <c r="BB56" s="506"/>
      <c r="BC56" s="506"/>
      <c r="BD56" s="506"/>
      <c r="BE56" s="506"/>
    </row>
    <row r="57" spans="1:57" ht="20.100000000000001" customHeight="1" x14ac:dyDescent="0.25">
      <c r="A57" s="409" t="s">
        <v>88</v>
      </c>
      <c r="B57" s="386" t="s">
        <v>199</v>
      </c>
      <c r="C57" s="386" t="s">
        <v>57</v>
      </c>
      <c r="D57" s="393">
        <v>40</v>
      </c>
      <c r="E57" s="393">
        <v>49</v>
      </c>
      <c r="F57" s="393">
        <v>0</v>
      </c>
      <c r="G57" s="393">
        <v>0</v>
      </c>
      <c r="H57" s="504">
        <v>89</v>
      </c>
      <c r="I57" s="393">
        <v>0</v>
      </c>
      <c r="J57" s="393">
        <v>3</v>
      </c>
      <c r="K57" s="393">
        <v>0</v>
      </c>
      <c r="L57" s="393">
        <v>0</v>
      </c>
      <c r="M57" s="504">
        <v>3</v>
      </c>
      <c r="N57" s="393">
        <v>3</v>
      </c>
      <c r="O57" s="393">
        <v>1</v>
      </c>
      <c r="P57" s="393">
        <v>0</v>
      </c>
      <c r="Q57" s="393">
        <v>0</v>
      </c>
      <c r="R57" s="504">
        <v>4</v>
      </c>
      <c r="S57" s="393">
        <v>0</v>
      </c>
      <c r="T57" s="393">
        <v>0</v>
      </c>
      <c r="U57" s="393">
        <v>0</v>
      </c>
      <c r="V57" s="393">
        <v>0</v>
      </c>
      <c r="W57" s="504">
        <v>0</v>
      </c>
      <c r="X57" s="393">
        <v>8</v>
      </c>
      <c r="Y57" s="393">
        <v>9</v>
      </c>
      <c r="Z57" s="393">
        <v>0</v>
      </c>
      <c r="AA57" s="393">
        <v>1</v>
      </c>
      <c r="AB57" s="504">
        <v>18</v>
      </c>
      <c r="AC57" s="393">
        <v>0</v>
      </c>
      <c r="AD57" s="393">
        <v>0</v>
      </c>
      <c r="AE57" s="393">
        <v>0</v>
      </c>
      <c r="AF57" s="393">
        <v>0</v>
      </c>
      <c r="AG57" s="504">
        <v>0</v>
      </c>
      <c r="AH57" s="393">
        <v>5</v>
      </c>
      <c r="AI57" s="393">
        <v>2</v>
      </c>
      <c r="AJ57" s="393">
        <v>0</v>
      </c>
      <c r="AK57" s="393">
        <v>0</v>
      </c>
      <c r="AL57" s="504">
        <v>7</v>
      </c>
      <c r="AM57" s="393">
        <v>0</v>
      </c>
      <c r="AN57" s="393">
        <v>0</v>
      </c>
      <c r="AO57" s="393">
        <v>0</v>
      </c>
      <c r="AP57" s="393">
        <v>0</v>
      </c>
      <c r="AQ57" s="504">
        <v>0</v>
      </c>
      <c r="AR57" s="393">
        <v>0</v>
      </c>
      <c r="AS57" s="393">
        <v>0</v>
      </c>
      <c r="AT57" s="393">
        <v>0</v>
      </c>
      <c r="AU57" s="393">
        <v>0</v>
      </c>
      <c r="AV57" s="504">
        <v>0</v>
      </c>
      <c r="AW57" s="393">
        <v>56</v>
      </c>
      <c r="AX57" s="393">
        <v>64</v>
      </c>
      <c r="AY57" s="393">
        <v>0</v>
      </c>
      <c r="AZ57" s="721">
        <v>1</v>
      </c>
      <c r="BA57" s="505">
        <v>121</v>
      </c>
      <c r="BB57" s="506"/>
      <c r="BC57" s="506"/>
      <c r="BD57" s="506"/>
      <c r="BE57" s="506"/>
    </row>
    <row r="58" spans="1:57" ht="20.100000000000001" customHeight="1" x14ac:dyDescent="0.25">
      <c r="A58" s="409" t="s">
        <v>89</v>
      </c>
      <c r="B58" s="386" t="s">
        <v>201</v>
      </c>
      <c r="C58" s="386" t="s">
        <v>57</v>
      </c>
      <c r="D58" s="393">
        <v>18</v>
      </c>
      <c r="E58" s="393">
        <v>17</v>
      </c>
      <c r="F58" s="393">
        <v>0</v>
      </c>
      <c r="G58" s="393">
        <v>0</v>
      </c>
      <c r="H58" s="504">
        <v>35</v>
      </c>
      <c r="I58" s="393">
        <v>0</v>
      </c>
      <c r="J58" s="393">
        <v>1</v>
      </c>
      <c r="K58" s="393">
        <v>0</v>
      </c>
      <c r="L58" s="393">
        <v>0</v>
      </c>
      <c r="M58" s="504">
        <v>1</v>
      </c>
      <c r="N58" s="393">
        <v>3</v>
      </c>
      <c r="O58" s="393">
        <v>3</v>
      </c>
      <c r="P58" s="393">
        <v>0</v>
      </c>
      <c r="Q58" s="393">
        <v>0</v>
      </c>
      <c r="R58" s="504">
        <v>6</v>
      </c>
      <c r="S58" s="393">
        <v>0</v>
      </c>
      <c r="T58" s="393">
        <v>0</v>
      </c>
      <c r="U58" s="393">
        <v>0</v>
      </c>
      <c r="V58" s="393">
        <v>0</v>
      </c>
      <c r="W58" s="504">
        <v>0</v>
      </c>
      <c r="X58" s="393">
        <v>3</v>
      </c>
      <c r="Y58" s="393">
        <v>12</v>
      </c>
      <c r="Z58" s="393">
        <v>0</v>
      </c>
      <c r="AA58" s="393">
        <v>0</v>
      </c>
      <c r="AB58" s="504">
        <v>15</v>
      </c>
      <c r="AC58" s="393">
        <v>0</v>
      </c>
      <c r="AD58" s="393">
        <v>0</v>
      </c>
      <c r="AE58" s="393">
        <v>0</v>
      </c>
      <c r="AF58" s="393">
        <v>0</v>
      </c>
      <c r="AG58" s="504">
        <v>0</v>
      </c>
      <c r="AH58" s="393">
        <v>0</v>
      </c>
      <c r="AI58" s="393">
        <v>0</v>
      </c>
      <c r="AJ58" s="393">
        <v>0</v>
      </c>
      <c r="AK58" s="393">
        <v>0</v>
      </c>
      <c r="AL58" s="504">
        <v>0</v>
      </c>
      <c r="AM58" s="393">
        <v>3</v>
      </c>
      <c r="AN58" s="393">
        <v>7</v>
      </c>
      <c r="AO58" s="393">
        <v>0</v>
      </c>
      <c r="AP58" s="393">
        <v>0</v>
      </c>
      <c r="AQ58" s="504">
        <v>10</v>
      </c>
      <c r="AR58" s="393">
        <v>0</v>
      </c>
      <c r="AS58" s="393">
        <v>0</v>
      </c>
      <c r="AT58" s="393">
        <v>0</v>
      </c>
      <c r="AU58" s="393">
        <v>0</v>
      </c>
      <c r="AV58" s="504">
        <v>0</v>
      </c>
      <c r="AW58" s="393">
        <v>27</v>
      </c>
      <c r="AX58" s="393">
        <v>40</v>
      </c>
      <c r="AY58" s="393">
        <v>0</v>
      </c>
      <c r="AZ58" s="721">
        <v>0</v>
      </c>
      <c r="BA58" s="505">
        <v>67</v>
      </c>
      <c r="BB58" s="506"/>
      <c r="BC58" s="506"/>
      <c r="BD58" s="506"/>
      <c r="BE58" s="506"/>
    </row>
    <row r="59" spans="1:57" ht="20.100000000000001" customHeight="1" x14ac:dyDescent="0.25">
      <c r="A59" s="409" t="s">
        <v>90</v>
      </c>
      <c r="B59" s="386" t="s">
        <v>202</v>
      </c>
      <c r="C59" s="386" t="s">
        <v>57</v>
      </c>
      <c r="D59" s="393">
        <v>27</v>
      </c>
      <c r="E59" s="393">
        <v>14</v>
      </c>
      <c r="F59" s="393">
        <v>0</v>
      </c>
      <c r="G59" s="393">
        <v>0</v>
      </c>
      <c r="H59" s="504">
        <v>41</v>
      </c>
      <c r="I59" s="393">
        <v>0</v>
      </c>
      <c r="J59" s="393">
        <v>0</v>
      </c>
      <c r="K59" s="393">
        <v>0</v>
      </c>
      <c r="L59" s="393">
        <v>0</v>
      </c>
      <c r="M59" s="504">
        <v>0</v>
      </c>
      <c r="N59" s="393">
        <v>3</v>
      </c>
      <c r="O59" s="393">
        <v>2</v>
      </c>
      <c r="P59" s="393">
        <v>0</v>
      </c>
      <c r="Q59" s="393">
        <v>0</v>
      </c>
      <c r="R59" s="504">
        <v>5</v>
      </c>
      <c r="S59" s="393">
        <v>0</v>
      </c>
      <c r="T59" s="393">
        <v>0</v>
      </c>
      <c r="U59" s="393">
        <v>0</v>
      </c>
      <c r="V59" s="393">
        <v>0</v>
      </c>
      <c r="W59" s="504">
        <v>0</v>
      </c>
      <c r="X59" s="393">
        <v>7</v>
      </c>
      <c r="Y59" s="393">
        <v>13</v>
      </c>
      <c r="Z59" s="393">
        <v>0</v>
      </c>
      <c r="AA59" s="393">
        <v>0</v>
      </c>
      <c r="AB59" s="504">
        <v>20</v>
      </c>
      <c r="AC59" s="393">
        <v>0</v>
      </c>
      <c r="AD59" s="393">
        <v>0</v>
      </c>
      <c r="AE59" s="393">
        <v>0</v>
      </c>
      <c r="AF59" s="393">
        <v>0</v>
      </c>
      <c r="AG59" s="504">
        <v>0</v>
      </c>
      <c r="AH59" s="393">
        <v>4</v>
      </c>
      <c r="AI59" s="393">
        <v>1</v>
      </c>
      <c r="AJ59" s="393">
        <v>0</v>
      </c>
      <c r="AK59" s="393">
        <v>0</v>
      </c>
      <c r="AL59" s="504">
        <v>5</v>
      </c>
      <c r="AM59" s="393">
        <v>0</v>
      </c>
      <c r="AN59" s="393">
        <v>0</v>
      </c>
      <c r="AO59" s="393">
        <v>0</v>
      </c>
      <c r="AP59" s="393">
        <v>0</v>
      </c>
      <c r="AQ59" s="504">
        <v>0</v>
      </c>
      <c r="AR59" s="393">
        <v>0</v>
      </c>
      <c r="AS59" s="393">
        <v>1</v>
      </c>
      <c r="AT59" s="393">
        <v>0</v>
      </c>
      <c r="AU59" s="393">
        <v>0</v>
      </c>
      <c r="AV59" s="504">
        <v>1</v>
      </c>
      <c r="AW59" s="393">
        <v>41</v>
      </c>
      <c r="AX59" s="393">
        <v>31</v>
      </c>
      <c r="AY59" s="393">
        <v>0</v>
      </c>
      <c r="AZ59" s="721">
        <v>0</v>
      </c>
      <c r="BA59" s="505">
        <v>72</v>
      </c>
      <c r="BB59" s="506"/>
      <c r="BC59" s="506"/>
      <c r="BD59" s="506"/>
      <c r="BE59" s="506"/>
    </row>
    <row r="60" spans="1:57" ht="20.100000000000001" customHeight="1" x14ac:dyDescent="0.25">
      <c r="A60" s="409" t="s">
        <v>91</v>
      </c>
      <c r="B60" s="386" t="s">
        <v>203</v>
      </c>
      <c r="C60" s="386" t="s">
        <v>92</v>
      </c>
      <c r="D60" s="393">
        <v>37</v>
      </c>
      <c r="E60" s="393">
        <v>25</v>
      </c>
      <c r="F60" s="393">
        <v>0</v>
      </c>
      <c r="G60" s="393">
        <v>0</v>
      </c>
      <c r="H60" s="504">
        <v>62</v>
      </c>
      <c r="I60" s="393">
        <v>2</v>
      </c>
      <c r="J60" s="393">
        <v>1</v>
      </c>
      <c r="K60" s="393">
        <v>0</v>
      </c>
      <c r="L60" s="393">
        <v>0</v>
      </c>
      <c r="M60" s="504">
        <v>3</v>
      </c>
      <c r="N60" s="393">
        <v>2</v>
      </c>
      <c r="O60" s="393">
        <v>4</v>
      </c>
      <c r="P60" s="393">
        <v>0</v>
      </c>
      <c r="Q60" s="393">
        <v>0</v>
      </c>
      <c r="R60" s="504">
        <v>6</v>
      </c>
      <c r="S60" s="393">
        <v>0</v>
      </c>
      <c r="T60" s="393">
        <v>0</v>
      </c>
      <c r="U60" s="393">
        <v>0</v>
      </c>
      <c r="V60" s="393">
        <v>0</v>
      </c>
      <c r="W60" s="504">
        <v>0</v>
      </c>
      <c r="X60" s="393">
        <v>24</v>
      </c>
      <c r="Y60" s="393">
        <v>24</v>
      </c>
      <c r="Z60" s="393">
        <v>0</v>
      </c>
      <c r="AA60" s="393">
        <v>0</v>
      </c>
      <c r="AB60" s="504">
        <v>48</v>
      </c>
      <c r="AC60" s="393">
        <v>0</v>
      </c>
      <c r="AD60" s="393">
        <v>0</v>
      </c>
      <c r="AE60" s="393">
        <v>0</v>
      </c>
      <c r="AF60" s="393">
        <v>0</v>
      </c>
      <c r="AG60" s="504">
        <v>0</v>
      </c>
      <c r="AH60" s="393">
        <v>3</v>
      </c>
      <c r="AI60" s="393">
        <v>3</v>
      </c>
      <c r="AJ60" s="393">
        <v>0</v>
      </c>
      <c r="AK60" s="393">
        <v>0</v>
      </c>
      <c r="AL60" s="504">
        <v>6</v>
      </c>
      <c r="AM60" s="393">
        <v>4</v>
      </c>
      <c r="AN60" s="393">
        <v>2</v>
      </c>
      <c r="AO60" s="393">
        <v>0</v>
      </c>
      <c r="AP60" s="393">
        <v>0</v>
      </c>
      <c r="AQ60" s="504">
        <v>6</v>
      </c>
      <c r="AR60" s="393">
        <v>9</v>
      </c>
      <c r="AS60" s="393">
        <v>12</v>
      </c>
      <c r="AT60" s="393">
        <v>0</v>
      </c>
      <c r="AU60" s="393">
        <v>0</v>
      </c>
      <c r="AV60" s="504">
        <v>21</v>
      </c>
      <c r="AW60" s="393">
        <v>81</v>
      </c>
      <c r="AX60" s="393">
        <v>71</v>
      </c>
      <c r="AY60" s="393">
        <v>0</v>
      </c>
      <c r="AZ60" s="721">
        <v>0</v>
      </c>
      <c r="BA60" s="505">
        <v>152</v>
      </c>
      <c r="BB60" s="506"/>
      <c r="BC60" s="506"/>
      <c r="BD60" s="506"/>
      <c r="BE60" s="506"/>
    </row>
    <row r="61" spans="1:57" ht="20.100000000000001" customHeight="1" x14ac:dyDescent="0.25">
      <c r="A61" s="409" t="s">
        <v>91</v>
      </c>
      <c r="B61" s="386" t="s">
        <v>204</v>
      </c>
      <c r="C61" s="386" t="s">
        <v>59</v>
      </c>
      <c r="D61" s="393">
        <v>18</v>
      </c>
      <c r="E61" s="393">
        <v>49</v>
      </c>
      <c r="F61" s="393">
        <v>0</v>
      </c>
      <c r="G61" s="393">
        <v>0</v>
      </c>
      <c r="H61" s="504">
        <v>67</v>
      </c>
      <c r="I61" s="393">
        <v>3</v>
      </c>
      <c r="J61" s="393">
        <v>8</v>
      </c>
      <c r="K61" s="393">
        <v>0</v>
      </c>
      <c r="L61" s="393">
        <v>0</v>
      </c>
      <c r="M61" s="504">
        <v>11</v>
      </c>
      <c r="N61" s="393">
        <v>5</v>
      </c>
      <c r="O61" s="393">
        <v>15</v>
      </c>
      <c r="P61" s="393">
        <v>0</v>
      </c>
      <c r="Q61" s="393">
        <v>0</v>
      </c>
      <c r="R61" s="504">
        <v>20</v>
      </c>
      <c r="S61" s="393">
        <v>0</v>
      </c>
      <c r="T61" s="393">
        <v>0</v>
      </c>
      <c r="U61" s="393">
        <v>0</v>
      </c>
      <c r="V61" s="393">
        <v>0</v>
      </c>
      <c r="W61" s="504">
        <v>0</v>
      </c>
      <c r="X61" s="393">
        <v>14</v>
      </c>
      <c r="Y61" s="393">
        <v>48</v>
      </c>
      <c r="Z61" s="393">
        <v>0</v>
      </c>
      <c r="AA61" s="393">
        <v>0</v>
      </c>
      <c r="AB61" s="504">
        <v>62</v>
      </c>
      <c r="AC61" s="393">
        <v>0</v>
      </c>
      <c r="AD61" s="393">
        <v>0</v>
      </c>
      <c r="AE61" s="393">
        <v>0</v>
      </c>
      <c r="AF61" s="393">
        <v>0</v>
      </c>
      <c r="AG61" s="504">
        <v>0</v>
      </c>
      <c r="AH61" s="393">
        <v>3</v>
      </c>
      <c r="AI61" s="393">
        <v>3</v>
      </c>
      <c r="AJ61" s="393">
        <v>0</v>
      </c>
      <c r="AK61" s="393">
        <v>0</v>
      </c>
      <c r="AL61" s="504">
        <v>6</v>
      </c>
      <c r="AM61" s="393">
        <v>1</v>
      </c>
      <c r="AN61" s="393">
        <v>3</v>
      </c>
      <c r="AO61" s="393">
        <v>0</v>
      </c>
      <c r="AP61" s="393">
        <v>0</v>
      </c>
      <c r="AQ61" s="504">
        <v>4</v>
      </c>
      <c r="AR61" s="393">
        <v>4</v>
      </c>
      <c r="AS61" s="393">
        <v>24</v>
      </c>
      <c r="AT61" s="393">
        <v>0</v>
      </c>
      <c r="AU61" s="393">
        <v>0</v>
      </c>
      <c r="AV61" s="504">
        <v>28</v>
      </c>
      <c r="AW61" s="393">
        <v>48</v>
      </c>
      <c r="AX61" s="393">
        <v>150</v>
      </c>
      <c r="AY61" s="393">
        <v>0</v>
      </c>
      <c r="AZ61" s="721">
        <v>0</v>
      </c>
      <c r="BA61" s="505">
        <v>198</v>
      </c>
      <c r="BB61" s="506"/>
      <c r="BC61" s="506"/>
      <c r="BD61" s="506"/>
      <c r="BE61" s="506"/>
    </row>
    <row r="62" spans="1:57" ht="20.100000000000001" customHeight="1" x14ac:dyDescent="0.25">
      <c r="A62" s="409" t="s">
        <v>91</v>
      </c>
      <c r="B62" s="386" t="s">
        <v>205</v>
      </c>
      <c r="C62" s="386" t="s">
        <v>92</v>
      </c>
      <c r="D62" s="393">
        <v>22</v>
      </c>
      <c r="E62" s="393">
        <v>22</v>
      </c>
      <c r="F62" s="393">
        <v>0</v>
      </c>
      <c r="G62" s="393">
        <v>0</v>
      </c>
      <c r="H62" s="504">
        <v>44</v>
      </c>
      <c r="I62" s="393">
        <v>4</v>
      </c>
      <c r="J62" s="393">
        <v>8</v>
      </c>
      <c r="K62" s="393">
        <v>0</v>
      </c>
      <c r="L62" s="393">
        <v>0</v>
      </c>
      <c r="M62" s="504">
        <v>12</v>
      </c>
      <c r="N62" s="393">
        <v>1</v>
      </c>
      <c r="O62" s="393">
        <v>5</v>
      </c>
      <c r="P62" s="393">
        <v>0</v>
      </c>
      <c r="Q62" s="393">
        <v>0</v>
      </c>
      <c r="R62" s="504">
        <v>6</v>
      </c>
      <c r="S62" s="393">
        <v>1</v>
      </c>
      <c r="T62" s="393">
        <v>0</v>
      </c>
      <c r="U62" s="393">
        <v>0</v>
      </c>
      <c r="V62" s="393">
        <v>0</v>
      </c>
      <c r="W62" s="504">
        <v>1</v>
      </c>
      <c r="X62" s="393">
        <v>6</v>
      </c>
      <c r="Y62" s="393">
        <v>9</v>
      </c>
      <c r="Z62" s="393">
        <v>0</v>
      </c>
      <c r="AA62" s="393">
        <v>0</v>
      </c>
      <c r="AB62" s="504">
        <v>15</v>
      </c>
      <c r="AC62" s="393">
        <v>0</v>
      </c>
      <c r="AD62" s="393">
        <v>1</v>
      </c>
      <c r="AE62" s="393">
        <v>0</v>
      </c>
      <c r="AF62" s="393">
        <v>0</v>
      </c>
      <c r="AG62" s="504">
        <v>1</v>
      </c>
      <c r="AH62" s="393">
        <v>0</v>
      </c>
      <c r="AI62" s="393">
        <v>0</v>
      </c>
      <c r="AJ62" s="393">
        <v>0</v>
      </c>
      <c r="AK62" s="393">
        <v>0</v>
      </c>
      <c r="AL62" s="504">
        <v>0</v>
      </c>
      <c r="AM62" s="393">
        <v>1</v>
      </c>
      <c r="AN62" s="393">
        <v>0</v>
      </c>
      <c r="AO62" s="393">
        <v>0</v>
      </c>
      <c r="AP62" s="393">
        <v>0</v>
      </c>
      <c r="AQ62" s="504">
        <v>1</v>
      </c>
      <c r="AR62" s="393">
        <v>3</v>
      </c>
      <c r="AS62" s="393">
        <v>2</v>
      </c>
      <c r="AT62" s="393">
        <v>0</v>
      </c>
      <c r="AU62" s="393">
        <v>0</v>
      </c>
      <c r="AV62" s="504">
        <v>5</v>
      </c>
      <c r="AW62" s="393">
        <v>38</v>
      </c>
      <c r="AX62" s="393">
        <v>47</v>
      </c>
      <c r="AY62" s="393">
        <v>0</v>
      </c>
      <c r="AZ62" s="721">
        <v>0</v>
      </c>
      <c r="BA62" s="505">
        <v>85</v>
      </c>
      <c r="BB62" s="506"/>
      <c r="BC62" s="506"/>
      <c r="BD62" s="506"/>
      <c r="BE62" s="506"/>
    </row>
    <row r="63" spans="1:57" ht="20.100000000000001" customHeight="1" x14ac:dyDescent="0.25">
      <c r="A63" s="409" t="s">
        <v>93</v>
      </c>
      <c r="B63" s="386" t="s">
        <v>206</v>
      </c>
      <c r="C63" s="386" t="s">
        <v>57</v>
      </c>
      <c r="D63" s="393">
        <v>28</v>
      </c>
      <c r="E63" s="393">
        <v>29</v>
      </c>
      <c r="F63" s="393">
        <v>0</v>
      </c>
      <c r="G63" s="393">
        <v>0</v>
      </c>
      <c r="H63" s="504">
        <v>57</v>
      </c>
      <c r="I63" s="393">
        <v>4</v>
      </c>
      <c r="J63" s="393">
        <v>3</v>
      </c>
      <c r="K63" s="393">
        <v>0</v>
      </c>
      <c r="L63" s="393">
        <v>0</v>
      </c>
      <c r="M63" s="504">
        <v>7</v>
      </c>
      <c r="N63" s="393">
        <v>1</v>
      </c>
      <c r="O63" s="393">
        <v>2</v>
      </c>
      <c r="P63" s="393">
        <v>0</v>
      </c>
      <c r="Q63" s="393">
        <v>0</v>
      </c>
      <c r="R63" s="504">
        <v>3</v>
      </c>
      <c r="S63" s="393">
        <v>0</v>
      </c>
      <c r="T63" s="393">
        <v>1</v>
      </c>
      <c r="U63" s="393">
        <v>0</v>
      </c>
      <c r="V63" s="393">
        <v>0</v>
      </c>
      <c r="W63" s="504">
        <v>1</v>
      </c>
      <c r="X63" s="393">
        <v>5</v>
      </c>
      <c r="Y63" s="393">
        <v>3</v>
      </c>
      <c r="Z63" s="393">
        <v>0</v>
      </c>
      <c r="AA63" s="393">
        <v>0</v>
      </c>
      <c r="AB63" s="504">
        <v>8</v>
      </c>
      <c r="AC63" s="393">
        <v>0</v>
      </c>
      <c r="AD63" s="393">
        <v>0</v>
      </c>
      <c r="AE63" s="393">
        <v>0</v>
      </c>
      <c r="AF63" s="393">
        <v>0</v>
      </c>
      <c r="AG63" s="504">
        <v>0</v>
      </c>
      <c r="AH63" s="393">
        <v>0</v>
      </c>
      <c r="AI63" s="393">
        <v>1</v>
      </c>
      <c r="AJ63" s="393">
        <v>0</v>
      </c>
      <c r="AK63" s="393">
        <v>0</v>
      </c>
      <c r="AL63" s="504">
        <v>1</v>
      </c>
      <c r="AM63" s="393">
        <v>1</v>
      </c>
      <c r="AN63" s="393">
        <v>1</v>
      </c>
      <c r="AO63" s="393">
        <v>0</v>
      </c>
      <c r="AP63" s="393">
        <v>0</v>
      </c>
      <c r="AQ63" s="504">
        <v>2</v>
      </c>
      <c r="AR63" s="393">
        <v>0</v>
      </c>
      <c r="AS63" s="393">
        <v>0</v>
      </c>
      <c r="AT63" s="393">
        <v>0</v>
      </c>
      <c r="AU63" s="393">
        <v>0</v>
      </c>
      <c r="AV63" s="504">
        <v>0</v>
      </c>
      <c r="AW63" s="393">
        <v>39</v>
      </c>
      <c r="AX63" s="393">
        <v>40</v>
      </c>
      <c r="AY63" s="393">
        <v>0</v>
      </c>
      <c r="AZ63" s="721">
        <v>0</v>
      </c>
      <c r="BA63" s="505">
        <v>79</v>
      </c>
      <c r="BB63" s="506"/>
      <c r="BC63" s="506"/>
      <c r="BD63" s="506"/>
      <c r="BE63" s="506"/>
    </row>
    <row r="64" spans="1:57" ht="20.100000000000001" customHeight="1" x14ac:dyDescent="0.25">
      <c r="A64" s="409" t="s">
        <v>94</v>
      </c>
      <c r="B64" s="386" t="s">
        <v>633</v>
      </c>
      <c r="C64" s="386" t="s">
        <v>59</v>
      </c>
      <c r="D64" s="393">
        <v>0</v>
      </c>
      <c r="E64" s="393">
        <v>0</v>
      </c>
      <c r="F64" s="393">
        <v>0</v>
      </c>
      <c r="G64" s="393">
        <v>0</v>
      </c>
      <c r="H64" s="504">
        <v>0</v>
      </c>
      <c r="I64" s="393">
        <v>0</v>
      </c>
      <c r="J64" s="393">
        <v>0</v>
      </c>
      <c r="K64" s="393">
        <v>0</v>
      </c>
      <c r="L64" s="393">
        <v>0</v>
      </c>
      <c r="M64" s="504">
        <v>0</v>
      </c>
      <c r="N64" s="393">
        <v>0</v>
      </c>
      <c r="O64" s="393">
        <v>0</v>
      </c>
      <c r="P64" s="393">
        <v>0</v>
      </c>
      <c r="Q64" s="393">
        <v>0</v>
      </c>
      <c r="R64" s="504">
        <v>0</v>
      </c>
      <c r="S64" s="393">
        <v>0</v>
      </c>
      <c r="T64" s="393">
        <v>0</v>
      </c>
      <c r="U64" s="393">
        <v>0</v>
      </c>
      <c r="V64" s="393">
        <v>0</v>
      </c>
      <c r="W64" s="504">
        <v>0</v>
      </c>
      <c r="X64" s="393">
        <v>0</v>
      </c>
      <c r="Y64" s="393">
        <v>0</v>
      </c>
      <c r="Z64" s="393">
        <v>0</v>
      </c>
      <c r="AA64" s="393">
        <v>0</v>
      </c>
      <c r="AB64" s="504">
        <v>0</v>
      </c>
      <c r="AC64" s="393">
        <v>0</v>
      </c>
      <c r="AD64" s="393">
        <v>0</v>
      </c>
      <c r="AE64" s="393">
        <v>0</v>
      </c>
      <c r="AF64" s="393">
        <v>0</v>
      </c>
      <c r="AG64" s="504">
        <v>0</v>
      </c>
      <c r="AH64" s="393">
        <v>0</v>
      </c>
      <c r="AI64" s="393">
        <v>0</v>
      </c>
      <c r="AJ64" s="393">
        <v>0</v>
      </c>
      <c r="AK64" s="393">
        <v>0</v>
      </c>
      <c r="AL64" s="504">
        <v>0</v>
      </c>
      <c r="AM64" s="393">
        <v>0</v>
      </c>
      <c r="AN64" s="393">
        <v>0</v>
      </c>
      <c r="AO64" s="393">
        <v>0</v>
      </c>
      <c r="AP64" s="393">
        <v>0</v>
      </c>
      <c r="AQ64" s="504">
        <v>0</v>
      </c>
      <c r="AR64" s="393">
        <v>0</v>
      </c>
      <c r="AS64" s="393">
        <v>0</v>
      </c>
      <c r="AT64" s="393">
        <v>0</v>
      </c>
      <c r="AU64" s="393">
        <v>0</v>
      </c>
      <c r="AV64" s="504">
        <v>0</v>
      </c>
      <c r="AW64" s="393">
        <v>0</v>
      </c>
      <c r="AX64" s="393">
        <v>0</v>
      </c>
      <c r="AY64" s="393">
        <v>0</v>
      </c>
      <c r="AZ64" s="721">
        <v>0</v>
      </c>
      <c r="BA64" s="505">
        <v>0</v>
      </c>
      <c r="BB64" s="506"/>
      <c r="BC64" s="506"/>
      <c r="BD64" s="506"/>
      <c r="BE64" s="506"/>
    </row>
    <row r="65" spans="1:57" ht="20.100000000000001" customHeight="1" x14ac:dyDescent="0.25">
      <c r="A65" s="409" t="s">
        <v>94</v>
      </c>
      <c r="B65" s="386" t="s">
        <v>208</v>
      </c>
      <c r="C65" s="386" t="s">
        <v>59</v>
      </c>
      <c r="D65" s="393">
        <v>1</v>
      </c>
      <c r="E65" s="393">
        <v>2</v>
      </c>
      <c r="F65" s="393">
        <v>0</v>
      </c>
      <c r="G65" s="393">
        <v>0</v>
      </c>
      <c r="H65" s="504">
        <v>3</v>
      </c>
      <c r="I65" s="393">
        <v>13</v>
      </c>
      <c r="J65" s="393">
        <v>33</v>
      </c>
      <c r="K65" s="393">
        <v>0</v>
      </c>
      <c r="L65" s="393">
        <v>0</v>
      </c>
      <c r="M65" s="504">
        <v>46</v>
      </c>
      <c r="N65" s="393">
        <v>2</v>
      </c>
      <c r="O65" s="393">
        <v>1</v>
      </c>
      <c r="P65" s="393">
        <v>0</v>
      </c>
      <c r="Q65" s="393">
        <v>0</v>
      </c>
      <c r="R65" s="504">
        <v>3</v>
      </c>
      <c r="S65" s="393">
        <v>0</v>
      </c>
      <c r="T65" s="393">
        <v>0</v>
      </c>
      <c r="U65" s="393">
        <v>0</v>
      </c>
      <c r="V65" s="393">
        <v>0</v>
      </c>
      <c r="W65" s="504">
        <v>0</v>
      </c>
      <c r="X65" s="393">
        <v>2</v>
      </c>
      <c r="Y65" s="393">
        <v>6</v>
      </c>
      <c r="Z65" s="393">
        <v>0</v>
      </c>
      <c r="AA65" s="393">
        <v>0</v>
      </c>
      <c r="AB65" s="504">
        <v>8</v>
      </c>
      <c r="AC65" s="393">
        <v>0</v>
      </c>
      <c r="AD65" s="393">
        <v>0</v>
      </c>
      <c r="AE65" s="393">
        <v>0</v>
      </c>
      <c r="AF65" s="393">
        <v>0</v>
      </c>
      <c r="AG65" s="504">
        <v>0</v>
      </c>
      <c r="AH65" s="393">
        <v>0</v>
      </c>
      <c r="AI65" s="393">
        <v>1</v>
      </c>
      <c r="AJ65" s="393">
        <v>0</v>
      </c>
      <c r="AK65" s="393">
        <v>0</v>
      </c>
      <c r="AL65" s="504">
        <v>1</v>
      </c>
      <c r="AM65" s="393">
        <v>0</v>
      </c>
      <c r="AN65" s="393">
        <v>0</v>
      </c>
      <c r="AO65" s="393">
        <v>0</v>
      </c>
      <c r="AP65" s="393">
        <v>0</v>
      </c>
      <c r="AQ65" s="504">
        <v>0</v>
      </c>
      <c r="AR65" s="393">
        <v>0</v>
      </c>
      <c r="AS65" s="393">
        <v>0</v>
      </c>
      <c r="AT65" s="393">
        <v>0</v>
      </c>
      <c r="AU65" s="393">
        <v>0</v>
      </c>
      <c r="AV65" s="504">
        <v>0</v>
      </c>
      <c r="AW65" s="393">
        <v>18</v>
      </c>
      <c r="AX65" s="393">
        <v>43</v>
      </c>
      <c r="AY65" s="393">
        <v>0</v>
      </c>
      <c r="AZ65" s="721">
        <v>0</v>
      </c>
      <c r="BA65" s="505">
        <v>61</v>
      </c>
      <c r="BB65" s="506"/>
      <c r="BC65" s="506"/>
      <c r="BD65" s="506"/>
      <c r="BE65" s="506"/>
    </row>
    <row r="66" spans="1:57" ht="20.100000000000001" customHeight="1" x14ac:dyDescent="0.25">
      <c r="A66" s="409" t="s">
        <v>94</v>
      </c>
      <c r="B66" s="386" t="s">
        <v>209</v>
      </c>
      <c r="C66" s="386" t="s">
        <v>57</v>
      </c>
      <c r="D66" s="393">
        <v>44</v>
      </c>
      <c r="E66" s="393">
        <v>32</v>
      </c>
      <c r="F66" s="393">
        <v>0</v>
      </c>
      <c r="G66" s="393">
        <v>0</v>
      </c>
      <c r="H66" s="504">
        <v>76</v>
      </c>
      <c r="I66" s="393">
        <v>4</v>
      </c>
      <c r="J66" s="393">
        <v>1</v>
      </c>
      <c r="K66" s="393">
        <v>0</v>
      </c>
      <c r="L66" s="393">
        <v>0</v>
      </c>
      <c r="M66" s="504">
        <v>5</v>
      </c>
      <c r="N66" s="393">
        <v>1</v>
      </c>
      <c r="O66" s="393">
        <v>4</v>
      </c>
      <c r="P66" s="393">
        <v>0</v>
      </c>
      <c r="Q66" s="393">
        <v>0</v>
      </c>
      <c r="R66" s="504">
        <v>5</v>
      </c>
      <c r="S66" s="393">
        <v>0</v>
      </c>
      <c r="T66" s="393">
        <v>0</v>
      </c>
      <c r="U66" s="393">
        <v>0</v>
      </c>
      <c r="V66" s="393">
        <v>0</v>
      </c>
      <c r="W66" s="504">
        <v>0</v>
      </c>
      <c r="X66" s="393">
        <v>4</v>
      </c>
      <c r="Y66" s="393">
        <v>11</v>
      </c>
      <c r="Z66" s="393">
        <v>0</v>
      </c>
      <c r="AA66" s="393">
        <v>0</v>
      </c>
      <c r="AB66" s="504">
        <v>15</v>
      </c>
      <c r="AC66" s="393">
        <v>0</v>
      </c>
      <c r="AD66" s="393">
        <v>0</v>
      </c>
      <c r="AE66" s="393">
        <v>0</v>
      </c>
      <c r="AF66" s="393">
        <v>0</v>
      </c>
      <c r="AG66" s="504">
        <v>0</v>
      </c>
      <c r="AH66" s="393">
        <v>3</v>
      </c>
      <c r="AI66" s="393">
        <v>0</v>
      </c>
      <c r="AJ66" s="393">
        <v>0</v>
      </c>
      <c r="AK66" s="393">
        <v>0</v>
      </c>
      <c r="AL66" s="504">
        <v>3</v>
      </c>
      <c r="AM66" s="393">
        <v>1</v>
      </c>
      <c r="AN66" s="393">
        <v>0</v>
      </c>
      <c r="AO66" s="393">
        <v>0</v>
      </c>
      <c r="AP66" s="393">
        <v>0</v>
      </c>
      <c r="AQ66" s="504">
        <v>1</v>
      </c>
      <c r="AR66" s="393">
        <v>0</v>
      </c>
      <c r="AS66" s="393">
        <v>0</v>
      </c>
      <c r="AT66" s="393">
        <v>0</v>
      </c>
      <c r="AU66" s="393">
        <v>0</v>
      </c>
      <c r="AV66" s="504">
        <v>0</v>
      </c>
      <c r="AW66" s="393">
        <v>57</v>
      </c>
      <c r="AX66" s="393">
        <v>48</v>
      </c>
      <c r="AY66" s="393">
        <v>0</v>
      </c>
      <c r="AZ66" s="721">
        <v>0</v>
      </c>
      <c r="BA66" s="505">
        <v>105</v>
      </c>
      <c r="BB66" s="506"/>
      <c r="BC66" s="506"/>
      <c r="BD66" s="506"/>
      <c r="BE66" s="506"/>
    </row>
    <row r="67" spans="1:57" ht="20.100000000000001" customHeight="1" x14ac:dyDescent="0.25">
      <c r="A67" s="409" t="s">
        <v>95</v>
      </c>
      <c r="B67" s="386" t="s">
        <v>210</v>
      </c>
      <c r="C67" s="386" t="s">
        <v>57</v>
      </c>
      <c r="D67" s="393">
        <v>20</v>
      </c>
      <c r="E67" s="393">
        <v>16</v>
      </c>
      <c r="F67" s="393">
        <v>0</v>
      </c>
      <c r="G67" s="393">
        <v>0</v>
      </c>
      <c r="H67" s="504">
        <v>36</v>
      </c>
      <c r="I67" s="393">
        <v>5</v>
      </c>
      <c r="J67" s="393">
        <v>8</v>
      </c>
      <c r="K67" s="393">
        <v>0</v>
      </c>
      <c r="L67" s="393">
        <v>0</v>
      </c>
      <c r="M67" s="504">
        <v>13</v>
      </c>
      <c r="N67" s="393">
        <v>14</v>
      </c>
      <c r="O67" s="393">
        <v>14</v>
      </c>
      <c r="P67" s="393">
        <v>0</v>
      </c>
      <c r="Q67" s="393">
        <v>0</v>
      </c>
      <c r="R67" s="504">
        <v>28</v>
      </c>
      <c r="S67" s="393">
        <v>0</v>
      </c>
      <c r="T67" s="393">
        <v>0</v>
      </c>
      <c r="U67" s="393">
        <v>0</v>
      </c>
      <c r="V67" s="393">
        <v>0</v>
      </c>
      <c r="W67" s="504">
        <v>0</v>
      </c>
      <c r="X67" s="393">
        <v>8</v>
      </c>
      <c r="Y67" s="393">
        <v>13</v>
      </c>
      <c r="Z67" s="393">
        <v>0</v>
      </c>
      <c r="AA67" s="393">
        <v>0</v>
      </c>
      <c r="AB67" s="504">
        <v>21</v>
      </c>
      <c r="AC67" s="393">
        <v>0</v>
      </c>
      <c r="AD67" s="393">
        <v>0</v>
      </c>
      <c r="AE67" s="393">
        <v>0</v>
      </c>
      <c r="AF67" s="393">
        <v>0</v>
      </c>
      <c r="AG67" s="504">
        <v>0</v>
      </c>
      <c r="AH67" s="393">
        <v>0</v>
      </c>
      <c r="AI67" s="393">
        <v>0</v>
      </c>
      <c r="AJ67" s="393">
        <v>0</v>
      </c>
      <c r="AK67" s="393">
        <v>0</v>
      </c>
      <c r="AL67" s="504">
        <v>0</v>
      </c>
      <c r="AM67" s="393">
        <v>1</v>
      </c>
      <c r="AN67" s="393">
        <v>1</v>
      </c>
      <c r="AO67" s="393">
        <v>0</v>
      </c>
      <c r="AP67" s="393">
        <v>0</v>
      </c>
      <c r="AQ67" s="504">
        <v>2</v>
      </c>
      <c r="AR67" s="393">
        <v>1</v>
      </c>
      <c r="AS67" s="393">
        <v>1</v>
      </c>
      <c r="AT67" s="393">
        <v>0</v>
      </c>
      <c r="AU67" s="393">
        <v>0</v>
      </c>
      <c r="AV67" s="504">
        <v>2</v>
      </c>
      <c r="AW67" s="393">
        <v>49</v>
      </c>
      <c r="AX67" s="393">
        <v>53</v>
      </c>
      <c r="AY67" s="393">
        <v>0</v>
      </c>
      <c r="AZ67" s="721">
        <v>0</v>
      </c>
      <c r="BA67" s="505">
        <v>102</v>
      </c>
      <c r="BB67" s="506"/>
      <c r="BC67" s="506"/>
      <c r="BD67" s="506"/>
      <c r="BE67" s="506"/>
    </row>
    <row r="68" spans="1:57" ht="20.100000000000001" customHeight="1" x14ac:dyDescent="0.25">
      <c r="A68" s="409" t="s">
        <v>95</v>
      </c>
      <c r="B68" s="386" t="s">
        <v>251</v>
      </c>
      <c r="C68" s="386" t="s">
        <v>57</v>
      </c>
      <c r="D68" s="393">
        <v>9</v>
      </c>
      <c r="E68" s="393">
        <v>6</v>
      </c>
      <c r="F68" s="393">
        <v>0</v>
      </c>
      <c r="G68" s="393">
        <v>0</v>
      </c>
      <c r="H68" s="504">
        <v>15</v>
      </c>
      <c r="I68" s="393">
        <v>1</v>
      </c>
      <c r="J68" s="393">
        <v>1</v>
      </c>
      <c r="K68" s="393">
        <v>0</v>
      </c>
      <c r="L68" s="393">
        <v>0</v>
      </c>
      <c r="M68" s="504">
        <v>2</v>
      </c>
      <c r="N68" s="393">
        <v>3</v>
      </c>
      <c r="O68" s="393">
        <v>11</v>
      </c>
      <c r="P68" s="393">
        <v>0</v>
      </c>
      <c r="Q68" s="393">
        <v>0</v>
      </c>
      <c r="R68" s="504">
        <v>14</v>
      </c>
      <c r="S68" s="393">
        <v>1</v>
      </c>
      <c r="T68" s="393">
        <v>7</v>
      </c>
      <c r="U68" s="393">
        <v>0</v>
      </c>
      <c r="V68" s="393">
        <v>0</v>
      </c>
      <c r="W68" s="504">
        <v>8</v>
      </c>
      <c r="X68" s="393">
        <v>0</v>
      </c>
      <c r="Y68" s="393">
        <v>0</v>
      </c>
      <c r="Z68" s="393">
        <v>0</v>
      </c>
      <c r="AA68" s="393">
        <v>0</v>
      </c>
      <c r="AB68" s="504">
        <v>0</v>
      </c>
      <c r="AC68" s="393">
        <v>0</v>
      </c>
      <c r="AD68" s="393">
        <v>0</v>
      </c>
      <c r="AE68" s="393">
        <v>0</v>
      </c>
      <c r="AF68" s="393">
        <v>0</v>
      </c>
      <c r="AG68" s="504">
        <v>0</v>
      </c>
      <c r="AH68" s="393">
        <v>0</v>
      </c>
      <c r="AI68" s="393">
        <v>1</v>
      </c>
      <c r="AJ68" s="393">
        <v>0</v>
      </c>
      <c r="AK68" s="393">
        <v>0</v>
      </c>
      <c r="AL68" s="504">
        <v>1</v>
      </c>
      <c r="AM68" s="393">
        <v>0</v>
      </c>
      <c r="AN68" s="393">
        <v>0</v>
      </c>
      <c r="AO68" s="393">
        <v>0</v>
      </c>
      <c r="AP68" s="393">
        <v>0</v>
      </c>
      <c r="AQ68" s="504">
        <v>0</v>
      </c>
      <c r="AR68" s="393">
        <v>0</v>
      </c>
      <c r="AS68" s="393">
        <v>0</v>
      </c>
      <c r="AT68" s="393">
        <v>0</v>
      </c>
      <c r="AU68" s="393">
        <v>0</v>
      </c>
      <c r="AV68" s="504">
        <v>0</v>
      </c>
      <c r="AW68" s="393">
        <v>14</v>
      </c>
      <c r="AX68" s="393">
        <v>26</v>
      </c>
      <c r="AY68" s="393">
        <v>0</v>
      </c>
      <c r="AZ68" s="721">
        <v>0</v>
      </c>
      <c r="BA68" s="505">
        <v>40</v>
      </c>
      <c r="BB68" s="506"/>
      <c r="BC68" s="506"/>
      <c r="BD68" s="506"/>
      <c r="BE68" s="506"/>
    </row>
    <row r="69" spans="1:57" ht="20.100000000000001" customHeight="1" x14ac:dyDescent="0.25">
      <c r="A69" s="409" t="s">
        <v>95</v>
      </c>
      <c r="B69" s="386" t="s">
        <v>211</v>
      </c>
      <c r="C69" s="386" t="s">
        <v>57</v>
      </c>
      <c r="D69" s="393">
        <v>29</v>
      </c>
      <c r="E69" s="393">
        <v>18</v>
      </c>
      <c r="F69" s="393">
        <v>0</v>
      </c>
      <c r="G69" s="393">
        <v>0</v>
      </c>
      <c r="H69" s="504">
        <v>47</v>
      </c>
      <c r="I69" s="393">
        <v>0</v>
      </c>
      <c r="J69" s="393">
        <v>1</v>
      </c>
      <c r="K69" s="393">
        <v>0</v>
      </c>
      <c r="L69" s="393">
        <v>0</v>
      </c>
      <c r="M69" s="504">
        <v>1</v>
      </c>
      <c r="N69" s="393">
        <v>4</v>
      </c>
      <c r="O69" s="393">
        <v>12</v>
      </c>
      <c r="P69" s="393">
        <v>0</v>
      </c>
      <c r="Q69" s="393">
        <v>0</v>
      </c>
      <c r="R69" s="504">
        <v>16</v>
      </c>
      <c r="S69" s="393">
        <v>0</v>
      </c>
      <c r="T69" s="393">
        <v>0</v>
      </c>
      <c r="U69" s="393">
        <v>0</v>
      </c>
      <c r="V69" s="393">
        <v>0</v>
      </c>
      <c r="W69" s="504">
        <v>0</v>
      </c>
      <c r="X69" s="393">
        <v>8</v>
      </c>
      <c r="Y69" s="393">
        <v>21</v>
      </c>
      <c r="Z69" s="393">
        <v>0</v>
      </c>
      <c r="AA69" s="393">
        <v>0</v>
      </c>
      <c r="AB69" s="504">
        <v>29</v>
      </c>
      <c r="AC69" s="393">
        <v>0</v>
      </c>
      <c r="AD69" s="393">
        <v>0</v>
      </c>
      <c r="AE69" s="393">
        <v>0</v>
      </c>
      <c r="AF69" s="393">
        <v>0</v>
      </c>
      <c r="AG69" s="504">
        <v>0</v>
      </c>
      <c r="AH69" s="393">
        <v>2</v>
      </c>
      <c r="AI69" s="393">
        <v>3</v>
      </c>
      <c r="AJ69" s="393">
        <v>0</v>
      </c>
      <c r="AK69" s="393">
        <v>0</v>
      </c>
      <c r="AL69" s="504">
        <v>5</v>
      </c>
      <c r="AM69" s="393">
        <v>2</v>
      </c>
      <c r="AN69" s="393">
        <v>2</v>
      </c>
      <c r="AO69" s="393">
        <v>0</v>
      </c>
      <c r="AP69" s="393">
        <v>0</v>
      </c>
      <c r="AQ69" s="504">
        <v>4</v>
      </c>
      <c r="AR69" s="393">
        <v>0</v>
      </c>
      <c r="AS69" s="393">
        <v>0</v>
      </c>
      <c r="AT69" s="393">
        <v>0</v>
      </c>
      <c r="AU69" s="393">
        <v>0</v>
      </c>
      <c r="AV69" s="504">
        <v>0</v>
      </c>
      <c r="AW69" s="393">
        <v>45</v>
      </c>
      <c r="AX69" s="393">
        <v>57</v>
      </c>
      <c r="AY69" s="393">
        <v>0</v>
      </c>
      <c r="AZ69" s="721">
        <v>0</v>
      </c>
      <c r="BA69" s="505">
        <v>102</v>
      </c>
      <c r="BB69" s="506"/>
      <c r="BC69" s="506"/>
      <c r="BD69" s="506"/>
      <c r="BE69" s="506"/>
    </row>
    <row r="70" spans="1:57" ht="20.100000000000001" customHeight="1" x14ac:dyDescent="0.25">
      <c r="A70" s="409" t="s">
        <v>95</v>
      </c>
      <c r="B70" s="386" t="s">
        <v>212</v>
      </c>
      <c r="C70" s="386" t="s">
        <v>57</v>
      </c>
      <c r="D70" s="393">
        <v>18</v>
      </c>
      <c r="E70" s="393">
        <v>18</v>
      </c>
      <c r="F70" s="393">
        <v>0</v>
      </c>
      <c r="G70" s="393">
        <v>0</v>
      </c>
      <c r="H70" s="504">
        <v>36</v>
      </c>
      <c r="I70" s="393">
        <v>1</v>
      </c>
      <c r="J70" s="393">
        <v>2</v>
      </c>
      <c r="K70" s="393">
        <v>0</v>
      </c>
      <c r="L70" s="393">
        <v>0</v>
      </c>
      <c r="M70" s="504">
        <v>3</v>
      </c>
      <c r="N70" s="393">
        <v>16</v>
      </c>
      <c r="O70" s="393">
        <v>19</v>
      </c>
      <c r="P70" s="393">
        <v>0</v>
      </c>
      <c r="Q70" s="393">
        <v>0</v>
      </c>
      <c r="R70" s="504">
        <v>35</v>
      </c>
      <c r="S70" s="393">
        <v>0</v>
      </c>
      <c r="T70" s="393">
        <v>0</v>
      </c>
      <c r="U70" s="393">
        <v>0</v>
      </c>
      <c r="V70" s="393">
        <v>0</v>
      </c>
      <c r="W70" s="504">
        <v>0</v>
      </c>
      <c r="X70" s="393">
        <v>9</v>
      </c>
      <c r="Y70" s="393">
        <v>14</v>
      </c>
      <c r="Z70" s="393">
        <v>0</v>
      </c>
      <c r="AA70" s="393">
        <v>0</v>
      </c>
      <c r="AB70" s="504">
        <v>23</v>
      </c>
      <c r="AC70" s="393">
        <v>0</v>
      </c>
      <c r="AD70" s="393">
        <v>0</v>
      </c>
      <c r="AE70" s="393">
        <v>0</v>
      </c>
      <c r="AF70" s="393">
        <v>0</v>
      </c>
      <c r="AG70" s="504">
        <v>0</v>
      </c>
      <c r="AH70" s="393">
        <v>1</v>
      </c>
      <c r="AI70" s="393">
        <v>2</v>
      </c>
      <c r="AJ70" s="393">
        <v>0</v>
      </c>
      <c r="AK70" s="393">
        <v>0</v>
      </c>
      <c r="AL70" s="504">
        <v>3</v>
      </c>
      <c r="AM70" s="393">
        <v>0</v>
      </c>
      <c r="AN70" s="393">
        <v>2</v>
      </c>
      <c r="AO70" s="393">
        <v>0</v>
      </c>
      <c r="AP70" s="393">
        <v>0</v>
      </c>
      <c r="AQ70" s="504">
        <v>2</v>
      </c>
      <c r="AR70" s="393">
        <v>2</v>
      </c>
      <c r="AS70" s="393">
        <v>3</v>
      </c>
      <c r="AT70" s="393">
        <v>0</v>
      </c>
      <c r="AU70" s="393">
        <v>0</v>
      </c>
      <c r="AV70" s="504">
        <v>5</v>
      </c>
      <c r="AW70" s="393">
        <v>47</v>
      </c>
      <c r="AX70" s="393">
        <v>60</v>
      </c>
      <c r="AY70" s="393">
        <v>0</v>
      </c>
      <c r="AZ70" s="721">
        <v>0</v>
      </c>
      <c r="BA70" s="505">
        <v>107</v>
      </c>
      <c r="BB70" s="506"/>
      <c r="BC70" s="506"/>
      <c r="BD70" s="506"/>
      <c r="BE70" s="506"/>
    </row>
    <row r="71" spans="1:57" ht="20.100000000000001" customHeight="1" x14ac:dyDescent="0.25">
      <c r="A71" s="409" t="s">
        <v>96</v>
      </c>
      <c r="B71" s="386" t="s">
        <v>213</v>
      </c>
      <c r="C71" s="386" t="s">
        <v>59</v>
      </c>
      <c r="D71" s="393">
        <v>27</v>
      </c>
      <c r="E71" s="393">
        <v>29</v>
      </c>
      <c r="F71" s="393">
        <v>0</v>
      </c>
      <c r="G71" s="393">
        <v>0</v>
      </c>
      <c r="H71" s="504">
        <v>56</v>
      </c>
      <c r="I71" s="393">
        <v>0</v>
      </c>
      <c r="J71" s="393">
        <v>0</v>
      </c>
      <c r="K71" s="393">
        <v>0</v>
      </c>
      <c r="L71" s="393">
        <v>0</v>
      </c>
      <c r="M71" s="504">
        <v>0</v>
      </c>
      <c r="N71" s="393">
        <v>4</v>
      </c>
      <c r="O71" s="393">
        <v>4</v>
      </c>
      <c r="P71" s="393">
        <v>0</v>
      </c>
      <c r="Q71" s="393">
        <v>0</v>
      </c>
      <c r="R71" s="504">
        <v>8</v>
      </c>
      <c r="S71" s="393">
        <v>0</v>
      </c>
      <c r="T71" s="393">
        <v>0</v>
      </c>
      <c r="U71" s="393">
        <v>0</v>
      </c>
      <c r="V71" s="393">
        <v>0</v>
      </c>
      <c r="W71" s="504">
        <v>0</v>
      </c>
      <c r="X71" s="393">
        <v>9</v>
      </c>
      <c r="Y71" s="393">
        <v>16</v>
      </c>
      <c r="Z71" s="393">
        <v>0</v>
      </c>
      <c r="AA71" s="393">
        <v>0</v>
      </c>
      <c r="AB71" s="504">
        <v>25</v>
      </c>
      <c r="AC71" s="393">
        <v>1</v>
      </c>
      <c r="AD71" s="393">
        <v>0</v>
      </c>
      <c r="AE71" s="393">
        <v>0</v>
      </c>
      <c r="AF71" s="393">
        <v>0</v>
      </c>
      <c r="AG71" s="504">
        <v>1</v>
      </c>
      <c r="AH71" s="393">
        <v>4</v>
      </c>
      <c r="AI71" s="393">
        <v>3</v>
      </c>
      <c r="AJ71" s="393">
        <v>0</v>
      </c>
      <c r="AK71" s="393">
        <v>0</v>
      </c>
      <c r="AL71" s="504">
        <v>7</v>
      </c>
      <c r="AM71" s="393">
        <v>1</v>
      </c>
      <c r="AN71" s="393">
        <v>0</v>
      </c>
      <c r="AO71" s="393">
        <v>0</v>
      </c>
      <c r="AP71" s="393">
        <v>0</v>
      </c>
      <c r="AQ71" s="504">
        <v>1</v>
      </c>
      <c r="AR71" s="393">
        <v>1</v>
      </c>
      <c r="AS71" s="393">
        <v>0</v>
      </c>
      <c r="AT71" s="393">
        <v>0</v>
      </c>
      <c r="AU71" s="393">
        <v>0</v>
      </c>
      <c r="AV71" s="504">
        <v>1</v>
      </c>
      <c r="AW71" s="393">
        <v>47</v>
      </c>
      <c r="AX71" s="393">
        <v>52</v>
      </c>
      <c r="AY71" s="393">
        <v>0</v>
      </c>
      <c r="AZ71" s="721">
        <v>0</v>
      </c>
      <c r="BA71" s="505">
        <v>99</v>
      </c>
      <c r="BB71" s="506"/>
      <c r="BC71" s="506"/>
      <c r="BD71" s="506"/>
      <c r="BE71" s="506"/>
    </row>
    <row r="72" spans="1:57" ht="20.100000000000001" customHeight="1" x14ac:dyDescent="0.25">
      <c r="A72" s="409" t="s">
        <v>96</v>
      </c>
      <c r="B72" s="386" t="s">
        <v>252</v>
      </c>
      <c r="C72" s="386" t="s">
        <v>57</v>
      </c>
      <c r="D72" s="393">
        <v>31</v>
      </c>
      <c r="E72" s="393">
        <v>6</v>
      </c>
      <c r="F72" s="393">
        <v>0</v>
      </c>
      <c r="G72" s="393">
        <v>0</v>
      </c>
      <c r="H72" s="504">
        <v>37</v>
      </c>
      <c r="I72" s="393">
        <v>1</v>
      </c>
      <c r="J72" s="393">
        <v>0</v>
      </c>
      <c r="K72" s="393">
        <v>0</v>
      </c>
      <c r="L72" s="393">
        <v>0</v>
      </c>
      <c r="M72" s="504">
        <v>1</v>
      </c>
      <c r="N72" s="393">
        <v>2</v>
      </c>
      <c r="O72" s="393">
        <v>2</v>
      </c>
      <c r="P72" s="393">
        <v>0</v>
      </c>
      <c r="Q72" s="393">
        <v>0</v>
      </c>
      <c r="R72" s="504">
        <v>4</v>
      </c>
      <c r="S72" s="393">
        <v>0</v>
      </c>
      <c r="T72" s="393">
        <v>0</v>
      </c>
      <c r="U72" s="393">
        <v>0</v>
      </c>
      <c r="V72" s="393">
        <v>0</v>
      </c>
      <c r="W72" s="504">
        <v>0</v>
      </c>
      <c r="X72" s="393">
        <v>2</v>
      </c>
      <c r="Y72" s="393">
        <v>1</v>
      </c>
      <c r="Z72" s="393">
        <v>0</v>
      </c>
      <c r="AA72" s="393">
        <v>0</v>
      </c>
      <c r="AB72" s="504">
        <v>3</v>
      </c>
      <c r="AC72" s="393">
        <v>0</v>
      </c>
      <c r="AD72" s="393">
        <v>0</v>
      </c>
      <c r="AE72" s="393">
        <v>0</v>
      </c>
      <c r="AF72" s="393">
        <v>0</v>
      </c>
      <c r="AG72" s="504">
        <v>0</v>
      </c>
      <c r="AH72" s="393">
        <v>1</v>
      </c>
      <c r="AI72" s="393">
        <v>0</v>
      </c>
      <c r="AJ72" s="393">
        <v>0</v>
      </c>
      <c r="AK72" s="393">
        <v>0</v>
      </c>
      <c r="AL72" s="504">
        <v>1</v>
      </c>
      <c r="AM72" s="393">
        <v>1</v>
      </c>
      <c r="AN72" s="393">
        <v>2</v>
      </c>
      <c r="AO72" s="393">
        <v>0</v>
      </c>
      <c r="AP72" s="393">
        <v>0</v>
      </c>
      <c r="AQ72" s="504">
        <v>3</v>
      </c>
      <c r="AR72" s="393">
        <v>0</v>
      </c>
      <c r="AS72" s="393">
        <v>0</v>
      </c>
      <c r="AT72" s="393">
        <v>0</v>
      </c>
      <c r="AU72" s="393">
        <v>0</v>
      </c>
      <c r="AV72" s="504">
        <v>0</v>
      </c>
      <c r="AW72" s="393">
        <v>38</v>
      </c>
      <c r="AX72" s="393">
        <v>11</v>
      </c>
      <c r="AY72" s="393">
        <v>0</v>
      </c>
      <c r="AZ72" s="721">
        <v>0</v>
      </c>
      <c r="BA72" s="505">
        <v>49</v>
      </c>
      <c r="BB72" s="506"/>
      <c r="BC72" s="506"/>
      <c r="BD72" s="506"/>
      <c r="BE72" s="506"/>
    </row>
    <row r="73" spans="1:57" ht="20.100000000000001" customHeight="1" x14ac:dyDescent="0.25">
      <c r="A73" s="409" t="s">
        <v>97</v>
      </c>
      <c r="B73" s="386" t="s">
        <v>229</v>
      </c>
      <c r="C73" s="386" t="s">
        <v>57</v>
      </c>
      <c r="D73" s="393">
        <v>15</v>
      </c>
      <c r="E73" s="393">
        <v>14</v>
      </c>
      <c r="F73" s="393">
        <v>0</v>
      </c>
      <c r="G73" s="393">
        <v>0</v>
      </c>
      <c r="H73" s="504">
        <v>29</v>
      </c>
      <c r="I73" s="393">
        <v>1</v>
      </c>
      <c r="J73" s="393">
        <v>4</v>
      </c>
      <c r="K73" s="393">
        <v>0</v>
      </c>
      <c r="L73" s="393">
        <v>0</v>
      </c>
      <c r="M73" s="504">
        <v>5</v>
      </c>
      <c r="N73" s="393">
        <v>1</v>
      </c>
      <c r="O73" s="393">
        <v>3</v>
      </c>
      <c r="P73" s="393">
        <v>0</v>
      </c>
      <c r="Q73" s="393">
        <v>0</v>
      </c>
      <c r="R73" s="504">
        <v>4</v>
      </c>
      <c r="S73" s="393">
        <v>0</v>
      </c>
      <c r="T73" s="393">
        <v>0</v>
      </c>
      <c r="U73" s="393">
        <v>0</v>
      </c>
      <c r="V73" s="393">
        <v>0</v>
      </c>
      <c r="W73" s="504">
        <v>0</v>
      </c>
      <c r="X73" s="393">
        <v>7</v>
      </c>
      <c r="Y73" s="393">
        <v>11</v>
      </c>
      <c r="Z73" s="393">
        <v>0</v>
      </c>
      <c r="AA73" s="393">
        <v>0</v>
      </c>
      <c r="AB73" s="504">
        <v>18</v>
      </c>
      <c r="AC73" s="393">
        <v>0</v>
      </c>
      <c r="AD73" s="393">
        <v>0</v>
      </c>
      <c r="AE73" s="393">
        <v>0</v>
      </c>
      <c r="AF73" s="393">
        <v>0</v>
      </c>
      <c r="AG73" s="504">
        <v>0</v>
      </c>
      <c r="AH73" s="393">
        <v>2</v>
      </c>
      <c r="AI73" s="393">
        <v>1</v>
      </c>
      <c r="AJ73" s="393">
        <v>0</v>
      </c>
      <c r="AK73" s="393">
        <v>0</v>
      </c>
      <c r="AL73" s="504">
        <v>3</v>
      </c>
      <c r="AM73" s="393">
        <v>0</v>
      </c>
      <c r="AN73" s="393">
        <v>1</v>
      </c>
      <c r="AO73" s="393">
        <v>0</v>
      </c>
      <c r="AP73" s="393">
        <v>0</v>
      </c>
      <c r="AQ73" s="504">
        <v>1</v>
      </c>
      <c r="AR73" s="393">
        <v>22</v>
      </c>
      <c r="AS73" s="393">
        <v>21</v>
      </c>
      <c r="AT73" s="393">
        <v>0</v>
      </c>
      <c r="AU73" s="393">
        <v>0</v>
      </c>
      <c r="AV73" s="504">
        <v>43</v>
      </c>
      <c r="AW73" s="393">
        <v>48</v>
      </c>
      <c r="AX73" s="393">
        <v>55</v>
      </c>
      <c r="AY73" s="393">
        <v>0</v>
      </c>
      <c r="AZ73" s="721">
        <v>0</v>
      </c>
      <c r="BA73" s="505">
        <v>103</v>
      </c>
      <c r="BB73" s="506"/>
      <c r="BC73" s="506"/>
      <c r="BD73" s="506"/>
      <c r="BE73" s="506"/>
    </row>
    <row r="74" spans="1:57" ht="20.100000000000001" customHeight="1" x14ac:dyDescent="0.25">
      <c r="A74" s="409" t="s">
        <v>98</v>
      </c>
      <c r="B74" s="386" t="s">
        <v>930</v>
      </c>
      <c r="C74" s="386" t="s">
        <v>59</v>
      </c>
      <c r="D74" s="393">
        <v>0</v>
      </c>
      <c r="E74" s="393">
        <v>0</v>
      </c>
      <c r="F74" s="393">
        <v>0</v>
      </c>
      <c r="G74" s="393">
        <v>0</v>
      </c>
      <c r="H74" s="504">
        <v>0</v>
      </c>
      <c r="I74" s="393">
        <v>0</v>
      </c>
      <c r="J74" s="393">
        <v>0</v>
      </c>
      <c r="K74" s="393">
        <v>0</v>
      </c>
      <c r="L74" s="393">
        <v>0</v>
      </c>
      <c r="M74" s="504">
        <v>0</v>
      </c>
      <c r="N74" s="393">
        <v>0</v>
      </c>
      <c r="O74" s="393">
        <v>0</v>
      </c>
      <c r="P74" s="393">
        <v>0</v>
      </c>
      <c r="Q74" s="393">
        <v>0</v>
      </c>
      <c r="R74" s="504">
        <v>0</v>
      </c>
      <c r="S74" s="393">
        <v>0</v>
      </c>
      <c r="T74" s="393">
        <v>0</v>
      </c>
      <c r="U74" s="393">
        <v>0</v>
      </c>
      <c r="V74" s="393">
        <v>0</v>
      </c>
      <c r="W74" s="504">
        <v>0</v>
      </c>
      <c r="X74" s="393">
        <v>0</v>
      </c>
      <c r="Y74" s="393">
        <v>0</v>
      </c>
      <c r="Z74" s="393">
        <v>0</v>
      </c>
      <c r="AA74" s="393">
        <v>0</v>
      </c>
      <c r="AB74" s="504">
        <v>0</v>
      </c>
      <c r="AC74" s="393">
        <v>0</v>
      </c>
      <c r="AD74" s="393">
        <v>0</v>
      </c>
      <c r="AE74" s="393">
        <v>0</v>
      </c>
      <c r="AF74" s="393">
        <v>0</v>
      </c>
      <c r="AG74" s="504">
        <v>0</v>
      </c>
      <c r="AH74" s="393">
        <v>0</v>
      </c>
      <c r="AI74" s="393">
        <v>0</v>
      </c>
      <c r="AJ74" s="393">
        <v>0</v>
      </c>
      <c r="AK74" s="393">
        <v>0</v>
      </c>
      <c r="AL74" s="504">
        <v>0</v>
      </c>
      <c r="AM74" s="393">
        <v>0</v>
      </c>
      <c r="AN74" s="393">
        <v>0</v>
      </c>
      <c r="AO74" s="393">
        <v>0</v>
      </c>
      <c r="AP74" s="393">
        <v>0</v>
      </c>
      <c r="AQ74" s="504">
        <v>0</v>
      </c>
      <c r="AR74" s="393">
        <v>0</v>
      </c>
      <c r="AS74" s="393">
        <v>0</v>
      </c>
      <c r="AT74" s="393">
        <v>0</v>
      </c>
      <c r="AU74" s="393">
        <v>0</v>
      </c>
      <c r="AV74" s="504">
        <v>0</v>
      </c>
      <c r="AW74" s="393">
        <v>0</v>
      </c>
      <c r="AX74" s="393">
        <v>0</v>
      </c>
      <c r="AY74" s="393">
        <v>0</v>
      </c>
      <c r="AZ74" s="721">
        <v>0</v>
      </c>
      <c r="BA74" s="505">
        <v>0</v>
      </c>
      <c r="BB74" s="506"/>
      <c r="BC74" s="506"/>
      <c r="BD74" s="506"/>
      <c r="BE74" s="506"/>
    </row>
    <row r="75" spans="1:57" ht="20.100000000000001" customHeight="1" x14ac:dyDescent="0.25">
      <c r="A75" s="409" t="s">
        <v>98</v>
      </c>
      <c r="B75" s="386" t="s">
        <v>215</v>
      </c>
      <c r="C75" s="386" t="s">
        <v>57</v>
      </c>
      <c r="D75" s="393">
        <v>14</v>
      </c>
      <c r="E75" s="393">
        <v>15</v>
      </c>
      <c r="F75" s="393">
        <v>0</v>
      </c>
      <c r="G75" s="393">
        <v>0</v>
      </c>
      <c r="H75" s="504">
        <v>29</v>
      </c>
      <c r="I75" s="393">
        <v>0</v>
      </c>
      <c r="J75" s="393">
        <v>0</v>
      </c>
      <c r="K75" s="393">
        <v>0</v>
      </c>
      <c r="L75" s="393">
        <v>0</v>
      </c>
      <c r="M75" s="504">
        <v>0</v>
      </c>
      <c r="N75" s="393">
        <v>2</v>
      </c>
      <c r="O75" s="393">
        <v>1</v>
      </c>
      <c r="P75" s="393">
        <v>0</v>
      </c>
      <c r="Q75" s="393">
        <v>0</v>
      </c>
      <c r="R75" s="504">
        <v>3</v>
      </c>
      <c r="S75" s="393">
        <v>1</v>
      </c>
      <c r="T75" s="393">
        <v>0</v>
      </c>
      <c r="U75" s="393">
        <v>0</v>
      </c>
      <c r="V75" s="393">
        <v>0</v>
      </c>
      <c r="W75" s="504">
        <v>1</v>
      </c>
      <c r="X75" s="393">
        <v>12</v>
      </c>
      <c r="Y75" s="393">
        <v>14</v>
      </c>
      <c r="Z75" s="393">
        <v>0</v>
      </c>
      <c r="AA75" s="393">
        <v>0</v>
      </c>
      <c r="AB75" s="504">
        <v>26</v>
      </c>
      <c r="AC75" s="393">
        <v>0</v>
      </c>
      <c r="AD75" s="393">
        <v>1</v>
      </c>
      <c r="AE75" s="393">
        <v>0</v>
      </c>
      <c r="AF75" s="393">
        <v>0</v>
      </c>
      <c r="AG75" s="504">
        <v>1</v>
      </c>
      <c r="AH75" s="393">
        <v>0</v>
      </c>
      <c r="AI75" s="393">
        <v>4</v>
      </c>
      <c r="AJ75" s="393">
        <v>0</v>
      </c>
      <c r="AK75" s="393">
        <v>0</v>
      </c>
      <c r="AL75" s="504">
        <v>4</v>
      </c>
      <c r="AM75" s="393">
        <v>0</v>
      </c>
      <c r="AN75" s="393">
        <v>1</v>
      </c>
      <c r="AO75" s="393">
        <v>0</v>
      </c>
      <c r="AP75" s="393">
        <v>0</v>
      </c>
      <c r="AQ75" s="504">
        <v>1</v>
      </c>
      <c r="AR75" s="393">
        <v>0</v>
      </c>
      <c r="AS75" s="393">
        <v>7</v>
      </c>
      <c r="AT75" s="393">
        <v>0</v>
      </c>
      <c r="AU75" s="393">
        <v>0</v>
      </c>
      <c r="AV75" s="504">
        <v>7</v>
      </c>
      <c r="AW75" s="393">
        <v>29</v>
      </c>
      <c r="AX75" s="393">
        <v>43</v>
      </c>
      <c r="AY75" s="393">
        <v>0</v>
      </c>
      <c r="AZ75" s="721">
        <v>0</v>
      </c>
      <c r="BA75" s="505">
        <v>72</v>
      </c>
      <c r="BB75" s="506"/>
      <c r="BC75" s="506"/>
      <c r="BD75" s="506"/>
      <c r="BE75" s="506"/>
    </row>
    <row r="76" spans="1:57" ht="20.100000000000001" customHeight="1" x14ac:dyDescent="0.25">
      <c r="A76" s="409" t="s">
        <v>99</v>
      </c>
      <c r="B76" s="386" t="s">
        <v>216</v>
      </c>
      <c r="C76" s="386" t="s">
        <v>57</v>
      </c>
      <c r="D76" s="393">
        <v>17</v>
      </c>
      <c r="E76" s="393">
        <v>20</v>
      </c>
      <c r="F76" s="393">
        <v>0</v>
      </c>
      <c r="G76" s="393">
        <v>0</v>
      </c>
      <c r="H76" s="504">
        <v>37</v>
      </c>
      <c r="I76" s="393">
        <v>0</v>
      </c>
      <c r="J76" s="393">
        <v>0</v>
      </c>
      <c r="K76" s="393">
        <v>0</v>
      </c>
      <c r="L76" s="393">
        <v>0</v>
      </c>
      <c r="M76" s="504">
        <v>0</v>
      </c>
      <c r="N76" s="393">
        <v>0</v>
      </c>
      <c r="O76" s="393">
        <v>0</v>
      </c>
      <c r="P76" s="393">
        <v>0</v>
      </c>
      <c r="Q76" s="393">
        <v>0</v>
      </c>
      <c r="R76" s="504">
        <v>0</v>
      </c>
      <c r="S76" s="393">
        <v>0</v>
      </c>
      <c r="T76" s="393">
        <v>0</v>
      </c>
      <c r="U76" s="393">
        <v>0</v>
      </c>
      <c r="V76" s="393">
        <v>0</v>
      </c>
      <c r="W76" s="504">
        <v>0</v>
      </c>
      <c r="X76" s="393">
        <v>2</v>
      </c>
      <c r="Y76" s="393">
        <v>3</v>
      </c>
      <c r="Z76" s="393">
        <v>0</v>
      </c>
      <c r="AA76" s="393">
        <v>0</v>
      </c>
      <c r="AB76" s="504">
        <v>5</v>
      </c>
      <c r="AC76" s="393">
        <v>0</v>
      </c>
      <c r="AD76" s="393">
        <v>0</v>
      </c>
      <c r="AE76" s="393">
        <v>0</v>
      </c>
      <c r="AF76" s="393">
        <v>0</v>
      </c>
      <c r="AG76" s="504">
        <v>0</v>
      </c>
      <c r="AH76" s="393">
        <v>1</v>
      </c>
      <c r="AI76" s="393">
        <v>1</v>
      </c>
      <c r="AJ76" s="393">
        <v>0</v>
      </c>
      <c r="AK76" s="393">
        <v>0</v>
      </c>
      <c r="AL76" s="504">
        <v>2</v>
      </c>
      <c r="AM76" s="393">
        <v>2</v>
      </c>
      <c r="AN76" s="393">
        <v>3</v>
      </c>
      <c r="AO76" s="393">
        <v>0</v>
      </c>
      <c r="AP76" s="393">
        <v>0</v>
      </c>
      <c r="AQ76" s="504">
        <v>5</v>
      </c>
      <c r="AR76" s="393">
        <v>0</v>
      </c>
      <c r="AS76" s="393">
        <v>0</v>
      </c>
      <c r="AT76" s="393">
        <v>0</v>
      </c>
      <c r="AU76" s="393">
        <v>0</v>
      </c>
      <c r="AV76" s="504">
        <v>0</v>
      </c>
      <c r="AW76" s="393">
        <v>22</v>
      </c>
      <c r="AX76" s="393">
        <v>27</v>
      </c>
      <c r="AY76" s="393">
        <v>0</v>
      </c>
      <c r="AZ76" s="721">
        <v>0</v>
      </c>
      <c r="BA76" s="505">
        <v>49</v>
      </c>
      <c r="BB76" s="506"/>
      <c r="BC76" s="506"/>
      <c r="BD76" s="506"/>
      <c r="BE76" s="506"/>
    </row>
    <row r="77" spans="1:57" ht="20.100000000000001" customHeight="1" x14ac:dyDescent="0.25">
      <c r="A77" s="409" t="s">
        <v>100</v>
      </c>
      <c r="B77" s="386" t="s">
        <v>217</v>
      </c>
      <c r="C77" s="386" t="s">
        <v>59</v>
      </c>
      <c r="D77" s="393">
        <v>31</v>
      </c>
      <c r="E77" s="393">
        <v>34</v>
      </c>
      <c r="F77" s="393">
        <v>0</v>
      </c>
      <c r="G77" s="393">
        <v>0</v>
      </c>
      <c r="H77" s="504">
        <v>65</v>
      </c>
      <c r="I77" s="393">
        <v>2</v>
      </c>
      <c r="J77" s="393">
        <v>3</v>
      </c>
      <c r="K77" s="393">
        <v>0</v>
      </c>
      <c r="L77" s="393">
        <v>0</v>
      </c>
      <c r="M77" s="504">
        <v>5</v>
      </c>
      <c r="N77" s="393">
        <v>3</v>
      </c>
      <c r="O77" s="393">
        <v>4</v>
      </c>
      <c r="P77" s="393">
        <v>0</v>
      </c>
      <c r="Q77" s="393">
        <v>0</v>
      </c>
      <c r="R77" s="504">
        <v>7</v>
      </c>
      <c r="S77" s="393">
        <v>0</v>
      </c>
      <c r="T77" s="393">
        <v>0</v>
      </c>
      <c r="U77" s="393">
        <v>0</v>
      </c>
      <c r="V77" s="393">
        <v>0</v>
      </c>
      <c r="W77" s="504">
        <v>0</v>
      </c>
      <c r="X77" s="393">
        <v>6</v>
      </c>
      <c r="Y77" s="393">
        <v>9</v>
      </c>
      <c r="Z77" s="393">
        <v>0</v>
      </c>
      <c r="AA77" s="393">
        <v>0</v>
      </c>
      <c r="AB77" s="504">
        <v>15</v>
      </c>
      <c r="AC77" s="393">
        <v>0</v>
      </c>
      <c r="AD77" s="393">
        <v>0</v>
      </c>
      <c r="AE77" s="393">
        <v>0</v>
      </c>
      <c r="AF77" s="393">
        <v>0</v>
      </c>
      <c r="AG77" s="504">
        <v>0</v>
      </c>
      <c r="AH77" s="393">
        <v>0</v>
      </c>
      <c r="AI77" s="393">
        <v>0</v>
      </c>
      <c r="AJ77" s="393">
        <v>0</v>
      </c>
      <c r="AK77" s="393">
        <v>0</v>
      </c>
      <c r="AL77" s="504">
        <v>0</v>
      </c>
      <c r="AM77" s="393">
        <v>1</v>
      </c>
      <c r="AN77" s="393">
        <v>1</v>
      </c>
      <c r="AO77" s="393">
        <v>0</v>
      </c>
      <c r="AP77" s="393">
        <v>0</v>
      </c>
      <c r="AQ77" s="504">
        <v>2</v>
      </c>
      <c r="AR77" s="393">
        <v>0</v>
      </c>
      <c r="AS77" s="393">
        <v>0</v>
      </c>
      <c r="AT77" s="393">
        <v>0</v>
      </c>
      <c r="AU77" s="393">
        <v>0</v>
      </c>
      <c r="AV77" s="504">
        <v>0</v>
      </c>
      <c r="AW77" s="393">
        <v>43</v>
      </c>
      <c r="AX77" s="393">
        <v>51</v>
      </c>
      <c r="AY77" s="393">
        <v>0</v>
      </c>
      <c r="AZ77" s="721">
        <v>0</v>
      </c>
      <c r="BA77" s="505">
        <v>94</v>
      </c>
      <c r="BB77" s="506"/>
      <c r="BC77" s="506"/>
      <c r="BD77" s="506"/>
      <c r="BE77" s="506"/>
    </row>
    <row r="78" spans="1:57" ht="20.100000000000001" customHeight="1" x14ac:dyDescent="0.25">
      <c r="A78" s="409" t="s">
        <v>101</v>
      </c>
      <c r="B78" s="386" t="s">
        <v>640</v>
      </c>
      <c r="C78" s="386" t="s">
        <v>61</v>
      </c>
      <c r="D78" s="393">
        <v>0</v>
      </c>
      <c r="E78" s="393">
        <v>0</v>
      </c>
      <c r="F78" s="393">
        <v>0</v>
      </c>
      <c r="G78" s="393">
        <v>0</v>
      </c>
      <c r="H78" s="504">
        <v>0</v>
      </c>
      <c r="I78" s="393">
        <v>0</v>
      </c>
      <c r="J78" s="393">
        <v>0</v>
      </c>
      <c r="K78" s="393">
        <v>0</v>
      </c>
      <c r="L78" s="393">
        <v>0</v>
      </c>
      <c r="M78" s="504">
        <v>0</v>
      </c>
      <c r="N78" s="393">
        <v>0</v>
      </c>
      <c r="O78" s="393">
        <v>0</v>
      </c>
      <c r="P78" s="393">
        <v>0</v>
      </c>
      <c r="Q78" s="393">
        <v>0</v>
      </c>
      <c r="R78" s="504">
        <v>0</v>
      </c>
      <c r="S78" s="393">
        <v>0</v>
      </c>
      <c r="T78" s="393">
        <v>0</v>
      </c>
      <c r="U78" s="393">
        <v>0</v>
      </c>
      <c r="V78" s="393">
        <v>0</v>
      </c>
      <c r="W78" s="504">
        <v>0</v>
      </c>
      <c r="X78" s="393">
        <v>0</v>
      </c>
      <c r="Y78" s="393">
        <v>0</v>
      </c>
      <c r="Z78" s="393">
        <v>0</v>
      </c>
      <c r="AA78" s="393">
        <v>0</v>
      </c>
      <c r="AB78" s="504">
        <v>0</v>
      </c>
      <c r="AC78" s="393">
        <v>0</v>
      </c>
      <c r="AD78" s="393">
        <v>0</v>
      </c>
      <c r="AE78" s="393">
        <v>0</v>
      </c>
      <c r="AF78" s="393">
        <v>0</v>
      </c>
      <c r="AG78" s="504">
        <v>0</v>
      </c>
      <c r="AH78" s="393">
        <v>0</v>
      </c>
      <c r="AI78" s="393">
        <v>0</v>
      </c>
      <c r="AJ78" s="393">
        <v>0</v>
      </c>
      <c r="AK78" s="393">
        <v>0</v>
      </c>
      <c r="AL78" s="504">
        <v>0</v>
      </c>
      <c r="AM78" s="393">
        <v>0</v>
      </c>
      <c r="AN78" s="393">
        <v>0</v>
      </c>
      <c r="AO78" s="393">
        <v>0</v>
      </c>
      <c r="AP78" s="393">
        <v>0</v>
      </c>
      <c r="AQ78" s="504">
        <v>0</v>
      </c>
      <c r="AR78" s="393">
        <v>0</v>
      </c>
      <c r="AS78" s="393">
        <v>0</v>
      </c>
      <c r="AT78" s="393">
        <v>0</v>
      </c>
      <c r="AU78" s="393">
        <v>0</v>
      </c>
      <c r="AV78" s="504">
        <v>0</v>
      </c>
      <c r="AW78" s="393">
        <v>0</v>
      </c>
      <c r="AX78" s="393">
        <v>0</v>
      </c>
      <c r="AY78" s="393">
        <v>0</v>
      </c>
      <c r="AZ78" s="721">
        <v>0</v>
      </c>
      <c r="BA78" s="505">
        <v>0</v>
      </c>
      <c r="BB78" s="506"/>
      <c r="BC78" s="506"/>
      <c r="BD78" s="506"/>
      <c r="BE78" s="506"/>
    </row>
    <row r="79" spans="1:57" ht="20.100000000000001" customHeight="1" x14ac:dyDescent="0.25">
      <c r="A79" s="409" t="s">
        <v>101</v>
      </c>
      <c r="B79" s="386" t="s">
        <v>967</v>
      </c>
      <c r="C79" s="386" t="s">
        <v>59</v>
      </c>
      <c r="D79" s="393">
        <v>0</v>
      </c>
      <c r="E79" s="393">
        <v>0</v>
      </c>
      <c r="F79" s="393">
        <v>0</v>
      </c>
      <c r="G79" s="393">
        <v>0</v>
      </c>
      <c r="H79" s="504">
        <v>0</v>
      </c>
      <c r="I79" s="393">
        <v>0</v>
      </c>
      <c r="J79" s="393">
        <v>0</v>
      </c>
      <c r="K79" s="393">
        <v>0</v>
      </c>
      <c r="L79" s="393">
        <v>0</v>
      </c>
      <c r="M79" s="504">
        <v>0</v>
      </c>
      <c r="N79" s="393">
        <v>0</v>
      </c>
      <c r="O79" s="393">
        <v>0</v>
      </c>
      <c r="P79" s="393">
        <v>0</v>
      </c>
      <c r="Q79" s="393">
        <v>0</v>
      </c>
      <c r="R79" s="504">
        <v>0</v>
      </c>
      <c r="S79" s="393">
        <v>0</v>
      </c>
      <c r="T79" s="393">
        <v>0</v>
      </c>
      <c r="U79" s="393">
        <v>0</v>
      </c>
      <c r="V79" s="393">
        <v>0</v>
      </c>
      <c r="W79" s="504">
        <v>0</v>
      </c>
      <c r="X79" s="393">
        <v>0</v>
      </c>
      <c r="Y79" s="393">
        <v>0</v>
      </c>
      <c r="Z79" s="393">
        <v>0</v>
      </c>
      <c r="AA79" s="393">
        <v>0</v>
      </c>
      <c r="AB79" s="504">
        <v>0</v>
      </c>
      <c r="AC79" s="393">
        <v>0</v>
      </c>
      <c r="AD79" s="393">
        <v>0</v>
      </c>
      <c r="AE79" s="393">
        <v>0</v>
      </c>
      <c r="AF79" s="393">
        <v>0</v>
      </c>
      <c r="AG79" s="504">
        <v>0</v>
      </c>
      <c r="AH79" s="393">
        <v>0</v>
      </c>
      <c r="AI79" s="393">
        <v>0</v>
      </c>
      <c r="AJ79" s="393">
        <v>0</v>
      </c>
      <c r="AK79" s="393">
        <v>0</v>
      </c>
      <c r="AL79" s="504">
        <v>0</v>
      </c>
      <c r="AM79" s="393">
        <v>0</v>
      </c>
      <c r="AN79" s="393">
        <v>0</v>
      </c>
      <c r="AO79" s="393">
        <v>0</v>
      </c>
      <c r="AP79" s="393">
        <v>0</v>
      </c>
      <c r="AQ79" s="504">
        <v>0</v>
      </c>
      <c r="AR79" s="393">
        <v>0</v>
      </c>
      <c r="AS79" s="393">
        <v>0</v>
      </c>
      <c r="AT79" s="393">
        <v>0</v>
      </c>
      <c r="AU79" s="393">
        <v>0</v>
      </c>
      <c r="AV79" s="504">
        <v>0</v>
      </c>
      <c r="AW79" s="393">
        <v>0</v>
      </c>
      <c r="AX79" s="393">
        <v>0</v>
      </c>
      <c r="AY79" s="393">
        <v>0</v>
      </c>
      <c r="AZ79" s="721">
        <v>0</v>
      </c>
      <c r="BA79" s="505">
        <v>0</v>
      </c>
      <c r="BB79" s="506"/>
      <c r="BC79" s="506"/>
      <c r="BD79" s="506"/>
      <c r="BE79" s="506"/>
    </row>
    <row r="80" spans="1:57" ht="20.100000000000001" customHeight="1" x14ac:dyDescent="0.25">
      <c r="A80" s="409" t="s">
        <v>101</v>
      </c>
      <c r="B80" s="386" t="s">
        <v>218</v>
      </c>
      <c r="C80" s="386" t="s">
        <v>57</v>
      </c>
      <c r="D80" s="393">
        <v>0</v>
      </c>
      <c r="E80" s="393">
        <v>0</v>
      </c>
      <c r="F80" s="393">
        <v>0</v>
      </c>
      <c r="G80" s="393">
        <v>0</v>
      </c>
      <c r="H80" s="504">
        <v>0</v>
      </c>
      <c r="I80" s="393">
        <v>0</v>
      </c>
      <c r="J80" s="393">
        <v>0</v>
      </c>
      <c r="K80" s="393">
        <v>0</v>
      </c>
      <c r="L80" s="393">
        <v>0</v>
      </c>
      <c r="M80" s="504">
        <v>0</v>
      </c>
      <c r="N80" s="393">
        <v>15</v>
      </c>
      <c r="O80" s="393">
        <v>51</v>
      </c>
      <c r="P80" s="393">
        <v>0</v>
      </c>
      <c r="Q80" s="393">
        <v>0</v>
      </c>
      <c r="R80" s="504">
        <v>66</v>
      </c>
      <c r="S80" s="393">
        <v>0</v>
      </c>
      <c r="T80" s="393">
        <v>0</v>
      </c>
      <c r="U80" s="393">
        <v>0</v>
      </c>
      <c r="V80" s="393">
        <v>0</v>
      </c>
      <c r="W80" s="504">
        <v>0</v>
      </c>
      <c r="X80" s="393">
        <v>0</v>
      </c>
      <c r="Y80" s="393">
        <v>0</v>
      </c>
      <c r="Z80" s="393">
        <v>0</v>
      </c>
      <c r="AA80" s="393">
        <v>0</v>
      </c>
      <c r="AB80" s="504">
        <v>0</v>
      </c>
      <c r="AC80" s="393">
        <v>0</v>
      </c>
      <c r="AD80" s="393">
        <v>0</v>
      </c>
      <c r="AE80" s="393">
        <v>0</v>
      </c>
      <c r="AF80" s="393">
        <v>0</v>
      </c>
      <c r="AG80" s="504">
        <v>0</v>
      </c>
      <c r="AH80" s="393">
        <v>0</v>
      </c>
      <c r="AI80" s="393">
        <v>0</v>
      </c>
      <c r="AJ80" s="393">
        <v>0</v>
      </c>
      <c r="AK80" s="393">
        <v>0</v>
      </c>
      <c r="AL80" s="504">
        <v>0</v>
      </c>
      <c r="AM80" s="393">
        <v>0</v>
      </c>
      <c r="AN80" s="393">
        <v>0</v>
      </c>
      <c r="AO80" s="393">
        <v>0</v>
      </c>
      <c r="AP80" s="393">
        <v>0</v>
      </c>
      <c r="AQ80" s="504">
        <v>0</v>
      </c>
      <c r="AR80" s="393">
        <v>0</v>
      </c>
      <c r="AS80" s="393">
        <v>0</v>
      </c>
      <c r="AT80" s="393">
        <v>0</v>
      </c>
      <c r="AU80" s="393">
        <v>0</v>
      </c>
      <c r="AV80" s="504">
        <v>0</v>
      </c>
      <c r="AW80" s="393">
        <v>15</v>
      </c>
      <c r="AX80" s="393">
        <v>51</v>
      </c>
      <c r="AY80" s="393">
        <v>0</v>
      </c>
      <c r="AZ80" s="721">
        <v>0</v>
      </c>
      <c r="BA80" s="505">
        <v>66</v>
      </c>
      <c r="BB80" s="506"/>
      <c r="BC80" s="506"/>
      <c r="BD80" s="506"/>
      <c r="BE80" s="506"/>
    </row>
    <row r="81" spans="1:57" ht="25.2" customHeight="1" x14ac:dyDescent="0.25">
      <c r="A81" s="122"/>
      <c r="B81" s="124" t="s">
        <v>253</v>
      </c>
      <c r="C81" s="124"/>
      <c r="D81" s="119">
        <f>SUM(D5:D80)</f>
        <v>1516</v>
      </c>
      <c r="E81" s="119">
        <f t="shared" ref="E81:BA81" si="0">SUM(E5:E80)</f>
        <v>1649</v>
      </c>
      <c r="F81" s="119">
        <f t="shared" si="0"/>
        <v>0</v>
      </c>
      <c r="G81" s="119">
        <f t="shared" si="0"/>
        <v>6</v>
      </c>
      <c r="H81" s="507">
        <f t="shared" si="0"/>
        <v>3171</v>
      </c>
      <c r="I81" s="119">
        <f t="shared" si="0"/>
        <v>150</v>
      </c>
      <c r="J81" s="119">
        <f t="shared" si="0"/>
        <v>278</v>
      </c>
      <c r="K81" s="119">
        <f t="shared" si="0"/>
        <v>0</v>
      </c>
      <c r="L81" s="119">
        <f t="shared" si="0"/>
        <v>0</v>
      </c>
      <c r="M81" s="507">
        <f t="shared" si="0"/>
        <v>428</v>
      </c>
      <c r="N81" s="119">
        <f t="shared" si="0"/>
        <v>276</v>
      </c>
      <c r="O81" s="119">
        <f t="shared" si="0"/>
        <v>527</v>
      </c>
      <c r="P81" s="119">
        <f t="shared" si="0"/>
        <v>0</v>
      </c>
      <c r="Q81" s="119">
        <f t="shared" si="0"/>
        <v>0</v>
      </c>
      <c r="R81" s="507">
        <f t="shared" si="0"/>
        <v>803</v>
      </c>
      <c r="S81" s="119">
        <f t="shared" si="0"/>
        <v>9</v>
      </c>
      <c r="T81" s="119">
        <f t="shared" si="0"/>
        <v>13</v>
      </c>
      <c r="U81" s="119">
        <f t="shared" si="0"/>
        <v>0</v>
      </c>
      <c r="V81" s="119">
        <f t="shared" si="0"/>
        <v>0</v>
      </c>
      <c r="W81" s="507">
        <f t="shared" si="0"/>
        <v>22</v>
      </c>
      <c r="X81" s="119">
        <f t="shared" si="0"/>
        <v>621</v>
      </c>
      <c r="Y81" s="119">
        <f t="shared" si="0"/>
        <v>998</v>
      </c>
      <c r="Z81" s="119">
        <f t="shared" si="0"/>
        <v>0</v>
      </c>
      <c r="AA81" s="119">
        <f t="shared" si="0"/>
        <v>2</v>
      </c>
      <c r="AB81" s="507">
        <f t="shared" si="0"/>
        <v>1621</v>
      </c>
      <c r="AC81" s="119">
        <f t="shared" si="0"/>
        <v>7</v>
      </c>
      <c r="AD81" s="119">
        <f t="shared" si="0"/>
        <v>8</v>
      </c>
      <c r="AE81" s="119">
        <f t="shared" si="0"/>
        <v>0</v>
      </c>
      <c r="AF81" s="119">
        <f t="shared" si="0"/>
        <v>0</v>
      </c>
      <c r="AG81" s="507">
        <f t="shared" si="0"/>
        <v>15</v>
      </c>
      <c r="AH81" s="119">
        <f t="shared" si="0"/>
        <v>100</v>
      </c>
      <c r="AI81" s="119">
        <f t="shared" si="0"/>
        <v>103</v>
      </c>
      <c r="AJ81" s="119">
        <f t="shared" si="0"/>
        <v>0</v>
      </c>
      <c r="AK81" s="119">
        <f t="shared" si="0"/>
        <v>2</v>
      </c>
      <c r="AL81" s="507">
        <f t="shared" si="0"/>
        <v>205</v>
      </c>
      <c r="AM81" s="119">
        <f t="shared" si="0"/>
        <v>65</v>
      </c>
      <c r="AN81" s="119">
        <f t="shared" si="0"/>
        <v>78</v>
      </c>
      <c r="AO81" s="119">
        <f t="shared" si="0"/>
        <v>0</v>
      </c>
      <c r="AP81" s="119">
        <f t="shared" si="0"/>
        <v>120</v>
      </c>
      <c r="AQ81" s="507">
        <f t="shared" si="0"/>
        <v>263</v>
      </c>
      <c r="AR81" s="119">
        <f t="shared" si="0"/>
        <v>184</v>
      </c>
      <c r="AS81" s="119">
        <f t="shared" si="0"/>
        <v>300</v>
      </c>
      <c r="AT81" s="119">
        <f t="shared" si="0"/>
        <v>0</v>
      </c>
      <c r="AU81" s="119">
        <f t="shared" si="0"/>
        <v>3</v>
      </c>
      <c r="AV81" s="507">
        <f t="shared" si="0"/>
        <v>487</v>
      </c>
      <c r="AW81" s="119">
        <f t="shared" si="0"/>
        <v>2928</v>
      </c>
      <c r="AX81" s="119">
        <f t="shared" si="0"/>
        <v>3954</v>
      </c>
      <c r="AY81" s="119">
        <f t="shared" si="0"/>
        <v>0</v>
      </c>
      <c r="AZ81" s="768">
        <f t="shared" si="0"/>
        <v>133</v>
      </c>
      <c r="BA81" s="508">
        <f t="shared" si="0"/>
        <v>7015</v>
      </c>
      <c r="BB81" s="506"/>
      <c r="BC81" s="506"/>
      <c r="BD81" s="506"/>
      <c r="BE81" s="506"/>
    </row>
    <row r="82" spans="1:57" ht="25.2" customHeight="1" thickBot="1" x14ac:dyDescent="0.3">
      <c r="A82" s="123"/>
      <c r="B82" s="125" t="s">
        <v>473</v>
      </c>
      <c r="C82" s="125"/>
      <c r="D82" s="120"/>
      <c r="E82" s="121"/>
      <c r="F82" s="121"/>
      <c r="G82" s="121"/>
      <c r="H82" s="518">
        <f>H81/$BA$81*100</f>
        <v>45.203136136849608</v>
      </c>
      <c r="I82" s="120"/>
      <c r="J82" s="121"/>
      <c r="K82" s="121"/>
      <c r="L82" s="121"/>
      <c r="M82" s="518">
        <f>M81/$BA$81*100</f>
        <v>6.1012116892373482</v>
      </c>
      <c r="N82" s="120"/>
      <c r="O82" s="121"/>
      <c r="P82" s="121"/>
      <c r="Q82" s="121"/>
      <c r="R82" s="518">
        <f>R81/$BA$81*100</f>
        <v>11.446899501069138</v>
      </c>
      <c r="S82" s="120"/>
      <c r="T82" s="121"/>
      <c r="U82" s="121"/>
      <c r="V82" s="121"/>
      <c r="W82" s="518">
        <f>W81/$BA$81*100</f>
        <v>0.31361368496079828</v>
      </c>
      <c r="X82" s="120"/>
      <c r="Y82" s="121"/>
      <c r="Z82" s="121"/>
      <c r="AA82" s="121"/>
      <c r="AB82" s="518">
        <f>AB81/$BA$81*100</f>
        <v>23.107626514611546</v>
      </c>
      <c r="AC82" s="120"/>
      <c r="AD82" s="121"/>
      <c r="AE82" s="121"/>
      <c r="AF82" s="121"/>
      <c r="AG82" s="518">
        <f>AG81/$BA$81*100</f>
        <v>0.21382751247327159</v>
      </c>
      <c r="AH82" s="120"/>
      <c r="AI82" s="121"/>
      <c r="AJ82" s="121"/>
      <c r="AK82" s="121"/>
      <c r="AL82" s="518">
        <f>AL81/$BA$81*100</f>
        <v>2.9223093371347115</v>
      </c>
      <c r="AM82" s="120"/>
      <c r="AN82" s="121"/>
      <c r="AO82" s="121"/>
      <c r="AP82" s="121"/>
      <c r="AQ82" s="518">
        <f>AQ81/$BA$81*100</f>
        <v>3.7491090520313617</v>
      </c>
      <c r="AR82" s="120"/>
      <c r="AS82" s="121"/>
      <c r="AT82" s="121"/>
      <c r="AU82" s="121"/>
      <c r="AV82" s="518">
        <f>AV81/$BA$81*100</f>
        <v>6.9422665716322163</v>
      </c>
      <c r="AW82" s="121">
        <f>AW81/$BA$81*100</f>
        <v>41.739130434782609</v>
      </c>
      <c r="AX82" s="121">
        <f>AX81/$BA$81*100</f>
        <v>56.364932287954382</v>
      </c>
      <c r="AY82" s="121">
        <f>AY81/$BA$81*100</f>
        <v>0</v>
      </c>
      <c r="AZ82" s="776">
        <f>AZ81/$BA$81*100</f>
        <v>1.8959372772630081</v>
      </c>
      <c r="BA82" s="511"/>
      <c r="BB82" s="506"/>
      <c r="BC82" s="506"/>
      <c r="BD82" s="506"/>
      <c r="BE82" s="506"/>
    </row>
    <row r="83" spans="1:57" s="456" customFormat="1" ht="24.75" customHeight="1" x14ac:dyDescent="0.25">
      <c r="A83" s="1049" t="s">
        <v>1015</v>
      </c>
      <c r="B83" s="1049"/>
      <c r="C83" s="1049"/>
      <c r="D83" s="623"/>
      <c r="E83" s="624"/>
      <c r="F83" s="624"/>
      <c r="G83" s="624"/>
      <c r="H83" s="625"/>
      <c r="I83" s="623"/>
      <c r="J83" s="624"/>
      <c r="K83" s="624"/>
      <c r="L83" s="624"/>
      <c r="M83" s="625"/>
      <c r="N83" s="623"/>
      <c r="O83" s="624"/>
      <c r="P83" s="624"/>
      <c r="Q83" s="624"/>
      <c r="R83" s="625"/>
      <c r="S83" s="623"/>
      <c r="T83" s="624"/>
      <c r="U83" s="624"/>
      <c r="V83" s="624"/>
      <c r="W83" s="625"/>
      <c r="X83" s="623"/>
      <c r="Y83" s="624"/>
      <c r="Z83" s="624"/>
      <c r="AA83" s="624"/>
      <c r="AB83" s="625"/>
      <c r="AC83" s="623"/>
      <c r="AD83" s="624"/>
      <c r="AE83" s="624"/>
      <c r="AF83" s="624"/>
      <c r="AG83" s="625"/>
      <c r="AH83" s="623"/>
      <c r="AI83" s="624"/>
      <c r="AJ83" s="624"/>
      <c r="AK83" s="624"/>
      <c r="AL83" s="625"/>
      <c r="AM83" s="623"/>
      <c r="AN83" s="624"/>
      <c r="AO83" s="624"/>
      <c r="AP83" s="624"/>
      <c r="AQ83" s="625"/>
      <c r="AR83" s="623"/>
      <c r="AS83" s="624"/>
      <c r="AT83" s="624"/>
      <c r="AU83" s="624"/>
      <c r="AV83" s="625"/>
      <c r="AW83" s="624"/>
      <c r="AX83" s="624"/>
      <c r="AY83" s="624"/>
      <c r="AZ83" s="624"/>
      <c r="BA83" s="626"/>
      <c r="BB83" s="627"/>
      <c r="BC83" s="627"/>
      <c r="BD83" s="627"/>
      <c r="BE83" s="627"/>
    </row>
    <row r="84" spans="1:57" s="456" customFormat="1" ht="25.2" customHeight="1" x14ac:dyDescent="0.25">
      <c r="A84" s="1067" t="s">
        <v>607</v>
      </c>
      <c r="B84" s="1067"/>
      <c r="C84" s="1067"/>
      <c r="D84" s="623"/>
      <c r="E84" s="624"/>
      <c r="F84" s="624"/>
      <c r="G84" s="624"/>
      <c r="H84" s="625"/>
      <c r="I84" s="623"/>
      <c r="J84" s="624"/>
      <c r="K84" s="624"/>
      <c r="L84" s="624"/>
      <c r="M84" s="625"/>
      <c r="N84" s="623"/>
      <c r="O84" s="624"/>
      <c r="P84" s="624"/>
      <c r="Q84" s="624"/>
      <c r="R84" s="625"/>
      <c r="S84" s="623"/>
      <c r="T84" s="624"/>
      <c r="U84" s="624"/>
      <c r="V84" s="624"/>
      <c r="W84" s="625"/>
      <c r="X84" s="623"/>
      <c r="Y84" s="624"/>
      <c r="Z84" s="624"/>
      <c r="AA84" s="624"/>
      <c r="AB84" s="625"/>
      <c r="AC84" s="623"/>
      <c r="AD84" s="624"/>
      <c r="AE84" s="624"/>
      <c r="AF84" s="624"/>
      <c r="AG84" s="625"/>
      <c r="AH84" s="623"/>
      <c r="AI84" s="624"/>
      <c r="AJ84" s="624"/>
      <c r="AK84" s="624"/>
      <c r="AL84" s="625"/>
      <c r="AM84" s="623"/>
      <c r="AN84" s="624"/>
      <c r="AO84" s="624"/>
      <c r="AP84" s="624"/>
      <c r="AQ84" s="625"/>
      <c r="AR84" s="623"/>
      <c r="AS84" s="624"/>
      <c r="AT84" s="624"/>
      <c r="AU84" s="624"/>
      <c r="AV84" s="625"/>
      <c r="AW84" s="624"/>
      <c r="AX84" s="624"/>
      <c r="AY84" s="624"/>
      <c r="AZ84" s="624"/>
      <c r="BA84" s="626"/>
      <c r="BB84" s="627"/>
      <c r="BC84" s="627"/>
      <c r="BD84" s="627"/>
      <c r="BE84" s="627"/>
    </row>
    <row r="85" spans="1:57" ht="12" customHeight="1" x14ac:dyDescent="0.3">
      <c r="A85" s="1054"/>
      <c r="B85" s="1054"/>
      <c r="C85" s="1054"/>
      <c r="W85" s="601"/>
      <c r="AW85" s="506"/>
      <c r="AX85" s="506"/>
      <c r="AY85" s="506"/>
      <c r="AZ85" s="506"/>
      <c r="BB85" s="506"/>
    </row>
    <row r="86" spans="1:57" ht="19.5" customHeight="1" x14ac:dyDescent="0.3">
      <c r="A86" s="1010" t="s">
        <v>966</v>
      </c>
      <c r="B86" s="1010"/>
      <c r="C86" s="1010"/>
      <c r="W86" s="601"/>
      <c r="AW86" s="506"/>
      <c r="AX86" s="506"/>
      <c r="AY86" s="506"/>
      <c r="AZ86" s="506"/>
      <c r="BB86" s="506"/>
    </row>
    <row r="87" spans="1:57" ht="14.25" customHeight="1" x14ac:dyDescent="0.3">
      <c r="A87" s="1010" t="s">
        <v>605</v>
      </c>
      <c r="B87" s="1010"/>
      <c r="C87" s="1010"/>
      <c r="W87" s="601"/>
      <c r="AW87" s="506"/>
      <c r="AX87" s="506"/>
      <c r="AY87" s="506"/>
      <c r="AZ87" s="506"/>
      <c r="BB87" s="506"/>
    </row>
    <row r="88" spans="1:57" ht="14.25" customHeight="1" x14ac:dyDescent="0.3">
      <c r="A88" s="1010" t="s">
        <v>606</v>
      </c>
      <c r="B88" s="1010"/>
      <c r="C88" s="1010"/>
      <c r="W88" s="601"/>
      <c r="AW88" s="506"/>
      <c r="AX88" s="506"/>
      <c r="AY88" s="506"/>
      <c r="AZ88" s="506"/>
      <c r="BB88" s="506"/>
    </row>
    <row r="89" spans="1:57" ht="14.25" customHeight="1" x14ac:dyDescent="0.3">
      <c r="A89" s="1010" t="s">
        <v>664</v>
      </c>
      <c r="B89" s="1010"/>
      <c r="C89" s="1010"/>
      <c r="W89" s="601"/>
      <c r="AW89" s="506"/>
      <c r="AX89" s="506"/>
      <c r="AY89" s="506"/>
      <c r="AZ89" s="506"/>
      <c r="BB89" s="506"/>
    </row>
    <row r="90" spans="1:57" ht="14.25" customHeight="1" x14ac:dyDescent="0.3">
      <c r="A90" s="1010" t="s">
        <v>665</v>
      </c>
      <c r="B90" s="1010"/>
      <c r="C90" s="1010"/>
      <c r="W90" s="601"/>
      <c r="AW90" s="506"/>
      <c r="AX90" s="506"/>
      <c r="AY90" s="506"/>
      <c r="AZ90" s="506"/>
      <c r="BB90" s="506"/>
    </row>
    <row r="91" spans="1:57" ht="14.25" customHeight="1" x14ac:dyDescent="0.3">
      <c r="A91" s="1010" t="s">
        <v>666</v>
      </c>
      <c r="B91" s="1010"/>
      <c r="C91" s="1010"/>
      <c r="W91" s="601"/>
      <c r="AW91" s="506"/>
      <c r="AX91" s="506"/>
      <c r="AY91" s="506"/>
      <c r="AZ91" s="506"/>
      <c r="BB91" s="506"/>
    </row>
    <row r="92" spans="1:57" ht="14.25" customHeight="1" x14ac:dyDescent="0.3">
      <c r="A92" s="1010" t="s">
        <v>963</v>
      </c>
      <c r="B92" s="1010"/>
      <c r="C92" s="1010"/>
      <c r="W92" s="601"/>
      <c r="AW92" s="506"/>
      <c r="AX92" s="506"/>
      <c r="AY92" s="506"/>
      <c r="AZ92" s="506"/>
      <c r="BB92" s="506"/>
    </row>
    <row r="93" spans="1:57" ht="14.25" customHeight="1" x14ac:dyDescent="0.3">
      <c r="A93" s="1010" t="s">
        <v>964</v>
      </c>
      <c r="B93" s="1010"/>
      <c r="C93" s="1010"/>
      <c r="W93" s="601"/>
      <c r="AW93" s="506"/>
      <c r="AX93" s="506"/>
      <c r="AY93" s="506"/>
      <c r="AZ93" s="506"/>
      <c r="BB93" s="506"/>
    </row>
    <row r="94" spans="1:57" ht="14.25" customHeight="1" x14ac:dyDescent="0.3">
      <c r="A94" s="1010" t="s">
        <v>965</v>
      </c>
      <c r="B94" s="1010"/>
      <c r="C94" s="1010"/>
      <c r="W94" s="601"/>
      <c r="AW94" s="506"/>
      <c r="AX94" s="506"/>
      <c r="AY94" s="506"/>
      <c r="AZ94" s="506"/>
      <c r="BB94" s="506"/>
    </row>
    <row r="95" spans="1:57" ht="12.75" customHeight="1" x14ac:dyDescent="0.3">
      <c r="A95" s="1008" t="s">
        <v>936</v>
      </c>
      <c r="B95" s="1008"/>
      <c r="C95" s="1008"/>
    </row>
    <row r="96" spans="1:57" ht="21.75" customHeight="1" x14ac:dyDescent="0.3">
      <c r="A96" s="1008"/>
      <c r="B96" s="1008"/>
      <c r="C96" s="1008"/>
      <c r="AY96" s="506"/>
      <c r="AZ96" s="506"/>
    </row>
    <row r="97" spans="1:3" ht="18.75" customHeight="1" x14ac:dyDescent="0.3">
      <c r="A97" s="29" t="s">
        <v>731</v>
      </c>
      <c r="B97" s="29"/>
      <c r="C97" s="29"/>
    </row>
    <row r="98" spans="1:3" x14ac:dyDescent="0.3">
      <c r="A98" s="28"/>
      <c r="B98" s="28"/>
      <c r="C98" s="28"/>
    </row>
  </sheetData>
  <autoFilter ref="A4:BA97" xr:uid="{00000000-0009-0000-0000-00000E000000}"/>
  <mergeCells count="27">
    <mergeCell ref="A1:C1"/>
    <mergeCell ref="A2:B2"/>
    <mergeCell ref="A3:A4"/>
    <mergeCell ref="C3:C4"/>
    <mergeCell ref="D3:H3"/>
    <mergeCell ref="AW3:BA3"/>
    <mergeCell ref="A85:C85"/>
    <mergeCell ref="A86:C86"/>
    <mergeCell ref="N3:R3"/>
    <mergeCell ref="S3:W3"/>
    <mergeCell ref="X3:AB3"/>
    <mergeCell ref="AC3:AG3"/>
    <mergeCell ref="AH3:AL3"/>
    <mergeCell ref="AM3:AQ3"/>
    <mergeCell ref="I3:M3"/>
    <mergeCell ref="A83:C83"/>
    <mergeCell ref="A84:C84"/>
    <mergeCell ref="A87:C87"/>
    <mergeCell ref="A88:C88"/>
    <mergeCell ref="A95:C96"/>
    <mergeCell ref="AR3:AV3"/>
    <mergeCell ref="A89:C89"/>
    <mergeCell ref="A90:C90"/>
    <mergeCell ref="A91:C91"/>
    <mergeCell ref="A92:C92"/>
    <mergeCell ref="A93:C93"/>
    <mergeCell ref="A94:C94"/>
  </mergeCells>
  <conditionalFormatting sqref="A5:BA80">
    <cfRule type="expression" dxfId="23" priority="1">
      <formula>MOD(ROW(),2)=0</formula>
    </cfRule>
  </conditionalFormatting>
  <hyperlinks>
    <hyperlink ref="A2:B2" location="TOC!A1" display="Return to Table of Contents" xr:uid="{146745A1-C073-4886-B231-E92E54B4EB9B}"/>
  </hyperlinks>
  <pageMargins left="0.25" right="0.25" top="0.75" bottom="0.75" header="0.3" footer="0.3"/>
  <pageSetup scale="55" fitToHeight="0" orientation="portrait" r:id="rId1"/>
  <headerFooter>
    <oddHeader>&amp;L&amp;9 2025-26 &amp;"Arial,Italic"Survey of Dental Education&amp;"Arial,Regular"
Report 1 - Academic Programs, Enrollment, and Graduates</oddHeader>
  </headerFooter>
  <rowBreaks count="1" manualBreakCount="1">
    <brk id="59" max="42" man="1"/>
  </rowBreaks>
  <colBreaks count="4" manualBreakCount="4">
    <brk id="13" max="88" man="1"/>
    <brk id="23" max="88" man="1"/>
    <brk id="33" max="81" man="1"/>
    <brk id="43" max="88"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AB4A-CA21-429F-952B-61C8CE258097}">
  <sheetPr>
    <tabColor theme="5"/>
    <pageSetUpPr fitToPage="1"/>
  </sheetPr>
  <dimension ref="A1:N51"/>
  <sheetViews>
    <sheetView workbookViewId="0">
      <pane ySplit="2" topLeftCell="A3" activePane="bottomLeft" state="frozen"/>
      <selection activeCell="M10" sqref="M10"/>
      <selection pane="bottomLeft"/>
    </sheetView>
  </sheetViews>
  <sheetFormatPr defaultColWidth="9.109375" defaultRowHeight="13.2" x14ac:dyDescent="0.25"/>
  <cols>
    <col min="1" max="1" width="9.109375" style="8"/>
    <col min="2" max="2" width="17.88671875" style="8" customWidth="1"/>
    <col min="3" max="3" width="34.44140625" style="8" customWidth="1"/>
    <col min="4" max="16384" width="9.109375" style="8"/>
  </cols>
  <sheetData>
    <row r="1" spans="1:9" ht="16.2" x14ac:dyDescent="0.25">
      <c r="A1" s="208" t="s">
        <v>969</v>
      </c>
    </row>
    <row r="2" spans="1:9" ht="23.25" customHeight="1" x14ac:dyDescent="0.25">
      <c r="A2" s="1029" t="s">
        <v>10</v>
      </c>
      <c r="B2" s="1029"/>
    </row>
    <row r="5" spans="1:9" x14ac:dyDescent="0.25">
      <c r="C5" s="8" t="s">
        <v>474</v>
      </c>
      <c r="D5" s="8" t="s">
        <v>475</v>
      </c>
      <c r="E5" s="8" t="s">
        <v>476</v>
      </c>
      <c r="F5" s="8" t="s">
        <v>477</v>
      </c>
    </row>
    <row r="6" spans="1:9" x14ac:dyDescent="0.25">
      <c r="B6" s="8" t="s">
        <v>478</v>
      </c>
      <c r="C6" s="212">
        <v>6326</v>
      </c>
      <c r="D6" s="212">
        <v>6144</v>
      </c>
      <c r="E6" s="212">
        <v>5757</v>
      </c>
      <c r="F6" s="212">
        <v>2454</v>
      </c>
    </row>
    <row r="7" spans="1:9" x14ac:dyDescent="0.25">
      <c r="B7" s="8" t="s">
        <v>479</v>
      </c>
      <c r="C7" s="212">
        <v>6160</v>
      </c>
      <c r="D7" s="212">
        <v>6138</v>
      </c>
      <c r="E7" s="212">
        <v>5725</v>
      </c>
      <c r="F7" s="212">
        <v>2108</v>
      </c>
    </row>
    <row r="8" spans="1:9" ht="13.8" x14ac:dyDescent="0.25">
      <c r="B8" s="17"/>
      <c r="C8" s="460">
        <f>C7/C6</f>
        <v>0.97375908947202028</v>
      </c>
      <c r="D8" s="460">
        <f t="shared" ref="D8:F8" si="0">D7/D6</f>
        <v>0.9990234375</v>
      </c>
      <c r="E8" s="460">
        <f t="shared" si="0"/>
        <v>0.9944415494180997</v>
      </c>
      <c r="F8" s="460">
        <f t="shared" si="0"/>
        <v>0.8590057049714751</v>
      </c>
    </row>
    <row r="9" spans="1:9" x14ac:dyDescent="0.25">
      <c r="C9" s="460"/>
      <c r="D9" s="460"/>
      <c r="E9" s="460"/>
      <c r="F9" s="460"/>
    </row>
    <row r="10" spans="1:9" x14ac:dyDescent="0.25">
      <c r="B10" s="8" t="s">
        <v>480</v>
      </c>
      <c r="C10" s="8" t="s">
        <v>478</v>
      </c>
      <c r="D10" s="8" t="s">
        <v>481</v>
      </c>
      <c r="E10" s="8" t="s">
        <v>481</v>
      </c>
      <c r="F10" s="8" t="s">
        <v>482</v>
      </c>
    </row>
    <row r="11" spans="1:9" x14ac:dyDescent="0.25">
      <c r="B11" s="8" t="s">
        <v>483</v>
      </c>
      <c r="C11" s="8" t="s">
        <v>479</v>
      </c>
      <c r="D11" s="8" t="s">
        <v>484</v>
      </c>
      <c r="E11" s="8" t="s">
        <v>484</v>
      </c>
      <c r="F11" s="8" t="s">
        <v>485</v>
      </c>
    </row>
    <row r="15" spans="1:9" x14ac:dyDescent="0.25">
      <c r="B15" s="204"/>
      <c r="C15" s="194"/>
      <c r="D15" s="194"/>
      <c r="E15" s="194"/>
      <c r="F15" s="194"/>
      <c r="G15" s="194"/>
      <c r="H15" s="194"/>
      <c r="I15" s="194"/>
    </row>
    <row r="16" spans="1:9" ht="13.8" thickBot="1" x14ac:dyDescent="0.3">
      <c r="B16" s="204"/>
      <c r="C16" s="194"/>
      <c r="D16" s="194"/>
      <c r="E16" s="194"/>
      <c r="F16" s="194"/>
      <c r="G16" s="194"/>
      <c r="H16" s="194"/>
      <c r="I16" s="194"/>
    </row>
    <row r="17" spans="2:9" x14ac:dyDescent="0.25">
      <c r="B17" s="194"/>
      <c r="C17" s="194"/>
      <c r="D17" s="194"/>
      <c r="E17" s="194"/>
      <c r="F17" s="194"/>
      <c r="G17" s="938" t="s">
        <v>147</v>
      </c>
      <c r="H17" s="939" t="s">
        <v>148</v>
      </c>
      <c r="I17" s="939" t="s">
        <v>19</v>
      </c>
    </row>
    <row r="18" spans="2:9" x14ac:dyDescent="0.25">
      <c r="B18" s="194" t="s">
        <v>486</v>
      </c>
      <c r="C18" s="212">
        <v>6326</v>
      </c>
      <c r="D18" s="194" t="s">
        <v>487</v>
      </c>
      <c r="E18" s="194"/>
      <c r="F18" s="194"/>
      <c r="G18" s="211" t="s">
        <v>487</v>
      </c>
      <c r="H18" s="212">
        <v>6326</v>
      </c>
      <c r="I18" s="212">
        <v>67</v>
      </c>
    </row>
    <row r="19" spans="2:9" x14ac:dyDescent="0.25">
      <c r="B19" s="194" t="s">
        <v>488</v>
      </c>
      <c r="C19" s="212">
        <v>6160</v>
      </c>
      <c r="D19" s="194" t="s">
        <v>489</v>
      </c>
      <c r="E19" s="214">
        <f>C19/C18</f>
        <v>0.97375908947202028</v>
      </c>
      <c r="F19" s="194"/>
      <c r="G19" s="211" t="s">
        <v>489</v>
      </c>
      <c r="H19" s="212">
        <v>6160</v>
      </c>
      <c r="I19" s="212">
        <v>67</v>
      </c>
    </row>
    <row r="20" spans="2:9" x14ac:dyDescent="0.25">
      <c r="B20" s="194" t="s">
        <v>490</v>
      </c>
      <c r="C20" s="212">
        <v>5725</v>
      </c>
      <c r="D20" s="194" t="s">
        <v>491</v>
      </c>
      <c r="E20" s="214">
        <f>H20/H23</f>
        <v>0.9944415494180997</v>
      </c>
      <c r="F20" s="194" t="s">
        <v>492</v>
      </c>
      <c r="G20" s="211" t="s">
        <v>491</v>
      </c>
      <c r="H20" s="212">
        <v>5725</v>
      </c>
      <c r="I20" s="212">
        <v>64</v>
      </c>
    </row>
    <row r="21" spans="2:9" x14ac:dyDescent="0.25">
      <c r="B21" s="194" t="s">
        <v>493</v>
      </c>
      <c r="C21" s="212">
        <v>6138</v>
      </c>
      <c r="D21" s="194" t="s">
        <v>494</v>
      </c>
      <c r="E21" s="214">
        <f>C21/H24</f>
        <v>0.9990234375</v>
      </c>
      <c r="F21" s="194" t="s">
        <v>495</v>
      </c>
      <c r="G21" s="211" t="s">
        <v>494</v>
      </c>
      <c r="H21" s="212">
        <v>6138</v>
      </c>
      <c r="I21" s="212">
        <v>67</v>
      </c>
    </row>
    <row r="22" spans="2:9" ht="26.4" x14ac:dyDescent="0.25">
      <c r="B22" s="215" t="s">
        <v>496</v>
      </c>
      <c r="C22" s="212">
        <v>2108</v>
      </c>
      <c r="D22" s="194" t="s">
        <v>497</v>
      </c>
      <c r="E22" s="214">
        <f>C22/H25</f>
        <v>0.8590057049714751</v>
      </c>
      <c r="F22" s="194" t="s">
        <v>498</v>
      </c>
      <c r="G22" s="211" t="s">
        <v>497</v>
      </c>
      <c r="H22" s="212">
        <v>2108</v>
      </c>
      <c r="I22" s="212">
        <v>64</v>
      </c>
    </row>
    <row r="23" spans="2:9" x14ac:dyDescent="0.25">
      <c r="B23" s="194"/>
      <c r="C23" s="194"/>
      <c r="D23" s="194"/>
      <c r="E23" s="194"/>
      <c r="F23" s="194" t="s">
        <v>499</v>
      </c>
      <c r="G23" s="211" t="s">
        <v>500</v>
      </c>
      <c r="H23" s="212">
        <v>5757</v>
      </c>
      <c r="I23" s="212">
        <v>64</v>
      </c>
    </row>
    <row r="24" spans="2:9" ht="13.8" thickBot="1" x14ac:dyDescent="0.3">
      <c r="B24" s="194"/>
      <c r="C24" s="194"/>
      <c r="D24" s="194"/>
      <c r="E24" s="194"/>
      <c r="F24" s="194" t="s">
        <v>501</v>
      </c>
      <c r="G24" s="211" t="s">
        <v>502</v>
      </c>
      <c r="H24" s="212">
        <v>6144</v>
      </c>
      <c r="I24" s="212">
        <v>67</v>
      </c>
    </row>
    <row r="25" spans="2:9" ht="26.4" x14ac:dyDescent="0.25">
      <c r="B25" s="938" t="s">
        <v>147</v>
      </c>
      <c r="C25" s="939" t="s">
        <v>148</v>
      </c>
      <c r="D25" s="939" t="s">
        <v>19</v>
      </c>
      <c r="E25" s="939" t="s">
        <v>600</v>
      </c>
      <c r="F25" s="939" t="s">
        <v>601</v>
      </c>
      <c r="G25" s="211" t="s">
        <v>503</v>
      </c>
      <c r="H25" s="212">
        <v>2454</v>
      </c>
      <c r="I25" s="212">
        <v>64</v>
      </c>
    </row>
    <row r="26" spans="2:9" x14ac:dyDescent="0.25">
      <c r="B26" s="211" t="s">
        <v>602</v>
      </c>
      <c r="C26" s="212">
        <v>5629</v>
      </c>
      <c r="D26" s="212">
        <v>62</v>
      </c>
      <c r="E26" s="212">
        <v>10</v>
      </c>
      <c r="F26" s="212">
        <v>347</v>
      </c>
      <c r="G26" s="194"/>
      <c r="H26" s="194"/>
      <c r="I26" s="194"/>
    </row>
    <row r="27" spans="2:9" x14ac:dyDescent="0.25">
      <c r="B27" s="211" t="s">
        <v>603</v>
      </c>
      <c r="C27" s="212">
        <v>5173</v>
      </c>
      <c r="D27" s="212">
        <v>62</v>
      </c>
      <c r="E27" s="212">
        <v>10</v>
      </c>
      <c r="F27" s="212">
        <v>346</v>
      </c>
    </row>
    <row r="33" spans="1:14" x14ac:dyDescent="0.25">
      <c r="A33" s="290" t="s">
        <v>1009</v>
      </c>
      <c r="B33" s="194"/>
      <c r="C33" s="194"/>
      <c r="D33" s="194"/>
      <c r="E33" s="194"/>
      <c r="F33" s="194"/>
      <c r="G33" s="194"/>
      <c r="H33" s="194"/>
      <c r="I33" s="194"/>
      <c r="J33" s="194"/>
      <c r="K33" s="194"/>
    </row>
    <row r="34" spans="1:14" ht="36" customHeight="1" x14ac:dyDescent="0.25">
      <c r="A34" s="1015" t="s">
        <v>970</v>
      </c>
      <c r="B34" s="1015"/>
      <c r="C34" s="1015"/>
      <c r="D34" s="1015"/>
      <c r="E34" s="1015"/>
      <c r="F34" s="1015"/>
      <c r="G34" s="1015"/>
      <c r="H34" s="1015"/>
      <c r="I34" s="1015"/>
      <c r="J34" s="1015"/>
      <c r="K34" s="1015"/>
    </row>
    <row r="35" spans="1:14" x14ac:dyDescent="0.25">
      <c r="A35" s="219"/>
      <c r="B35" s="219"/>
      <c r="C35" s="219"/>
      <c r="D35" s="219"/>
      <c r="E35" s="219"/>
      <c r="F35" s="219"/>
      <c r="G35" s="219"/>
      <c r="H35" s="219"/>
      <c r="I35" s="219"/>
      <c r="J35" s="219"/>
      <c r="K35" s="219"/>
    </row>
    <row r="36" spans="1:14" x14ac:dyDescent="0.25">
      <c r="A36" s="1071" t="s">
        <v>971</v>
      </c>
      <c r="B36" s="999"/>
      <c r="C36" s="999"/>
      <c r="D36" s="999"/>
      <c r="E36" s="999"/>
      <c r="F36" s="999"/>
      <c r="G36" s="999"/>
      <c r="H36" s="999"/>
      <c r="I36" s="999"/>
      <c r="J36" s="999"/>
      <c r="K36" s="999"/>
      <c r="L36" s="787"/>
      <c r="M36" s="649"/>
      <c r="N36" s="649"/>
    </row>
    <row r="37" spans="1:14" x14ac:dyDescent="0.25">
      <c r="A37" s="226" t="s">
        <v>938</v>
      </c>
      <c r="B37" s="555"/>
      <c r="C37" s="555"/>
      <c r="D37" s="555"/>
      <c r="E37" s="555"/>
      <c r="F37" s="555"/>
      <c r="G37" s="555"/>
      <c r="H37" s="555"/>
      <c r="I37" s="555"/>
      <c r="J37" s="555"/>
      <c r="K37" s="555"/>
      <c r="L37" s="788"/>
      <c r="M37" s="649"/>
      <c r="N37" s="649"/>
    </row>
    <row r="38" spans="1:14" x14ac:dyDescent="0.25">
      <c r="L38" s="789"/>
      <c r="M38" s="649"/>
      <c r="N38" s="649"/>
    </row>
    <row r="39" spans="1:14" x14ac:dyDescent="0.25">
      <c r="L39" s="771"/>
      <c r="M39" s="771"/>
      <c r="N39" s="771"/>
    </row>
    <row r="40" spans="1:14" x14ac:dyDescent="0.25">
      <c r="L40" s="636"/>
      <c r="M40" s="637"/>
      <c r="N40" s="637"/>
    </row>
    <row r="41" spans="1:14" x14ac:dyDescent="0.25">
      <c r="L41" s="636"/>
      <c r="M41" s="637"/>
      <c r="N41" s="637"/>
    </row>
    <row r="42" spans="1:14" x14ac:dyDescent="0.25">
      <c r="L42" s="787"/>
      <c r="M42" s="649"/>
      <c r="N42" s="649"/>
    </row>
    <row r="43" spans="1:14" x14ac:dyDescent="0.25">
      <c r="L43" s="787"/>
      <c r="M43" s="649"/>
      <c r="N43" s="649"/>
    </row>
    <row r="44" spans="1:14" x14ac:dyDescent="0.25">
      <c r="L44" s="649"/>
      <c r="M44" s="649"/>
      <c r="N44" s="649"/>
    </row>
    <row r="45" spans="1:14" x14ac:dyDescent="0.25">
      <c r="L45" s="787"/>
      <c r="M45" s="649"/>
      <c r="N45" s="649"/>
    </row>
    <row r="46" spans="1:14" x14ac:dyDescent="0.25">
      <c r="L46" s="788"/>
      <c r="M46" s="649"/>
      <c r="N46" s="649"/>
    </row>
    <row r="47" spans="1:14" x14ac:dyDescent="0.25">
      <c r="L47" s="789"/>
      <c r="M47" s="649"/>
      <c r="N47" s="649"/>
    </row>
    <row r="48" spans="1:14" x14ac:dyDescent="0.25">
      <c r="L48" s="771"/>
      <c r="M48" s="771"/>
      <c r="N48" s="771"/>
    </row>
    <row r="49" spans="12:14" x14ac:dyDescent="0.25">
      <c r="L49" s="636"/>
      <c r="M49" s="637"/>
      <c r="N49" s="637"/>
    </row>
    <row r="50" spans="12:14" x14ac:dyDescent="0.25">
      <c r="L50" s="636"/>
      <c r="M50" s="637"/>
      <c r="N50" s="637"/>
    </row>
    <row r="51" spans="12:14" x14ac:dyDescent="0.25">
      <c r="L51" s="649"/>
      <c r="M51" s="649"/>
      <c r="N51" s="649"/>
    </row>
  </sheetData>
  <mergeCells count="3">
    <mergeCell ref="A36:K36"/>
    <mergeCell ref="A2:B2"/>
    <mergeCell ref="A34:K34"/>
  </mergeCells>
  <hyperlinks>
    <hyperlink ref="A2" location="TOC!A1" display="Return to Table of Contents" xr:uid="{007D80D0-646B-4423-B940-8211FA8232E7}"/>
  </hyperlinks>
  <pageMargins left="0.25" right="0.25" top="0.75" bottom="0.75" header="0.3" footer="0.3"/>
  <pageSetup scale="72" fitToHeight="0" orientation="portrait" r:id="rId1"/>
  <headerFooter>
    <oddHeader>&amp;L&amp;9 2025-26 &amp;"Arial,Italic"Survey of Dental Education&amp;"Arial,Regular"
Report 1 - Academic Programs, Enrollment, and Graduates</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753AE-0E97-4A9E-8C65-5442FA1FAFC2}">
  <sheetPr>
    <tabColor rgb="FF0070C0"/>
  </sheetPr>
  <dimension ref="A1:CL131"/>
  <sheetViews>
    <sheetView zoomScaleNormal="100" zoomScaleSheetLayoutView="100" workbookViewId="0">
      <pane xSplit="3" ySplit="8" topLeftCell="D9"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6.6640625" style="8" customWidth="1"/>
    <col min="2" max="2" width="42.88671875" style="8" customWidth="1"/>
    <col min="3" max="3" width="17.44140625" style="8" customWidth="1"/>
    <col min="4" max="5" width="10.33203125" style="8" customWidth="1"/>
    <col min="6" max="6" width="10.5546875" style="8" customWidth="1"/>
    <col min="7" max="7" width="13" style="8" customWidth="1"/>
    <col min="8" max="8" width="6.6640625" style="8" customWidth="1"/>
    <col min="9" max="9" width="12.88671875" style="8" customWidth="1"/>
    <col min="10" max="10" width="6.6640625" style="8" customWidth="1"/>
    <col min="11" max="11" width="12.88671875" style="8" customWidth="1"/>
    <col min="12" max="12" width="6.6640625" style="8" customWidth="1"/>
    <col min="13" max="13" width="12.88671875" style="8" bestFit="1" customWidth="1"/>
    <col min="14" max="14" width="6.6640625" style="8" customWidth="1"/>
    <col min="15" max="15" width="14.44140625" style="8" customWidth="1"/>
    <col min="16" max="16" width="12.88671875" style="8" bestFit="1" customWidth="1"/>
    <col min="17" max="17" width="15" style="8" bestFit="1" customWidth="1"/>
    <col min="18" max="18" width="9.44140625" style="8" bestFit="1" customWidth="1"/>
    <col min="19" max="19" width="12.88671875" style="8" bestFit="1" customWidth="1"/>
    <col min="20" max="20" width="9.44140625" style="8" bestFit="1" customWidth="1"/>
    <col min="21" max="21" width="16.109375" style="8" customWidth="1"/>
    <col min="22" max="22" width="12.6640625" style="8" customWidth="1"/>
    <col min="23" max="23" width="12.109375" style="8" customWidth="1"/>
    <col min="24" max="24" width="6.88671875" style="8" customWidth="1"/>
    <col min="25" max="25" width="12.88671875" style="8" bestFit="1" customWidth="1"/>
    <col min="26" max="26" width="6.88671875" style="8" customWidth="1"/>
    <col min="27" max="27" width="12.88671875" style="8" bestFit="1" customWidth="1"/>
    <col min="28" max="28" width="6.88671875" style="8" customWidth="1"/>
    <col min="29" max="29" width="11.44140625" style="8" bestFit="1" customWidth="1"/>
    <col min="30" max="30" width="6.88671875" style="8" customWidth="1"/>
    <col min="31" max="31" width="12" style="8" customWidth="1"/>
    <col min="32" max="32" width="7" style="8" customWidth="1"/>
    <col min="33" max="33" width="12.88671875" style="8" customWidth="1"/>
    <col min="34" max="34" width="7" style="8" customWidth="1"/>
    <col min="35" max="35" width="12.5546875" style="8" customWidth="1"/>
    <col min="36" max="36" width="6.88671875" style="8" customWidth="1"/>
    <col min="37" max="38" width="16.109375" style="8" customWidth="1"/>
    <col min="39" max="16384" width="9.109375" style="8"/>
  </cols>
  <sheetData>
    <row r="1" spans="1:90" ht="30.75" customHeight="1" x14ac:dyDescent="0.25">
      <c r="A1" s="1072" t="s">
        <v>724</v>
      </c>
      <c r="B1" s="1072"/>
      <c r="C1" s="1072"/>
      <c r="D1" s="791"/>
      <c r="E1" s="791"/>
      <c r="F1" s="791"/>
      <c r="G1" s="791"/>
    </row>
    <row r="2" spans="1:90" ht="17.25" customHeight="1" x14ac:dyDescent="0.25">
      <c r="A2" s="1029" t="s">
        <v>10</v>
      </c>
      <c r="B2" s="1029"/>
      <c r="C2" s="1029"/>
      <c r="D2" s="1029"/>
      <c r="E2" s="1029"/>
      <c r="F2" s="1029"/>
      <c r="G2" s="1029"/>
    </row>
    <row r="3" spans="1:90" ht="27" customHeight="1" x14ac:dyDescent="0.25">
      <c r="A3" s="792"/>
      <c r="B3" s="793"/>
      <c r="C3" s="794"/>
      <c r="D3" s="795"/>
      <c r="E3" s="795"/>
      <c r="F3" s="795"/>
      <c r="G3" s="1073" t="s">
        <v>670</v>
      </c>
      <c r="H3" s="1073"/>
      <c r="I3" s="1073"/>
      <c r="J3" s="1073"/>
      <c r="K3" s="1073"/>
      <c r="L3" s="1073"/>
      <c r="M3" s="1073"/>
      <c r="N3" s="1073"/>
      <c r="O3" s="1074" t="s">
        <v>670</v>
      </c>
      <c r="P3" s="1073"/>
      <c r="Q3" s="1073"/>
      <c r="R3" s="1073"/>
      <c r="S3" s="1073"/>
      <c r="T3" s="1075"/>
      <c r="U3" s="1076" t="s">
        <v>690</v>
      </c>
      <c r="V3" s="1077"/>
      <c r="W3" s="1087" t="s">
        <v>671</v>
      </c>
      <c r="X3" s="1088"/>
      <c r="Y3" s="1088"/>
      <c r="Z3" s="1088"/>
      <c r="AA3" s="1088"/>
      <c r="AB3" s="1088"/>
      <c r="AC3" s="1088"/>
      <c r="AD3" s="1089"/>
      <c r="AE3" s="1074" t="s">
        <v>671</v>
      </c>
      <c r="AF3" s="1073"/>
      <c r="AG3" s="1073"/>
      <c r="AH3" s="1073"/>
      <c r="AI3" s="1073"/>
      <c r="AJ3" s="1073"/>
      <c r="AK3" s="1092" t="s">
        <v>683</v>
      </c>
      <c r="AL3" s="1093"/>
    </row>
    <row r="4" spans="1:90" ht="25.5" customHeight="1" x14ac:dyDescent="0.25">
      <c r="A4" s="796"/>
      <c r="B4" s="797"/>
      <c r="C4" s="794"/>
      <c r="D4" s="1078" t="s">
        <v>974</v>
      </c>
      <c r="E4" s="1078" t="s">
        <v>672</v>
      </c>
      <c r="F4" s="1078" t="s">
        <v>673</v>
      </c>
      <c r="G4" s="1079" t="s">
        <v>674</v>
      </c>
      <c r="H4" s="1079"/>
      <c r="I4" s="1079"/>
      <c r="J4" s="1079"/>
      <c r="K4" s="1079"/>
      <c r="L4" s="1079"/>
      <c r="M4" s="1079"/>
      <c r="N4" s="1079"/>
      <c r="O4" s="1080" t="s">
        <v>675</v>
      </c>
      <c r="P4" s="1081"/>
      <c r="Q4" s="1081"/>
      <c r="R4" s="1081"/>
      <c r="S4" s="1081"/>
      <c r="T4" s="1082"/>
      <c r="U4" s="1076"/>
      <c r="V4" s="1077"/>
      <c r="W4" s="1083" t="s">
        <v>674</v>
      </c>
      <c r="X4" s="1079"/>
      <c r="Y4" s="1079"/>
      <c r="Z4" s="1079"/>
      <c r="AA4" s="1079"/>
      <c r="AB4" s="1079"/>
      <c r="AC4" s="1079"/>
      <c r="AD4" s="1084"/>
      <c r="AE4" s="1080" t="s">
        <v>675</v>
      </c>
      <c r="AF4" s="1085"/>
      <c r="AG4" s="1085"/>
      <c r="AH4" s="1085"/>
      <c r="AI4" s="1085"/>
      <c r="AJ4" s="1085"/>
      <c r="AK4" s="1092"/>
      <c r="AL4" s="1093"/>
    </row>
    <row r="5" spans="1:90" customFormat="1" ht="12.75" customHeight="1" x14ac:dyDescent="0.25">
      <c r="A5" s="798"/>
      <c r="B5" s="797"/>
      <c r="C5" s="794"/>
      <c r="D5" s="1078"/>
      <c r="E5" s="1078"/>
      <c r="F5" s="1078"/>
      <c r="G5" s="1062" t="s">
        <v>676</v>
      </c>
      <c r="H5" s="1062"/>
      <c r="I5" s="1086" t="s">
        <v>677</v>
      </c>
      <c r="J5" s="1086"/>
      <c r="K5" s="1086" t="s">
        <v>678</v>
      </c>
      <c r="L5" s="1086"/>
      <c r="M5" s="1086" t="s">
        <v>679</v>
      </c>
      <c r="N5" s="1086"/>
      <c r="O5" s="1090" t="s">
        <v>677</v>
      </c>
      <c r="P5" s="1086"/>
      <c r="Q5" s="1086" t="s">
        <v>678</v>
      </c>
      <c r="R5" s="1086"/>
      <c r="S5" s="1086" t="s">
        <v>679</v>
      </c>
      <c r="T5" s="1091"/>
      <c r="U5" s="1086" t="s">
        <v>677</v>
      </c>
      <c r="V5" s="1086"/>
      <c r="W5" s="1099" t="s">
        <v>676</v>
      </c>
      <c r="X5" s="1062"/>
      <c r="Y5" s="1086" t="s">
        <v>677</v>
      </c>
      <c r="Z5" s="1086"/>
      <c r="AA5" s="1086" t="s">
        <v>678</v>
      </c>
      <c r="AB5" s="1086"/>
      <c r="AC5" s="1086" t="s">
        <v>679</v>
      </c>
      <c r="AD5" s="1091"/>
      <c r="AE5" s="1090" t="s">
        <v>677</v>
      </c>
      <c r="AF5" s="1086"/>
      <c r="AG5" s="1086" t="s">
        <v>678</v>
      </c>
      <c r="AH5" s="1086"/>
      <c r="AI5" s="1086" t="s">
        <v>679</v>
      </c>
      <c r="AJ5" s="1086"/>
      <c r="AK5" s="1090" t="s">
        <v>677</v>
      </c>
      <c r="AL5" s="1094"/>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row>
    <row r="6" spans="1:90" customFormat="1" ht="23.4" customHeight="1" x14ac:dyDescent="0.25">
      <c r="A6" s="1095" t="s">
        <v>223</v>
      </c>
      <c r="B6" s="1096" t="s">
        <v>244</v>
      </c>
      <c r="C6" s="1097" t="s">
        <v>55</v>
      </c>
      <c r="D6" s="1078"/>
      <c r="E6" s="1078"/>
      <c r="F6" s="1078"/>
      <c r="G6" s="1062"/>
      <c r="H6" s="1062"/>
      <c r="I6" s="1086"/>
      <c r="J6" s="1086"/>
      <c r="K6" s="1086"/>
      <c r="L6" s="1086"/>
      <c r="M6" s="1086"/>
      <c r="N6" s="1086"/>
      <c r="O6" s="1090"/>
      <c r="P6" s="1086"/>
      <c r="Q6" s="1086"/>
      <c r="R6" s="1086"/>
      <c r="S6" s="1086"/>
      <c r="T6" s="1091"/>
      <c r="U6" s="1086"/>
      <c r="V6" s="1086"/>
      <c r="W6" s="1099"/>
      <c r="X6" s="1062"/>
      <c r="Y6" s="1086"/>
      <c r="Z6" s="1086"/>
      <c r="AA6" s="1086"/>
      <c r="AB6" s="1086"/>
      <c r="AC6" s="1086"/>
      <c r="AD6" s="1091"/>
      <c r="AE6" s="1090"/>
      <c r="AF6" s="1086"/>
      <c r="AG6" s="1086"/>
      <c r="AH6" s="1086"/>
      <c r="AI6" s="1086"/>
      <c r="AJ6" s="1086"/>
      <c r="AK6" s="1090"/>
      <c r="AL6" s="1094"/>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row>
    <row r="7" spans="1:90" customFormat="1" ht="26.4" customHeight="1" x14ac:dyDescent="0.25">
      <c r="A7" s="1095" t="s">
        <v>56</v>
      </c>
      <c r="B7" s="1096" t="s">
        <v>680</v>
      </c>
      <c r="C7" s="1097"/>
      <c r="D7" s="1078"/>
      <c r="E7" s="1078"/>
      <c r="F7" s="1078"/>
      <c r="G7" s="783" t="s">
        <v>681</v>
      </c>
      <c r="H7" s="783" t="s">
        <v>19</v>
      </c>
      <c r="I7" s="783" t="s">
        <v>681</v>
      </c>
      <c r="J7" s="783" t="s">
        <v>19</v>
      </c>
      <c r="K7" s="783" t="s">
        <v>681</v>
      </c>
      <c r="L7" s="783" t="s">
        <v>19</v>
      </c>
      <c r="M7" s="783" t="s">
        <v>681</v>
      </c>
      <c r="N7" s="783" t="s">
        <v>19</v>
      </c>
      <c r="O7" s="784" t="s">
        <v>681</v>
      </c>
      <c r="P7" s="783" t="s">
        <v>19</v>
      </c>
      <c r="Q7" s="783" t="s">
        <v>681</v>
      </c>
      <c r="R7" s="783" t="s">
        <v>19</v>
      </c>
      <c r="S7" s="783" t="s">
        <v>681</v>
      </c>
      <c r="T7" s="785" t="s">
        <v>19</v>
      </c>
      <c r="U7" s="783" t="s">
        <v>681</v>
      </c>
      <c r="V7" s="783" t="s">
        <v>19</v>
      </c>
      <c r="W7" s="784" t="s">
        <v>681</v>
      </c>
      <c r="X7" s="783" t="s">
        <v>19</v>
      </c>
      <c r="Y7" s="783" t="s">
        <v>681</v>
      </c>
      <c r="Z7" s="783" t="s">
        <v>19</v>
      </c>
      <c r="AA7" s="783" t="s">
        <v>681</v>
      </c>
      <c r="AB7" s="783" t="s">
        <v>19</v>
      </c>
      <c r="AC7" s="783" t="s">
        <v>681</v>
      </c>
      <c r="AD7" s="785" t="s">
        <v>19</v>
      </c>
      <c r="AE7" s="784" t="s">
        <v>681</v>
      </c>
      <c r="AF7" s="783" t="s">
        <v>19</v>
      </c>
      <c r="AG7" s="783" t="s">
        <v>681</v>
      </c>
      <c r="AH7" s="783" t="s">
        <v>19</v>
      </c>
      <c r="AI7" s="783" t="s">
        <v>681</v>
      </c>
      <c r="AJ7" s="783" t="s">
        <v>19</v>
      </c>
      <c r="AK7" s="784" t="s">
        <v>681</v>
      </c>
      <c r="AL7" s="830" t="s">
        <v>19</v>
      </c>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row>
    <row r="8" spans="1:90" customFormat="1" x14ac:dyDescent="0.25">
      <c r="A8" s="786"/>
      <c r="B8" s="799"/>
      <c r="C8" s="800"/>
      <c r="D8" s="801"/>
      <c r="E8" s="801"/>
      <c r="F8" s="801"/>
      <c r="G8" s="797"/>
      <c r="H8" s="797"/>
      <c r="I8" s="797"/>
      <c r="J8" s="797"/>
      <c r="K8" s="797"/>
      <c r="L8" s="797"/>
      <c r="M8" s="797"/>
      <c r="N8" s="797"/>
      <c r="O8" s="802"/>
      <c r="P8" s="797"/>
      <c r="Q8" s="797"/>
      <c r="R8" s="797"/>
      <c r="S8" s="797"/>
      <c r="T8" s="803"/>
      <c r="U8" s="797"/>
      <c r="V8" s="797"/>
      <c r="W8" s="802"/>
      <c r="X8" s="797"/>
      <c r="Y8" s="797"/>
      <c r="Z8" s="797"/>
      <c r="AA8" s="797"/>
      <c r="AB8" s="797"/>
      <c r="AC8" s="797"/>
      <c r="AD8" s="803"/>
      <c r="AE8" s="797"/>
      <c r="AF8" s="797"/>
      <c r="AG8" s="797"/>
      <c r="AH8" s="797"/>
      <c r="AI8" s="797"/>
      <c r="AJ8" s="797"/>
      <c r="AK8" s="802"/>
      <c r="AL8" s="831"/>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row>
    <row r="9" spans="1:90" s="173" customFormat="1" ht="20.100000000000001" customHeight="1" x14ac:dyDescent="0.25">
      <c r="A9" s="804" t="s">
        <v>56</v>
      </c>
      <c r="B9" s="173" t="s">
        <v>154</v>
      </c>
      <c r="C9" s="805" t="s">
        <v>57</v>
      </c>
      <c r="D9" s="806">
        <v>380</v>
      </c>
      <c r="E9" s="806">
        <v>309</v>
      </c>
      <c r="F9" s="806">
        <v>309</v>
      </c>
      <c r="G9" s="807">
        <v>413681</v>
      </c>
      <c r="H9" s="808">
        <v>88</v>
      </c>
      <c r="I9" s="809">
        <v>0</v>
      </c>
      <c r="J9" s="808">
        <v>0</v>
      </c>
      <c r="K9" s="807">
        <v>0</v>
      </c>
      <c r="L9" s="808">
        <v>0</v>
      </c>
      <c r="M9" s="807">
        <v>100578</v>
      </c>
      <c r="N9" s="808">
        <v>8</v>
      </c>
      <c r="O9" s="810">
        <v>19217050</v>
      </c>
      <c r="P9" s="811">
        <v>285</v>
      </c>
      <c r="Q9" s="809">
        <v>0</v>
      </c>
      <c r="R9" s="811">
        <v>0</v>
      </c>
      <c r="S9" s="812">
        <v>150239</v>
      </c>
      <c r="T9" s="813">
        <v>8</v>
      </c>
      <c r="U9" s="809">
        <v>0</v>
      </c>
      <c r="V9" s="808">
        <v>0</v>
      </c>
      <c r="W9" s="814">
        <v>235827</v>
      </c>
      <c r="X9" s="811">
        <v>17</v>
      </c>
      <c r="Y9" s="815">
        <v>0</v>
      </c>
      <c r="Z9" s="811">
        <v>0</v>
      </c>
      <c r="AA9" s="816">
        <v>0</v>
      </c>
      <c r="AB9" s="811">
        <v>0</v>
      </c>
      <c r="AC9" s="816">
        <v>6399</v>
      </c>
      <c r="AD9" s="813">
        <v>2</v>
      </c>
      <c r="AE9" s="817">
        <v>0</v>
      </c>
      <c r="AF9" s="811">
        <v>0</v>
      </c>
      <c r="AG9" s="816">
        <v>0</v>
      </c>
      <c r="AH9" s="811">
        <v>0</v>
      </c>
      <c r="AI9" s="816">
        <v>525791</v>
      </c>
      <c r="AJ9" s="811">
        <v>8</v>
      </c>
      <c r="AK9" s="817">
        <v>0</v>
      </c>
      <c r="AL9" s="811">
        <v>0</v>
      </c>
    </row>
    <row r="10" spans="1:90" s="173" customFormat="1" ht="20.100000000000001" customHeight="1" x14ac:dyDescent="0.25">
      <c r="A10" s="804" t="s">
        <v>361</v>
      </c>
      <c r="B10" s="173" t="s">
        <v>976</v>
      </c>
      <c r="C10" s="805" t="s">
        <v>59</v>
      </c>
      <c r="D10" s="806">
        <v>0</v>
      </c>
      <c r="E10" s="806">
        <v>0</v>
      </c>
      <c r="F10" s="806">
        <v>0</v>
      </c>
      <c r="G10" s="951">
        <v>0</v>
      </c>
      <c r="H10" s="951">
        <v>0</v>
      </c>
      <c r="I10" s="952">
        <v>0</v>
      </c>
      <c r="J10" s="951">
        <v>0</v>
      </c>
      <c r="K10" s="951">
        <v>0</v>
      </c>
      <c r="L10" s="951">
        <v>0</v>
      </c>
      <c r="M10" s="951">
        <v>0</v>
      </c>
      <c r="N10" s="951">
        <v>0</v>
      </c>
      <c r="O10" s="953">
        <v>0</v>
      </c>
      <c r="P10" s="954">
        <v>0</v>
      </c>
      <c r="Q10" s="952">
        <v>0</v>
      </c>
      <c r="R10" s="954">
        <v>0</v>
      </c>
      <c r="S10" s="954">
        <v>0</v>
      </c>
      <c r="T10" s="955">
        <v>0</v>
      </c>
      <c r="U10" s="952">
        <v>0</v>
      </c>
      <c r="V10" s="951">
        <v>0</v>
      </c>
      <c r="W10" s="956">
        <v>0</v>
      </c>
      <c r="X10" s="954">
        <v>0</v>
      </c>
      <c r="Y10" s="957">
        <v>0</v>
      </c>
      <c r="Z10" s="954">
        <v>0</v>
      </c>
      <c r="AA10" s="957">
        <v>0</v>
      </c>
      <c r="AB10" s="954">
        <v>0</v>
      </c>
      <c r="AC10" s="957">
        <v>0</v>
      </c>
      <c r="AD10" s="955">
        <v>0</v>
      </c>
      <c r="AE10" s="956">
        <v>0</v>
      </c>
      <c r="AF10" s="954">
        <v>0</v>
      </c>
      <c r="AG10" s="957">
        <v>0</v>
      </c>
      <c r="AH10" s="954">
        <v>0</v>
      </c>
      <c r="AI10" s="957">
        <v>0</v>
      </c>
      <c r="AJ10" s="954">
        <v>0</v>
      </c>
      <c r="AK10" s="818">
        <v>0</v>
      </c>
      <c r="AL10" s="811">
        <v>0</v>
      </c>
    </row>
    <row r="11" spans="1:90" s="173" customFormat="1" ht="20.100000000000001" customHeight="1" x14ac:dyDescent="0.25">
      <c r="A11" s="804" t="s">
        <v>58</v>
      </c>
      <c r="B11" s="173" t="s">
        <v>155</v>
      </c>
      <c r="C11" s="805" t="s">
        <v>59</v>
      </c>
      <c r="D11" s="806">
        <v>312</v>
      </c>
      <c r="E11" s="806">
        <v>285</v>
      </c>
      <c r="F11" s="806">
        <v>285</v>
      </c>
      <c r="G11" s="808">
        <v>213334</v>
      </c>
      <c r="H11" s="808">
        <v>77</v>
      </c>
      <c r="I11" s="960">
        <v>3002877</v>
      </c>
      <c r="J11" s="808">
        <v>29</v>
      </c>
      <c r="K11" s="808">
        <v>456500</v>
      </c>
      <c r="L11" s="808">
        <v>17</v>
      </c>
      <c r="M11" s="808">
        <v>36500</v>
      </c>
      <c r="N11" s="808">
        <v>5</v>
      </c>
      <c r="O11" s="818">
        <v>31239808</v>
      </c>
      <c r="P11" s="811">
        <v>259</v>
      </c>
      <c r="Q11" s="960">
        <v>0</v>
      </c>
      <c r="R11" s="811">
        <v>0</v>
      </c>
      <c r="S11" s="811">
        <v>129000</v>
      </c>
      <c r="T11" s="813">
        <v>1</v>
      </c>
      <c r="U11" s="960">
        <v>68335</v>
      </c>
      <c r="V11" s="808">
        <v>13</v>
      </c>
      <c r="W11" s="958">
        <v>12500</v>
      </c>
      <c r="X11" s="811">
        <v>6</v>
      </c>
      <c r="Y11" s="959">
        <v>732744</v>
      </c>
      <c r="Z11" s="811">
        <v>7</v>
      </c>
      <c r="AA11" s="959">
        <v>0</v>
      </c>
      <c r="AB11" s="811">
        <v>0</v>
      </c>
      <c r="AC11" s="959">
        <v>1000</v>
      </c>
      <c r="AD11" s="813">
        <v>1</v>
      </c>
      <c r="AE11" s="956">
        <v>0</v>
      </c>
      <c r="AF11" s="954">
        <v>0</v>
      </c>
      <c r="AG11" s="957">
        <v>0</v>
      </c>
      <c r="AH11" s="954">
        <v>0</v>
      </c>
      <c r="AI11" s="957">
        <v>0</v>
      </c>
      <c r="AJ11" s="954">
        <v>0</v>
      </c>
      <c r="AK11" s="818">
        <v>0</v>
      </c>
      <c r="AL11" s="811">
        <v>0</v>
      </c>
    </row>
    <row r="12" spans="1:90" s="173" customFormat="1" ht="20.100000000000001" customHeight="1" x14ac:dyDescent="0.25">
      <c r="A12" s="804" t="s">
        <v>58</v>
      </c>
      <c r="B12" s="173" t="s">
        <v>156</v>
      </c>
      <c r="C12" s="805" t="s">
        <v>59</v>
      </c>
      <c r="D12" s="806">
        <v>581</v>
      </c>
      <c r="E12" s="806">
        <v>513</v>
      </c>
      <c r="F12" s="806">
        <v>513</v>
      </c>
      <c r="G12" s="808">
        <v>340655</v>
      </c>
      <c r="H12" s="808">
        <v>31</v>
      </c>
      <c r="I12" s="960">
        <v>5333613</v>
      </c>
      <c r="J12" s="808">
        <v>41</v>
      </c>
      <c r="K12" s="808">
        <v>897000</v>
      </c>
      <c r="L12" s="808">
        <v>30</v>
      </c>
      <c r="M12" s="808">
        <v>46341</v>
      </c>
      <c r="N12" s="808">
        <v>35</v>
      </c>
      <c r="O12" s="818">
        <v>62567974</v>
      </c>
      <c r="P12" s="811">
        <v>482</v>
      </c>
      <c r="Q12" s="960">
        <v>0</v>
      </c>
      <c r="R12" s="811">
        <v>0</v>
      </c>
      <c r="S12" s="811">
        <v>703754</v>
      </c>
      <c r="T12" s="813">
        <v>8</v>
      </c>
      <c r="U12" s="960">
        <v>50196</v>
      </c>
      <c r="V12" s="808">
        <v>21</v>
      </c>
      <c r="W12" s="958">
        <v>0</v>
      </c>
      <c r="X12" s="811">
        <v>0</v>
      </c>
      <c r="Y12" s="959">
        <v>0</v>
      </c>
      <c r="Z12" s="811">
        <v>0</v>
      </c>
      <c r="AA12" s="959">
        <v>0</v>
      </c>
      <c r="AB12" s="811">
        <v>0</v>
      </c>
      <c r="AC12" s="959">
        <v>0</v>
      </c>
      <c r="AD12" s="813">
        <v>0</v>
      </c>
      <c r="AE12" s="956">
        <v>0</v>
      </c>
      <c r="AF12" s="954">
        <v>0</v>
      </c>
      <c r="AG12" s="957">
        <v>0</v>
      </c>
      <c r="AH12" s="954">
        <v>0</v>
      </c>
      <c r="AI12" s="957">
        <v>0</v>
      </c>
      <c r="AJ12" s="954">
        <v>0</v>
      </c>
      <c r="AK12" s="818">
        <v>0</v>
      </c>
      <c r="AL12" s="811">
        <v>0</v>
      </c>
    </row>
    <row r="13" spans="1:90" s="173" customFormat="1" ht="20.100000000000001" customHeight="1" x14ac:dyDescent="0.25">
      <c r="A13" s="804" t="s">
        <v>60</v>
      </c>
      <c r="B13" s="173" t="s">
        <v>246</v>
      </c>
      <c r="C13" s="805" t="s">
        <v>61</v>
      </c>
      <c r="D13" s="806">
        <v>155</v>
      </c>
      <c r="E13" s="806">
        <v>92</v>
      </c>
      <c r="F13" s="806">
        <v>0</v>
      </c>
      <c r="G13" s="808">
        <v>0</v>
      </c>
      <c r="H13" s="808">
        <v>0</v>
      </c>
      <c r="I13" s="808">
        <v>0</v>
      </c>
      <c r="J13" s="808">
        <v>0</v>
      </c>
      <c r="K13" s="808">
        <v>0</v>
      </c>
      <c r="L13" s="808">
        <v>0</v>
      </c>
      <c r="M13" s="808">
        <v>0</v>
      </c>
      <c r="N13" s="808">
        <v>0</v>
      </c>
      <c r="O13" s="818">
        <v>0</v>
      </c>
      <c r="P13" s="811">
        <v>0</v>
      </c>
      <c r="Q13" s="811">
        <v>0</v>
      </c>
      <c r="R13" s="811">
        <v>0</v>
      </c>
      <c r="S13" s="811">
        <v>0</v>
      </c>
      <c r="T13" s="813">
        <v>0</v>
      </c>
      <c r="U13" s="808">
        <v>0</v>
      </c>
      <c r="V13" s="808">
        <v>0</v>
      </c>
      <c r="W13" s="818">
        <v>0</v>
      </c>
      <c r="X13" s="811">
        <v>0</v>
      </c>
      <c r="Y13" s="811">
        <v>0</v>
      </c>
      <c r="Z13" s="811">
        <v>0</v>
      </c>
      <c r="AA13" s="811">
        <v>0</v>
      </c>
      <c r="AB13" s="811">
        <v>0</v>
      </c>
      <c r="AC13" s="811">
        <v>0</v>
      </c>
      <c r="AD13" s="813">
        <v>0</v>
      </c>
      <c r="AE13" s="818">
        <v>0</v>
      </c>
      <c r="AF13" s="811">
        <v>0</v>
      </c>
      <c r="AG13" s="811">
        <v>0</v>
      </c>
      <c r="AH13" s="811">
        <v>0</v>
      </c>
      <c r="AI13" s="811">
        <v>11107611</v>
      </c>
      <c r="AJ13" s="811">
        <v>92</v>
      </c>
      <c r="AK13" s="818">
        <v>0</v>
      </c>
      <c r="AL13" s="811">
        <v>0</v>
      </c>
    </row>
    <row r="14" spans="1:90" s="173" customFormat="1" ht="20.100000000000001" customHeight="1" x14ac:dyDescent="0.25">
      <c r="A14" s="804" t="s">
        <v>60</v>
      </c>
      <c r="B14" s="173" t="s">
        <v>161</v>
      </c>
      <c r="C14" s="805" t="s">
        <v>59</v>
      </c>
      <c r="D14" s="806">
        <v>640</v>
      </c>
      <c r="E14" s="806">
        <v>452</v>
      </c>
      <c r="F14" s="806">
        <v>443</v>
      </c>
      <c r="G14" s="808">
        <v>2475900</v>
      </c>
      <c r="H14" s="808">
        <v>186</v>
      </c>
      <c r="I14" s="808">
        <v>0</v>
      </c>
      <c r="J14" s="808">
        <v>0</v>
      </c>
      <c r="K14" s="808">
        <v>0</v>
      </c>
      <c r="L14" s="808">
        <v>0</v>
      </c>
      <c r="M14" s="808">
        <v>6735665</v>
      </c>
      <c r="N14" s="808">
        <v>166</v>
      </c>
      <c r="O14" s="818">
        <v>19800552</v>
      </c>
      <c r="P14" s="811">
        <v>442</v>
      </c>
      <c r="Q14" s="811">
        <v>0</v>
      </c>
      <c r="R14" s="811">
        <v>0</v>
      </c>
      <c r="S14" s="811">
        <v>1783972</v>
      </c>
      <c r="T14" s="813">
        <v>4</v>
      </c>
      <c r="U14" s="808">
        <v>17875</v>
      </c>
      <c r="V14" s="808">
        <v>6</v>
      </c>
      <c r="W14" s="818">
        <v>0</v>
      </c>
      <c r="X14" s="811">
        <v>0</v>
      </c>
      <c r="Y14" s="811">
        <v>0</v>
      </c>
      <c r="Z14" s="811">
        <v>0</v>
      </c>
      <c r="AA14" s="811">
        <v>0</v>
      </c>
      <c r="AB14" s="811">
        <v>0</v>
      </c>
      <c r="AC14" s="811">
        <v>0</v>
      </c>
      <c r="AD14" s="813">
        <v>0</v>
      </c>
      <c r="AE14" s="818">
        <v>0</v>
      </c>
      <c r="AF14" s="811">
        <v>0</v>
      </c>
      <c r="AG14" s="811">
        <v>0</v>
      </c>
      <c r="AH14" s="811">
        <v>0</v>
      </c>
      <c r="AI14" s="811">
        <v>0</v>
      </c>
      <c r="AJ14" s="811">
        <v>0</v>
      </c>
      <c r="AK14" s="818">
        <v>0</v>
      </c>
      <c r="AL14" s="811">
        <v>0</v>
      </c>
    </row>
    <row r="15" spans="1:90" s="173" customFormat="1" ht="20.100000000000001" customHeight="1" x14ac:dyDescent="0.25">
      <c r="A15" s="804" t="s">
        <v>60</v>
      </c>
      <c r="B15" s="173" t="s">
        <v>162</v>
      </c>
      <c r="C15" s="805" t="s">
        <v>59</v>
      </c>
      <c r="D15" s="806">
        <v>459</v>
      </c>
      <c r="E15" s="819">
        <v>422</v>
      </c>
      <c r="F15" s="819">
        <v>356</v>
      </c>
      <c r="G15" s="808">
        <v>764085</v>
      </c>
      <c r="H15" s="808">
        <v>162</v>
      </c>
      <c r="I15" s="808">
        <v>1108165</v>
      </c>
      <c r="J15" s="808">
        <v>13</v>
      </c>
      <c r="K15" s="808">
        <v>0</v>
      </c>
      <c r="L15" s="808">
        <v>0</v>
      </c>
      <c r="M15" s="808">
        <v>58650</v>
      </c>
      <c r="N15" s="808">
        <v>7</v>
      </c>
      <c r="O15" s="818">
        <v>37741407</v>
      </c>
      <c r="P15" s="811">
        <v>319</v>
      </c>
      <c r="Q15" s="811">
        <v>0</v>
      </c>
      <c r="R15" s="811">
        <v>0</v>
      </c>
      <c r="S15" s="811">
        <v>24415</v>
      </c>
      <c r="T15" s="813">
        <v>1</v>
      </c>
      <c r="U15" s="808">
        <v>0</v>
      </c>
      <c r="V15" s="808">
        <v>0</v>
      </c>
      <c r="W15" s="818">
        <v>173676</v>
      </c>
      <c r="X15" s="811">
        <v>33</v>
      </c>
      <c r="Y15" s="811">
        <v>2912795</v>
      </c>
      <c r="Z15" s="811">
        <v>28</v>
      </c>
      <c r="AA15" s="811">
        <v>0</v>
      </c>
      <c r="AB15" s="811">
        <v>0</v>
      </c>
      <c r="AC15" s="811">
        <v>63630</v>
      </c>
      <c r="AD15" s="813">
        <v>2</v>
      </c>
      <c r="AE15" s="818">
        <v>0</v>
      </c>
      <c r="AF15" s="811">
        <v>0</v>
      </c>
      <c r="AG15" s="811">
        <v>0</v>
      </c>
      <c r="AH15" s="811">
        <v>0</v>
      </c>
      <c r="AI15" s="811">
        <v>4376178</v>
      </c>
      <c r="AJ15" s="811">
        <v>46</v>
      </c>
      <c r="AK15" s="818">
        <v>0</v>
      </c>
      <c r="AL15" s="811">
        <v>0</v>
      </c>
    </row>
    <row r="16" spans="1:90" s="173" customFormat="1" ht="20.100000000000001" customHeight="1" x14ac:dyDescent="0.25">
      <c r="A16" s="804" t="s">
        <v>60</v>
      </c>
      <c r="B16" s="173" t="s">
        <v>160</v>
      </c>
      <c r="C16" s="805" t="s">
        <v>57</v>
      </c>
      <c r="D16" s="806">
        <v>405</v>
      </c>
      <c r="E16" s="806">
        <v>374</v>
      </c>
      <c r="F16" s="806">
        <v>319</v>
      </c>
      <c r="G16" s="808">
        <v>3316532</v>
      </c>
      <c r="H16" s="808">
        <v>280</v>
      </c>
      <c r="I16" s="808">
        <v>607318</v>
      </c>
      <c r="J16" s="808">
        <v>10</v>
      </c>
      <c r="K16" s="808">
        <v>0</v>
      </c>
      <c r="L16" s="808">
        <v>0</v>
      </c>
      <c r="M16" s="808">
        <v>15750</v>
      </c>
      <c r="N16" s="808">
        <v>4</v>
      </c>
      <c r="O16" s="818">
        <v>22301236</v>
      </c>
      <c r="P16" s="811">
        <v>270</v>
      </c>
      <c r="Q16" s="811">
        <v>4000</v>
      </c>
      <c r="R16" s="811">
        <v>1</v>
      </c>
      <c r="S16" s="811">
        <v>304961</v>
      </c>
      <c r="T16" s="813">
        <v>5</v>
      </c>
      <c r="U16" s="808">
        <v>0</v>
      </c>
      <c r="V16" s="808">
        <v>0</v>
      </c>
      <c r="W16" s="818">
        <v>1138383</v>
      </c>
      <c r="X16" s="811">
        <v>137</v>
      </c>
      <c r="Y16" s="811">
        <v>630103</v>
      </c>
      <c r="Z16" s="811">
        <v>11</v>
      </c>
      <c r="AA16" s="811">
        <v>688104</v>
      </c>
      <c r="AB16" s="811">
        <v>18</v>
      </c>
      <c r="AC16" s="811">
        <v>192807</v>
      </c>
      <c r="AD16" s="813">
        <v>10</v>
      </c>
      <c r="AE16" s="818">
        <v>0</v>
      </c>
      <c r="AF16" s="811">
        <v>0</v>
      </c>
      <c r="AG16" s="811">
        <v>0</v>
      </c>
      <c r="AH16" s="811">
        <v>0</v>
      </c>
      <c r="AI16" s="811">
        <v>2741020</v>
      </c>
      <c r="AJ16" s="811">
        <v>23</v>
      </c>
      <c r="AK16" s="818">
        <v>0</v>
      </c>
      <c r="AL16" s="811">
        <v>0</v>
      </c>
    </row>
    <row r="17" spans="1:38" s="173" customFormat="1" ht="20.100000000000001" customHeight="1" x14ac:dyDescent="0.25">
      <c r="A17" s="804" t="s">
        <v>60</v>
      </c>
      <c r="B17" s="173" t="s">
        <v>159</v>
      </c>
      <c r="C17" s="805" t="s">
        <v>57</v>
      </c>
      <c r="D17" s="806">
        <v>300</v>
      </c>
      <c r="E17" s="806">
        <v>274</v>
      </c>
      <c r="F17" s="806">
        <v>241</v>
      </c>
      <c r="G17" s="808">
        <v>5481816</v>
      </c>
      <c r="H17" s="808">
        <v>203</v>
      </c>
      <c r="I17" s="808">
        <v>1844125</v>
      </c>
      <c r="J17" s="808">
        <v>27</v>
      </c>
      <c r="K17" s="808">
        <v>191088</v>
      </c>
      <c r="L17" s="808">
        <v>18</v>
      </c>
      <c r="M17" s="808">
        <v>65500</v>
      </c>
      <c r="N17" s="808">
        <v>4</v>
      </c>
      <c r="O17" s="818">
        <v>11478728</v>
      </c>
      <c r="P17" s="811">
        <v>189</v>
      </c>
      <c r="Q17" s="811">
        <v>0</v>
      </c>
      <c r="R17" s="811">
        <v>0</v>
      </c>
      <c r="S17" s="811">
        <v>248235</v>
      </c>
      <c r="T17" s="813">
        <v>6</v>
      </c>
      <c r="U17" s="808">
        <v>440756</v>
      </c>
      <c r="V17" s="808">
        <v>73</v>
      </c>
      <c r="W17" s="818">
        <v>11000</v>
      </c>
      <c r="X17" s="811">
        <v>2</v>
      </c>
      <c r="Y17" s="811">
        <v>456018</v>
      </c>
      <c r="Z17" s="811">
        <v>4</v>
      </c>
      <c r="AA17" s="811">
        <v>300</v>
      </c>
      <c r="AB17" s="811">
        <v>1</v>
      </c>
      <c r="AC17" s="811">
        <v>0</v>
      </c>
      <c r="AD17" s="813">
        <v>0</v>
      </c>
      <c r="AE17" s="818">
        <v>0</v>
      </c>
      <c r="AF17" s="811">
        <v>0</v>
      </c>
      <c r="AG17" s="811">
        <v>0</v>
      </c>
      <c r="AH17" s="811">
        <v>0</v>
      </c>
      <c r="AI17" s="811">
        <v>2809072</v>
      </c>
      <c r="AJ17" s="811">
        <v>24</v>
      </c>
      <c r="AK17" s="818">
        <v>0</v>
      </c>
      <c r="AL17" s="811">
        <v>0</v>
      </c>
    </row>
    <row r="18" spans="1:38" s="173" customFormat="1" ht="20.100000000000001" customHeight="1" x14ac:dyDescent="0.25">
      <c r="A18" s="804" t="s">
        <v>60</v>
      </c>
      <c r="B18" s="173" t="s">
        <v>158</v>
      </c>
      <c r="C18" s="805" t="s">
        <v>59</v>
      </c>
      <c r="D18" s="806">
        <v>518</v>
      </c>
      <c r="E18" s="806">
        <v>365</v>
      </c>
      <c r="F18" s="806">
        <v>332</v>
      </c>
      <c r="G18" s="808">
        <v>1099732</v>
      </c>
      <c r="H18" s="808">
        <v>68</v>
      </c>
      <c r="I18" s="808">
        <v>2149324</v>
      </c>
      <c r="J18" s="808">
        <v>15</v>
      </c>
      <c r="K18" s="808">
        <v>119867</v>
      </c>
      <c r="L18" s="808">
        <v>3</v>
      </c>
      <c r="M18" s="808">
        <v>0</v>
      </c>
      <c r="N18" s="808">
        <v>0</v>
      </c>
      <c r="O18" s="818">
        <v>44552457</v>
      </c>
      <c r="P18" s="811">
        <v>287</v>
      </c>
      <c r="Q18" s="811">
        <v>0</v>
      </c>
      <c r="R18" s="811">
        <v>0</v>
      </c>
      <c r="S18" s="811">
        <v>0</v>
      </c>
      <c r="T18" s="813">
        <v>0</v>
      </c>
      <c r="U18" s="808">
        <v>143498</v>
      </c>
      <c r="V18" s="808">
        <v>151</v>
      </c>
      <c r="W18" s="818">
        <v>36000</v>
      </c>
      <c r="X18" s="811">
        <v>4</v>
      </c>
      <c r="Y18" s="811">
        <v>2279098</v>
      </c>
      <c r="Z18" s="811">
        <v>16</v>
      </c>
      <c r="AA18" s="811">
        <v>0</v>
      </c>
      <c r="AB18" s="811">
        <v>0</v>
      </c>
      <c r="AC18" s="811">
        <v>0</v>
      </c>
      <c r="AD18" s="813">
        <v>0</v>
      </c>
      <c r="AE18" s="818">
        <v>0</v>
      </c>
      <c r="AF18" s="811">
        <v>0</v>
      </c>
      <c r="AG18" s="811">
        <v>0</v>
      </c>
      <c r="AH18" s="811">
        <v>0</v>
      </c>
      <c r="AI18" s="811">
        <v>132288</v>
      </c>
      <c r="AJ18" s="811">
        <v>1</v>
      </c>
      <c r="AK18" s="818">
        <v>0</v>
      </c>
      <c r="AL18" s="811">
        <v>0</v>
      </c>
    </row>
    <row r="19" spans="1:38" s="173" customFormat="1" ht="20.100000000000001" customHeight="1" x14ac:dyDescent="0.25">
      <c r="A19" s="804" t="s">
        <v>60</v>
      </c>
      <c r="B19" s="173" t="s">
        <v>163</v>
      </c>
      <c r="C19" s="805" t="s">
        <v>59</v>
      </c>
      <c r="D19" s="806">
        <v>303</v>
      </c>
      <c r="E19" s="806">
        <v>302</v>
      </c>
      <c r="F19" s="806">
        <v>274</v>
      </c>
      <c r="G19" s="808">
        <v>175129</v>
      </c>
      <c r="H19" s="808">
        <v>22</v>
      </c>
      <c r="I19" s="808">
        <v>3348743</v>
      </c>
      <c r="J19" s="808">
        <v>39</v>
      </c>
      <c r="K19" s="808">
        <v>59800</v>
      </c>
      <c r="L19" s="808">
        <v>2</v>
      </c>
      <c r="M19" s="808">
        <v>120396</v>
      </c>
      <c r="N19" s="808">
        <v>3</v>
      </c>
      <c r="O19" s="818">
        <v>31005486</v>
      </c>
      <c r="P19" s="811">
        <v>254</v>
      </c>
      <c r="Q19" s="811">
        <v>0</v>
      </c>
      <c r="R19" s="811">
        <v>0</v>
      </c>
      <c r="S19" s="811">
        <v>162761</v>
      </c>
      <c r="T19" s="813">
        <v>2</v>
      </c>
      <c r="U19" s="808">
        <v>1362</v>
      </c>
      <c r="V19" s="808">
        <v>1</v>
      </c>
      <c r="W19" s="818">
        <v>29000</v>
      </c>
      <c r="X19" s="811">
        <v>3</v>
      </c>
      <c r="Y19" s="811">
        <v>536604</v>
      </c>
      <c r="Z19" s="811">
        <v>5</v>
      </c>
      <c r="AA19" s="811">
        <v>0</v>
      </c>
      <c r="AB19" s="811">
        <v>0</v>
      </c>
      <c r="AC19" s="811">
        <v>0</v>
      </c>
      <c r="AD19" s="813">
        <v>0</v>
      </c>
      <c r="AE19" s="818">
        <v>0</v>
      </c>
      <c r="AF19" s="811">
        <v>0</v>
      </c>
      <c r="AG19" s="811">
        <v>0</v>
      </c>
      <c r="AH19" s="811">
        <v>0</v>
      </c>
      <c r="AI19" s="811">
        <v>1277448</v>
      </c>
      <c r="AJ19" s="811">
        <v>12</v>
      </c>
      <c r="AK19" s="818">
        <v>0</v>
      </c>
      <c r="AL19" s="811">
        <v>0</v>
      </c>
    </row>
    <row r="20" spans="1:38" s="173" customFormat="1" ht="20.100000000000001" customHeight="1" x14ac:dyDescent="0.25">
      <c r="A20" s="804" t="s">
        <v>63</v>
      </c>
      <c r="B20" s="173" t="s">
        <v>164</v>
      </c>
      <c r="C20" s="805" t="s">
        <v>57</v>
      </c>
      <c r="D20" s="806">
        <v>400</v>
      </c>
      <c r="E20" s="806">
        <v>293</v>
      </c>
      <c r="F20" s="806">
        <v>273</v>
      </c>
      <c r="G20" s="808">
        <v>1296827</v>
      </c>
      <c r="H20" s="808">
        <v>110</v>
      </c>
      <c r="I20" s="808">
        <v>1020852</v>
      </c>
      <c r="J20" s="808">
        <v>12</v>
      </c>
      <c r="K20" s="808">
        <v>1083275</v>
      </c>
      <c r="L20" s="808">
        <v>86</v>
      </c>
      <c r="M20" s="808">
        <v>36000</v>
      </c>
      <c r="N20" s="808">
        <v>8</v>
      </c>
      <c r="O20" s="818">
        <v>19260175</v>
      </c>
      <c r="P20" s="811">
        <v>246</v>
      </c>
      <c r="Q20" s="811">
        <v>0</v>
      </c>
      <c r="R20" s="811">
        <v>0</v>
      </c>
      <c r="S20" s="811">
        <v>165170</v>
      </c>
      <c r="T20" s="813">
        <v>2</v>
      </c>
      <c r="U20" s="808">
        <v>0</v>
      </c>
      <c r="V20" s="808">
        <v>0</v>
      </c>
      <c r="W20" s="818">
        <v>119800</v>
      </c>
      <c r="X20" s="811">
        <v>12</v>
      </c>
      <c r="Y20" s="811">
        <v>993669</v>
      </c>
      <c r="Z20" s="811">
        <v>11</v>
      </c>
      <c r="AA20" s="811">
        <v>0</v>
      </c>
      <c r="AB20" s="811">
        <v>0</v>
      </c>
      <c r="AC20" s="811">
        <v>0</v>
      </c>
      <c r="AD20" s="813">
        <v>0</v>
      </c>
      <c r="AE20" s="818">
        <v>0</v>
      </c>
      <c r="AF20" s="811">
        <v>0</v>
      </c>
      <c r="AG20" s="811">
        <v>0</v>
      </c>
      <c r="AH20" s="811">
        <v>0</v>
      </c>
      <c r="AI20" s="811">
        <v>106185</v>
      </c>
      <c r="AJ20" s="811">
        <v>2</v>
      </c>
      <c r="AK20" s="818">
        <v>0</v>
      </c>
      <c r="AL20" s="811">
        <v>0</v>
      </c>
    </row>
    <row r="21" spans="1:38" s="173" customFormat="1" ht="20.100000000000001" customHeight="1" x14ac:dyDescent="0.25">
      <c r="A21" s="804" t="s">
        <v>64</v>
      </c>
      <c r="B21" s="173" t="s">
        <v>165</v>
      </c>
      <c r="C21" s="805" t="s">
        <v>57</v>
      </c>
      <c r="D21" s="806">
        <v>207</v>
      </c>
      <c r="E21" s="806">
        <v>195</v>
      </c>
      <c r="F21" s="806">
        <v>115</v>
      </c>
      <c r="G21" s="808">
        <v>1572690</v>
      </c>
      <c r="H21" s="808">
        <v>80</v>
      </c>
      <c r="I21" s="808">
        <v>0</v>
      </c>
      <c r="J21" s="808">
        <v>0</v>
      </c>
      <c r="K21" s="808">
        <v>0</v>
      </c>
      <c r="L21" s="808">
        <v>0</v>
      </c>
      <c r="M21" s="808">
        <v>14912</v>
      </c>
      <c r="N21" s="808">
        <v>4</v>
      </c>
      <c r="O21" s="818">
        <v>5327145</v>
      </c>
      <c r="P21" s="811">
        <v>114</v>
      </c>
      <c r="Q21" s="811">
        <v>0</v>
      </c>
      <c r="R21" s="811">
        <v>0</v>
      </c>
      <c r="S21" s="811">
        <v>0</v>
      </c>
      <c r="T21" s="813">
        <v>0</v>
      </c>
      <c r="U21" s="808">
        <v>0</v>
      </c>
      <c r="V21" s="808">
        <v>0</v>
      </c>
      <c r="W21" s="818">
        <v>258670</v>
      </c>
      <c r="X21" s="811">
        <v>9</v>
      </c>
      <c r="Y21" s="811">
        <v>0</v>
      </c>
      <c r="Z21" s="811">
        <v>0</v>
      </c>
      <c r="AA21" s="811">
        <v>0</v>
      </c>
      <c r="AB21" s="811">
        <v>0</v>
      </c>
      <c r="AC21" s="811">
        <v>8570</v>
      </c>
      <c r="AD21" s="813">
        <v>2</v>
      </c>
      <c r="AE21" s="818">
        <v>3085295</v>
      </c>
      <c r="AF21" s="811">
        <v>70</v>
      </c>
      <c r="AG21" s="811">
        <v>0</v>
      </c>
      <c r="AH21" s="811">
        <v>0</v>
      </c>
      <c r="AI21" s="811">
        <v>0</v>
      </c>
      <c r="AJ21" s="811">
        <v>0</v>
      </c>
      <c r="AK21" s="818">
        <v>0</v>
      </c>
      <c r="AL21" s="811">
        <v>0</v>
      </c>
    </row>
    <row r="22" spans="1:38" s="173" customFormat="1" ht="20.100000000000001" customHeight="1" x14ac:dyDescent="0.25">
      <c r="A22" s="804" t="s">
        <v>66</v>
      </c>
      <c r="B22" s="173" t="s">
        <v>166</v>
      </c>
      <c r="C22" s="805" t="s">
        <v>59</v>
      </c>
      <c r="D22" s="806">
        <v>287</v>
      </c>
      <c r="E22" s="806">
        <v>295</v>
      </c>
      <c r="F22" s="806">
        <v>291</v>
      </c>
      <c r="G22" s="808">
        <v>28578860</v>
      </c>
      <c r="H22" s="808">
        <v>101</v>
      </c>
      <c r="I22" s="808">
        <v>0</v>
      </c>
      <c r="J22" s="808">
        <v>0</v>
      </c>
      <c r="K22" s="808">
        <v>0</v>
      </c>
      <c r="L22" s="808">
        <v>0</v>
      </c>
      <c r="M22" s="808">
        <v>339374</v>
      </c>
      <c r="N22" s="808">
        <v>9</v>
      </c>
      <c r="O22" s="818">
        <v>22855269</v>
      </c>
      <c r="P22" s="811">
        <v>251</v>
      </c>
      <c r="Q22" s="811">
        <v>0</v>
      </c>
      <c r="R22" s="811">
        <v>0</v>
      </c>
      <c r="S22" s="811">
        <v>305350</v>
      </c>
      <c r="T22" s="813">
        <v>4</v>
      </c>
      <c r="U22" s="808">
        <v>0</v>
      </c>
      <c r="V22" s="808">
        <v>0</v>
      </c>
      <c r="W22" s="818">
        <v>0</v>
      </c>
      <c r="X22" s="811">
        <v>0</v>
      </c>
      <c r="Y22" s="811">
        <v>0</v>
      </c>
      <c r="Z22" s="811">
        <v>0</v>
      </c>
      <c r="AA22" s="811">
        <v>0</v>
      </c>
      <c r="AB22" s="811">
        <v>0</v>
      </c>
      <c r="AC22" s="811">
        <v>0</v>
      </c>
      <c r="AD22" s="813">
        <v>0</v>
      </c>
      <c r="AE22" s="818">
        <v>0</v>
      </c>
      <c r="AF22" s="811">
        <v>0</v>
      </c>
      <c r="AG22" s="811">
        <v>0</v>
      </c>
      <c r="AH22" s="811">
        <v>0</v>
      </c>
      <c r="AI22" s="811">
        <v>305350</v>
      </c>
      <c r="AJ22" s="811">
        <v>4</v>
      </c>
      <c r="AK22" s="818">
        <v>0</v>
      </c>
      <c r="AL22" s="811">
        <v>0</v>
      </c>
    </row>
    <row r="23" spans="1:38" s="173" customFormat="1" ht="20.100000000000001" customHeight="1" x14ac:dyDescent="0.25">
      <c r="A23" s="804" t="s">
        <v>68</v>
      </c>
      <c r="B23" s="173" t="s">
        <v>169</v>
      </c>
      <c r="C23" s="805" t="s">
        <v>59</v>
      </c>
      <c r="D23" s="806">
        <v>433</v>
      </c>
      <c r="E23" s="806">
        <v>373</v>
      </c>
      <c r="F23" s="806">
        <v>327</v>
      </c>
      <c r="G23" s="808">
        <v>0</v>
      </c>
      <c r="H23" s="808">
        <v>0</v>
      </c>
      <c r="I23" s="808">
        <v>0</v>
      </c>
      <c r="J23" s="808">
        <v>0</v>
      </c>
      <c r="K23" s="808">
        <v>0</v>
      </c>
      <c r="L23" s="808">
        <v>0</v>
      </c>
      <c r="M23" s="808">
        <v>913482</v>
      </c>
      <c r="N23" s="808">
        <v>25</v>
      </c>
      <c r="O23" s="818">
        <v>0</v>
      </c>
      <c r="P23" s="811">
        <v>0</v>
      </c>
      <c r="Q23" s="811">
        <v>0</v>
      </c>
      <c r="R23" s="811">
        <v>0</v>
      </c>
      <c r="S23" s="811">
        <v>43834</v>
      </c>
      <c r="T23" s="813">
        <v>1</v>
      </c>
      <c r="U23" s="808">
        <v>0</v>
      </c>
      <c r="V23" s="808">
        <v>0</v>
      </c>
      <c r="W23" s="818">
        <v>0</v>
      </c>
      <c r="X23" s="811">
        <v>0</v>
      </c>
      <c r="Y23" s="811">
        <v>0</v>
      </c>
      <c r="Z23" s="811">
        <v>0</v>
      </c>
      <c r="AA23" s="811">
        <v>0</v>
      </c>
      <c r="AB23" s="811">
        <v>0</v>
      </c>
      <c r="AC23" s="811">
        <v>0</v>
      </c>
      <c r="AD23" s="813">
        <v>0</v>
      </c>
      <c r="AE23" s="818">
        <v>0</v>
      </c>
      <c r="AF23" s="811">
        <v>0</v>
      </c>
      <c r="AG23" s="811">
        <v>0</v>
      </c>
      <c r="AH23" s="811">
        <v>0</v>
      </c>
      <c r="AI23" s="811">
        <v>0</v>
      </c>
      <c r="AJ23" s="811">
        <v>0</v>
      </c>
      <c r="AK23" s="818">
        <v>0</v>
      </c>
      <c r="AL23" s="811">
        <v>0</v>
      </c>
    </row>
    <row r="24" spans="1:38" s="173" customFormat="1" ht="20.100000000000001" customHeight="1" x14ac:dyDescent="0.25">
      <c r="A24" s="804" t="s">
        <v>68</v>
      </c>
      <c r="B24" s="173" t="s">
        <v>168</v>
      </c>
      <c r="C24" s="805" t="s">
        <v>59</v>
      </c>
      <c r="D24" s="806">
        <v>605</v>
      </c>
      <c r="E24" s="806">
        <v>525</v>
      </c>
      <c r="F24" s="806">
        <v>483</v>
      </c>
      <c r="G24" s="808">
        <v>704941</v>
      </c>
      <c r="H24" s="808">
        <v>152</v>
      </c>
      <c r="I24" s="808">
        <v>1376333</v>
      </c>
      <c r="J24" s="808">
        <v>19</v>
      </c>
      <c r="K24" s="808">
        <v>20458</v>
      </c>
      <c r="L24" s="808">
        <v>7</v>
      </c>
      <c r="M24" s="808">
        <v>15135</v>
      </c>
      <c r="N24" s="808">
        <v>5</v>
      </c>
      <c r="O24" s="818">
        <v>53297457</v>
      </c>
      <c r="P24" s="811">
        <v>451</v>
      </c>
      <c r="Q24" s="811">
        <v>0</v>
      </c>
      <c r="R24" s="811">
        <v>0</v>
      </c>
      <c r="S24" s="811">
        <v>513444</v>
      </c>
      <c r="T24" s="813">
        <v>4</v>
      </c>
      <c r="U24" s="808">
        <v>13775</v>
      </c>
      <c r="V24" s="808">
        <v>5</v>
      </c>
      <c r="W24" s="818">
        <v>67884</v>
      </c>
      <c r="X24" s="811">
        <v>19</v>
      </c>
      <c r="Y24" s="811">
        <v>509938</v>
      </c>
      <c r="Z24" s="811">
        <v>15</v>
      </c>
      <c r="AA24" s="811">
        <v>0</v>
      </c>
      <c r="AB24" s="811">
        <v>0</v>
      </c>
      <c r="AC24" s="811">
        <v>11000</v>
      </c>
      <c r="AD24" s="813">
        <v>3</v>
      </c>
      <c r="AE24" s="818">
        <v>0</v>
      </c>
      <c r="AF24" s="811">
        <v>0</v>
      </c>
      <c r="AG24" s="811">
        <v>0</v>
      </c>
      <c r="AH24" s="811">
        <v>0</v>
      </c>
      <c r="AI24" s="811">
        <v>3062501</v>
      </c>
      <c r="AJ24" s="811">
        <v>26</v>
      </c>
      <c r="AK24" s="818">
        <v>0</v>
      </c>
      <c r="AL24" s="811">
        <v>0</v>
      </c>
    </row>
    <row r="25" spans="1:38" s="173" customFormat="1" ht="20.100000000000001" customHeight="1" x14ac:dyDescent="0.25">
      <c r="A25" s="804" t="s">
        <v>68</v>
      </c>
      <c r="B25" s="173" t="s">
        <v>167</v>
      </c>
      <c r="C25" s="805" t="s">
        <v>57</v>
      </c>
      <c r="D25" s="806">
        <v>370</v>
      </c>
      <c r="E25" s="806">
        <v>298</v>
      </c>
      <c r="F25" s="806">
        <v>298</v>
      </c>
      <c r="G25" s="808">
        <v>1271877</v>
      </c>
      <c r="H25" s="808">
        <v>153</v>
      </c>
      <c r="I25" s="808">
        <v>0</v>
      </c>
      <c r="J25" s="808">
        <v>0</v>
      </c>
      <c r="K25" s="808">
        <v>154047</v>
      </c>
      <c r="L25" s="808">
        <v>13</v>
      </c>
      <c r="M25" s="808">
        <v>547170</v>
      </c>
      <c r="N25" s="808">
        <v>15</v>
      </c>
      <c r="O25" s="818">
        <v>17245855</v>
      </c>
      <c r="P25" s="811">
        <v>255</v>
      </c>
      <c r="Q25" s="811">
        <v>0</v>
      </c>
      <c r="R25" s="811">
        <v>0</v>
      </c>
      <c r="S25" s="811">
        <v>106897</v>
      </c>
      <c r="T25" s="813">
        <v>2</v>
      </c>
      <c r="U25" s="808">
        <v>832</v>
      </c>
      <c r="V25" s="808">
        <v>1</v>
      </c>
      <c r="W25" s="818">
        <v>138872</v>
      </c>
      <c r="X25" s="811">
        <v>7</v>
      </c>
      <c r="Y25" s="811">
        <v>0</v>
      </c>
      <c r="Z25" s="811">
        <v>0</v>
      </c>
      <c r="AA25" s="811">
        <v>0</v>
      </c>
      <c r="AB25" s="811">
        <v>0</v>
      </c>
      <c r="AC25" s="811">
        <v>1144648</v>
      </c>
      <c r="AD25" s="813">
        <v>19</v>
      </c>
      <c r="AE25" s="818">
        <v>0</v>
      </c>
      <c r="AF25" s="811">
        <v>0</v>
      </c>
      <c r="AG25" s="811">
        <v>0</v>
      </c>
      <c r="AH25" s="811">
        <v>0</v>
      </c>
      <c r="AI25" s="811">
        <v>0</v>
      </c>
      <c r="AJ25" s="811">
        <v>0</v>
      </c>
      <c r="AK25" s="818">
        <v>0</v>
      </c>
      <c r="AL25" s="811">
        <v>0</v>
      </c>
    </row>
    <row r="26" spans="1:38" s="173" customFormat="1" ht="20.100000000000001" customHeight="1" x14ac:dyDescent="0.25">
      <c r="A26" s="804" t="s">
        <v>69</v>
      </c>
      <c r="B26" s="173" t="s">
        <v>170</v>
      </c>
      <c r="C26" s="805" t="s">
        <v>57</v>
      </c>
      <c r="D26" s="806">
        <v>383</v>
      </c>
      <c r="E26" s="806">
        <v>318</v>
      </c>
      <c r="F26" s="806">
        <v>318</v>
      </c>
      <c r="G26" s="808">
        <v>467475</v>
      </c>
      <c r="H26" s="808">
        <v>240</v>
      </c>
      <c r="I26" s="808">
        <v>0</v>
      </c>
      <c r="J26" s="808">
        <v>0</v>
      </c>
      <c r="K26" s="808">
        <v>40878</v>
      </c>
      <c r="L26" s="808">
        <v>9</v>
      </c>
      <c r="M26" s="808">
        <v>130340</v>
      </c>
      <c r="N26" s="808">
        <v>24</v>
      </c>
      <c r="O26" s="818">
        <v>17654023</v>
      </c>
      <c r="P26" s="811">
        <v>318</v>
      </c>
      <c r="Q26" s="811">
        <v>0</v>
      </c>
      <c r="R26" s="811">
        <v>0</v>
      </c>
      <c r="S26" s="811">
        <v>0</v>
      </c>
      <c r="T26" s="813">
        <v>0</v>
      </c>
      <c r="U26" s="808">
        <v>0</v>
      </c>
      <c r="V26" s="808">
        <v>0</v>
      </c>
      <c r="W26" s="818">
        <v>0</v>
      </c>
      <c r="X26" s="811">
        <v>0</v>
      </c>
      <c r="Y26" s="811">
        <v>0</v>
      </c>
      <c r="Z26" s="811">
        <v>0</v>
      </c>
      <c r="AA26" s="811">
        <v>0</v>
      </c>
      <c r="AB26" s="811">
        <v>0</v>
      </c>
      <c r="AC26" s="811">
        <v>0</v>
      </c>
      <c r="AD26" s="813">
        <v>0</v>
      </c>
      <c r="AE26" s="818">
        <v>0</v>
      </c>
      <c r="AF26" s="811">
        <v>0</v>
      </c>
      <c r="AG26" s="811">
        <v>0</v>
      </c>
      <c r="AH26" s="811">
        <v>0</v>
      </c>
      <c r="AI26" s="811">
        <v>0</v>
      </c>
      <c r="AJ26" s="811">
        <v>0</v>
      </c>
      <c r="AK26" s="818">
        <v>0</v>
      </c>
      <c r="AL26" s="811">
        <v>0</v>
      </c>
    </row>
    <row r="27" spans="1:38" s="173" customFormat="1" ht="20.100000000000001" customHeight="1" x14ac:dyDescent="0.25">
      <c r="A27" s="804" t="s">
        <v>70</v>
      </c>
      <c r="B27" s="173" t="s">
        <v>172</v>
      </c>
      <c r="C27" s="805" t="s">
        <v>59</v>
      </c>
      <c r="D27" s="806">
        <v>561</v>
      </c>
      <c r="E27" s="806">
        <v>499</v>
      </c>
      <c r="F27" s="806">
        <v>499</v>
      </c>
      <c r="G27" s="808">
        <v>494300</v>
      </c>
      <c r="H27" s="808">
        <v>21</v>
      </c>
      <c r="I27" s="808">
        <v>2777999</v>
      </c>
      <c r="J27" s="808">
        <v>23</v>
      </c>
      <c r="K27" s="808">
        <v>0</v>
      </c>
      <c r="L27" s="808">
        <v>0</v>
      </c>
      <c r="M27" s="808">
        <v>24834</v>
      </c>
      <c r="N27" s="808">
        <v>8</v>
      </c>
      <c r="O27" s="818">
        <v>62421832</v>
      </c>
      <c r="P27" s="811">
        <v>484</v>
      </c>
      <c r="Q27" s="811">
        <v>0</v>
      </c>
      <c r="R27" s="811">
        <v>0</v>
      </c>
      <c r="S27" s="811">
        <v>1681076</v>
      </c>
      <c r="T27" s="813">
        <v>19</v>
      </c>
      <c r="U27" s="808">
        <v>115910</v>
      </c>
      <c r="V27" s="808">
        <v>38</v>
      </c>
      <c r="W27" s="818">
        <v>0</v>
      </c>
      <c r="X27" s="811">
        <v>0</v>
      </c>
      <c r="Y27" s="811">
        <v>0</v>
      </c>
      <c r="Z27" s="811">
        <v>0</v>
      </c>
      <c r="AA27" s="811">
        <v>0</v>
      </c>
      <c r="AB27" s="811">
        <v>0</v>
      </c>
      <c r="AC27" s="811">
        <v>0</v>
      </c>
      <c r="AD27" s="813">
        <v>0</v>
      </c>
      <c r="AE27" s="818">
        <v>0</v>
      </c>
      <c r="AF27" s="811">
        <v>0</v>
      </c>
      <c r="AG27" s="811">
        <v>0</v>
      </c>
      <c r="AH27" s="811">
        <v>0</v>
      </c>
      <c r="AI27" s="811">
        <v>0</v>
      </c>
      <c r="AJ27" s="811">
        <v>0</v>
      </c>
      <c r="AK27" s="818">
        <v>0</v>
      </c>
      <c r="AL27" s="811">
        <v>0</v>
      </c>
    </row>
    <row r="28" spans="1:38" s="173" customFormat="1" ht="20.100000000000001" customHeight="1" x14ac:dyDescent="0.25">
      <c r="A28" s="804" t="s">
        <v>70</v>
      </c>
      <c r="B28" s="173" t="s">
        <v>171</v>
      </c>
      <c r="C28" s="805" t="s">
        <v>57</v>
      </c>
      <c r="D28" s="806">
        <v>212</v>
      </c>
      <c r="E28" s="806">
        <v>189</v>
      </c>
      <c r="F28" s="806">
        <v>181</v>
      </c>
      <c r="G28" s="808">
        <v>136550</v>
      </c>
      <c r="H28" s="808">
        <v>36</v>
      </c>
      <c r="I28" s="808">
        <v>0</v>
      </c>
      <c r="J28" s="808">
        <v>0</v>
      </c>
      <c r="K28" s="808">
        <v>0</v>
      </c>
      <c r="L28" s="808">
        <v>0</v>
      </c>
      <c r="M28" s="808">
        <v>398095</v>
      </c>
      <c r="N28" s="808">
        <v>13</v>
      </c>
      <c r="O28" s="818">
        <v>12277235</v>
      </c>
      <c r="P28" s="811">
        <v>177</v>
      </c>
      <c r="Q28" s="811">
        <v>0</v>
      </c>
      <c r="R28" s="811">
        <v>0</v>
      </c>
      <c r="S28" s="811">
        <v>826296</v>
      </c>
      <c r="T28" s="813">
        <v>10</v>
      </c>
      <c r="U28" s="808">
        <v>0</v>
      </c>
      <c r="V28" s="808">
        <v>0</v>
      </c>
      <c r="W28" s="818">
        <v>3500</v>
      </c>
      <c r="X28" s="811">
        <v>50</v>
      </c>
      <c r="Y28" s="811">
        <v>0</v>
      </c>
      <c r="Z28" s="811">
        <v>0</v>
      </c>
      <c r="AA28" s="811">
        <v>0</v>
      </c>
      <c r="AB28" s="811">
        <v>0</v>
      </c>
      <c r="AC28" s="811">
        <v>209789</v>
      </c>
      <c r="AD28" s="813">
        <v>5</v>
      </c>
      <c r="AE28" s="818">
        <v>0</v>
      </c>
      <c r="AF28" s="811">
        <v>0</v>
      </c>
      <c r="AG28" s="811">
        <v>0</v>
      </c>
      <c r="AH28" s="811">
        <v>0</v>
      </c>
      <c r="AI28" s="811">
        <v>781394</v>
      </c>
      <c r="AJ28" s="811">
        <v>9</v>
      </c>
      <c r="AK28" s="818">
        <v>0</v>
      </c>
      <c r="AL28" s="811">
        <v>0</v>
      </c>
    </row>
    <row r="29" spans="1:38" s="173" customFormat="1" ht="20.100000000000001" customHeight="1" x14ac:dyDescent="0.25">
      <c r="A29" s="804" t="s">
        <v>70</v>
      </c>
      <c r="B29" s="173" t="s">
        <v>991</v>
      </c>
      <c r="C29" s="805" t="s">
        <v>57</v>
      </c>
      <c r="D29" s="806">
        <v>374</v>
      </c>
      <c r="E29" s="806">
        <v>394</v>
      </c>
      <c r="F29" s="806">
        <v>394</v>
      </c>
      <c r="G29" s="808">
        <v>181868</v>
      </c>
      <c r="H29" s="808">
        <v>90</v>
      </c>
      <c r="I29" s="808">
        <v>0</v>
      </c>
      <c r="J29" s="808">
        <v>0</v>
      </c>
      <c r="K29" s="808">
        <v>215655</v>
      </c>
      <c r="L29" s="808">
        <v>4</v>
      </c>
      <c r="M29" s="808">
        <v>83152</v>
      </c>
      <c r="N29" s="808">
        <v>9</v>
      </c>
      <c r="O29" s="818">
        <v>36334167</v>
      </c>
      <c r="P29" s="811">
        <v>346</v>
      </c>
      <c r="Q29" s="811">
        <v>0</v>
      </c>
      <c r="R29" s="811">
        <v>0</v>
      </c>
      <c r="S29" s="811">
        <v>252628</v>
      </c>
      <c r="T29" s="813">
        <v>6</v>
      </c>
      <c r="U29" s="808">
        <v>0</v>
      </c>
      <c r="V29" s="808">
        <v>0</v>
      </c>
      <c r="W29" s="818">
        <v>27251</v>
      </c>
      <c r="X29" s="811">
        <v>7</v>
      </c>
      <c r="Y29" s="811">
        <v>0</v>
      </c>
      <c r="Z29" s="811">
        <v>0</v>
      </c>
      <c r="AA29" s="811">
        <v>38446</v>
      </c>
      <c r="AB29" s="811">
        <v>1</v>
      </c>
      <c r="AC29" s="811">
        <v>10000</v>
      </c>
      <c r="AD29" s="813">
        <v>1</v>
      </c>
      <c r="AE29" s="818">
        <v>0</v>
      </c>
      <c r="AF29" s="811">
        <v>0</v>
      </c>
      <c r="AG29" s="811">
        <v>0</v>
      </c>
      <c r="AH29" s="811">
        <v>0</v>
      </c>
      <c r="AI29" s="811">
        <v>705576</v>
      </c>
      <c r="AJ29" s="811">
        <v>5</v>
      </c>
      <c r="AK29" s="818">
        <v>0</v>
      </c>
      <c r="AL29" s="811">
        <v>0</v>
      </c>
    </row>
    <row r="30" spans="1:38" s="173" customFormat="1" ht="20.100000000000001" customHeight="1" x14ac:dyDescent="0.25">
      <c r="A30" s="804" t="s">
        <v>71</v>
      </c>
      <c r="B30" s="173" t="s">
        <v>173</v>
      </c>
      <c r="C30" s="805" t="s">
        <v>57</v>
      </c>
      <c r="D30" s="806">
        <v>443</v>
      </c>
      <c r="E30" s="806">
        <v>403</v>
      </c>
      <c r="F30" s="806">
        <v>362</v>
      </c>
      <c r="G30" s="808">
        <v>1304425</v>
      </c>
      <c r="H30" s="808">
        <v>143</v>
      </c>
      <c r="I30" s="808">
        <v>14000</v>
      </c>
      <c r="J30" s="808">
        <v>4</v>
      </c>
      <c r="K30" s="808">
        <v>2062</v>
      </c>
      <c r="L30" s="808">
        <v>1</v>
      </c>
      <c r="M30" s="808">
        <v>65274</v>
      </c>
      <c r="N30" s="808">
        <v>16</v>
      </c>
      <c r="O30" s="818">
        <v>24113767</v>
      </c>
      <c r="P30" s="811">
        <v>350</v>
      </c>
      <c r="Q30" s="811">
        <v>0</v>
      </c>
      <c r="R30" s="811">
        <v>0</v>
      </c>
      <c r="S30" s="811">
        <v>136000</v>
      </c>
      <c r="T30" s="813">
        <v>2</v>
      </c>
      <c r="U30" s="808">
        <v>0</v>
      </c>
      <c r="V30" s="808">
        <v>0</v>
      </c>
      <c r="W30" s="818">
        <v>199392</v>
      </c>
      <c r="X30" s="811">
        <v>26</v>
      </c>
      <c r="Y30" s="811">
        <v>14000</v>
      </c>
      <c r="Z30" s="811">
        <v>4</v>
      </c>
      <c r="AA30" s="811">
        <v>0</v>
      </c>
      <c r="AB30" s="811">
        <v>0</v>
      </c>
      <c r="AC30" s="811">
        <v>5697</v>
      </c>
      <c r="AD30" s="813">
        <v>2</v>
      </c>
      <c r="AE30" s="818">
        <v>0</v>
      </c>
      <c r="AF30" s="811">
        <v>0</v>
      </c>
      <c r="AG30" s="811">
        <v>0</v>
      </c>
      <c r="AH30" s="811">
        <v>0</v>
      </c>
      <c r="AI30" s="811">
        <v>1840212</v>
      </c>
      <c r="AJ30" s="811">
        <v>25</v>
      </c>
      <c r="AK30" s="818">
        <v>0</v>
      </c>
      <c r="AL30" s="811">
        <v>0</v>
      </c>
    </row>
    <row r="31" spans="1:38" s="173" customFormat="1" ht="20.100000000000001" customHeight="1" x14ac:dyDescent="0.25">
      <c r="A31" s="804" t="s">
        <v>72</v>
      </c>
      <c r="B31" s="173" t="s">
        <v>174</v>
      </c>
      <c r="C31" s="805" t="s">
        <v>57</v>
      </c>
      <c r="D31" s="806">
        <v>326</v>
      </c>
      <c r="E31" s="806">
        <v>333</v>
      </c>
      <c r="F31" s="806">
        <v>284</v>
      </c>
      <c r="G31" s="808">
        <v>1839843</v>
      </c>
      <c r="H31" s="808">
        <v>222</v>
      </c>
      <c r="I31" s="808">
        <v>705148</v>
      </c>
      <c r="J31" s="808">
        <v>9</v>
      </c>
      <c r="K31" s="808">
        <v>11778</v>
      </c>
      <c r="L31" s="808">
        <v>1</v>
      </c>
      <c r="M31" s="808">
        <v>56853</v>
      </c>
      <c r="N31" s="808">
        <v>9</v>
      </c>
      <c r="O31" s="818">
        <v>21147390</v>
      </c>
      <c r="P31" s="811">
        <v>253</v>
      </c>
      <c r="Q31" s="811">
        <v>0</v>
      </c>
      <c r="R31" s="811">
        <v>0</v>
      </c>
      <c r="S31" s="811">
        <v>0</v>
      </c>
      <c r="T31" s="813">
        <v>0</v>
      </c>
      <c r="U31" s="808">
        <v>0</v>
      </c>
      <c r="V31" s="808">
        <v>0</v>
      </c>
      <c r="W31" s="818">
        <v>232234</v>
      </c>
      <c r="X31" s="811">
        <v>33</v>
      </c>
      <c r="Y31" s="811">
        <v>1393166</v>
      </c>
      <c r="Z31" s="811">
        <v>18</v>
      </c>
      <c r="AA31" s="811">
        <v>0</v>
      </c>
      <c r="AB31" s="811">
        <v>0</v>
      </c>
      <c r="AC31" s="811">
        <v>6000</v>
      </c>
      <c r="AD31" s="813">
        <v>2</v>
      </c>
      <c r="AE31" s="818">
        <v>0</v>
      </c>
      <c r="AF31" s="811">
        <v>0</v>
      </c>
      <c r="AG31" s="811">
        <v>15000</v>
      </c>
      <c r="AH31" s="811">
        <v>1</v>
      </c>
      <c r="AI31" s="811">
        <v>0</v>
      </c>
      <c r="AJ31" s="811">
        <v>0</v>
      </c>
      <c r="AK31" s="818">
        <v>0</v>
      </c>
      <c r="AL31" s="811">
        <v>0</v>
      </c>
    </row>
    <row r="32" spans="1:38" s="173" customFormat="1" ht="20.100000000000001" customHeight="1" x14ac:dyDescent="0.25">
      <c r="A32" s="804" t="s">
        <v>73</v>
      </c>
      <c r="B32" s="173" t="s">
        <v>175</v>
      </c>
      <c r="C32" s="805" t="s">
        <v>57</v>
      </c>
      <c r="D32" s="806">
        <v>264</v>
      </c>
      <c r="E32" s="806">
        <v>188</v>
      </c>
      <c r="F32" s="806">
        <v>188</v>
      </c>
      <c r="G32" s="808">
        <v>613939</v>
      </c>
      <c r="H32" s="808">
        <v>186</v>
      </c>
      <c r="I32" s="808">
        <v>2290487</v>
      </c>
      <c r="J32" s="808">
        <v>34</v>
      </c>
      <c r="K32" s="808">
        <v>36964</v>
      </c>
      <c r="L32" s="808">
        <v>1</v>
      </c>
      <c r="M32" s="808">
        <v>50625</v>
      </c>
      <c r="N32" s="808">
        <v>16</v>
      </c>
      <c r="O32" s="818">
        <v>13524540</v>
      </c>
      <c r="P32" s="811">
        <v>188</v>
      </c>
      <c r="Q32" s="811">
        <v>0</v>
      </c>
      <c r="R32" s="811">
        <v>0</v>
      </c>
      <c r="S32" s="811">
        <v>0</v>
      </c>
      <c r="T32" s="813">
        <v>0</v>
      </c>
      <c r="U32" s="808">
        <v>0</v>
      </c>
      <c r="V32" s="808">
        <v>0</v>
      </c>
      <c r="W32" s="818">
        <v>0</v>
      </c>
      <c r="X32" s="811">
        <v>0</v>
      </c>
      <c r="Y32" s="811">
        <v>0</v>
      </c>
      <c r="Z32" s="811">
        <v>0</v>
      </c>
      <c r="AA32" s="811">
        <v>0</v>
      </c>
      <c r="AB32" s="811">
        <v>0</v>
      </c>
      <c r="AC32" s="811">
        <v>0</v>
      </c>
      <c r="AD32" s="813">
        <v>0</v>
      </c>
      <c r="AE32" s="818">
        <v>0</v>
      </c>
      <c r="AF32" s="811">
        <v>0</v>
      </c>
      <c r="AG32" s="811">
        <v>0</v>
      </c>
      <c r="AH32" s="811">
        <v>0</v>
      </c>
      <c r="AI32" s="811">
        <v>0</v>
      </c>
      <c r="AJ32" s="811">
        <v>0</v>
      </c>
      <c r="AK32" s="818">
        <v>0</v>
      </c>
      <c r="AL32" s="811">
        <v>0</v>
      </c>
    </row>
    <row r="33" spans="1:38" s="173" customFormat="1" ht="20.100000000000001" customHeight="1" x14ac:dyDescent="0.25">
      <c r="A33" s="804" t="s">
        <v>73</v>
      </c>
      <c r="B33" s="173" t="s">
        <v>176</v>
      </c>
      <c r="C33" s="805" t="s">
        <v>57</v>
      </c>
      <c r="D33" s="806">
        <v>474</v>
      </c>
      <c r="E33" s="806">
        <v>445</v>
      </c>
      <c r="F33" s="806">
        <v>407</v>
      </c>
      <c r="G33" s="808">
        <v>591878</v>
      </c>
      <c r="H33" s="808">
        <v>123</v>
      </c>
      <c r="I33" s="808">
        <v>1829471</v>
      </c>
      <c r="J33" s="808">
        <v>21</v>
      </c>
      <c r="K33" s="808">
        <v>0</v>
      </c>
      <c r="L33" s="808">
        <v>0</v>
      </c>
      <c r="M33" s="808">
        <v>48177</v>
      </c>
      <c r="N33" s="808">
        <v>8</v>
      </c>
      <c r="O33" s="818">
        <v>34522985</v>
      </c>
      <c r="P33" s="811">
        <v>366</v>
      </c>
      <c r="Q33" s="811">
        <v>0</v>
      </c>
      <c r="R33" s="811">
        <v>0</v>
      </c>
      <c r="S33" s="811">
        <v>201985</v>
      </c>
      <c r="T33" s="813">
        <v>3</v>
      </c>
      <c r="U33" s="808">
        <v>0</v>
      </c>
      <c r="V33" s="808">
        <v>0</v>
      </c>
      <c r="W33" s="818">
        <v>38624</v>
      </c>
      <c r="X33" s="811">
        <v>14</v>
      </c>
      <c r="Y33" s="811">
        <v>1616806</v>
      </c>
      <c r="Z33" s="811">
        <v>18</v>
      </c>
      <c r="AA33" s="811">
        <v>0</v>
      </c>
      <c r="AB33" s="811">
        <v>0</v>
      </c>
      <c r="AC33" s="811">
        <v>750</v>
      </c>
      <c r="AD33" s="813">
        <v>1</v>
      </c>
      <c r="AE33" s="818">
        <v>0</v>
      </c>
      <c r="AF33" s="811">
        <v>0</v>
      </c>
      <c r="AG33" s="811">
        <v>0</v>
      </c>
      <c r="AH33" s="811">
        <v>0</v>
      </c>
      <c r="AI33" s="811">
        <v>455513</v>
      </c>
      <c r="AJ33" s="811">
        <v>5</v>
      </c>
      <c r="AK33" s="818">
        <v>0</v>
      </c>
      <c r="AL33" s="811">
        <v>0</v>
      </c>
    </row>
    <row r="34" spans="1:38" s="173" customFormat="1" ht="20.100000000000001" customHeight="1" x14ac:dyDescent="0.25">
      <c r="A34" s="804" t="s">
        <v>74</v>
      </c>
      <c r="B34" s="173" t="s">
        <v>177</v>
      </c>
      <c r="C34" s="805" t="s">
        <v>57</v>
      </c>
      <c r="D34" s="806">
        <v>308</v>
      </c>
      <c r="E34" s="806">
        <v>296</v>
      </c>
      <c r="F34" s="806">
        <v>262</v>
      </c>
      <c r="G34" s="808">
        <v>485927</v>
      </c>
      <c r="H34" s="808">
        <v>198</v>
      </c>
      <c r="I34" s="808">
        <v>0</v>
      </c>
      <c r="J34" s="808">
        <v>0</v>
      </c>
      <c r="K34" s="808">
        <v>471553</v>
      </c>
      <c r="L34" s="808">
        <v>22</v>
      </c>
      <c r="M34" s="808">
        <v>670343</v>
      </c>
      <c r="N34" s="808">
        <v>17</v>
      </c>
      <c r="O34" s="818">
        <v>18365584</v>
      </c>
      <c r="P34" s="811">
        <v>261</v>
      </c>
      <c r="Q34" s="811">
        <v>0</v>
      </c>
      <c r="R34" s="811">
        <v>0</v>
      </c>
      <c r="S34" s="811">
        <v>191133</v>
      </c>
      <c r="T34" s="813">
        <v>4</v>
      </c>
      <c r="U34" s="808">
        <v>18302</v>
      </c>
      <c r="V34" s="808">
        <v>2</v>
      </c>
      <c r="W34" s="818">
        <v>23234</v>
      </c>
      <c r="X34" s="811">
        <v>1</v>
      </c>
      <c r="Y34" s="811">
        <v>367743</v>
      </c>
      <c r="Z34" s="811">
        <v>6</v>
      </c>
      <c r="AA34" s="811">
        <v>0</v>
      </c>
      <c r="AB34" s="811">
        <v>0</v>
      </c>
      <c r="AC34" s="811">
        <v>0</v>
      </c>
      <c r="AD34" s="813">
        <v>0</v>
      </c>
      <c r="AE34" s="818">
        <v>0</v>
      </c>
      <c r="AF34" s="811">
        <v>0</v>
      </c>
      <c r="AG34" s="811">
        <v>0</v>
      </c>
      <c r="AH34" s="811">
        <v>0</v>
      </c>
      <c r="AI34" s="811">
        <v>0</v>
      </c>
      <c r="AJ34" s="811">
        <v>0</v>
      </c>
      <c r="AK34" s="818">
        <v>0</v>
      </c>
      <c r="AL34" s="811">
        <v>0</v>
      </c>
    </row>
    <row r="35" spans="1:38" s="173" customFormat="1" ht="20.100000000000001" customHeight="1" x14ac:dyDescent="0.25">
      <c r="A35" s="804" t="s">
        <v>75</v>
      </c>
      <c r="B35" s="173" t="s">
        <v>247</v>
      </c>
      <c r="C35" s="805" t="s">
        <v>59</v>
      </c>
      <c r="D35" s="806">
        <v>272</v>
      </c>
      <c r="E35" s="806">
        <v>246</v>
      </c>
      <c r="F35" s="806">
        <v>246</v>
      </c>
      <c r="G35" s="808">
        <v>100200</v>
      </c>
      <c r="H35" s="808">
        <v>24</v>
      </c>
      <c r="I35" s="808">
        <v>0</v>
      </c>
      <c r="J35" s="808">
        <v>0</v>
      </c>
      <c r="K35" s="808">
        <v>0</v>
      </c>
      <c r="L35" s="808">
        <v>0</v>
      </c>
      <c r="M35" s="808">
        <v>1477023</v>
      </c>
      <c r="N35" s="808">
        <v>17</v>
      </c>
      <c r="O35" s="818">
        <v>23502673</v>
      </c>
      <c r="P35" s="811">
        <v>221</v>
      </c>
      <c r="Q35" s="811">
        <v>295366</v>
      </c>
      <c r="R35" s="811">
        <v>7</v>
      </c>
      <c r="S35" s="811">
        <v>0</v>
      </c>
      <c r="T35" s="813">
        <v>0</v>
      </c>
      <c r="U35" s="808">
        <v>2359</v>
      </c>
      <c r="V35" s="808">
        <v>1</v>
      </c>
      <c r="W35" s="818">
        <v>3330</v>
      </c>
      <c r="X35" s="811">
        <v>1</v>
      </c>
      <c r="Y35" s="811">
        <v>0</v>
      </c>
      <c r="Z35" s="811">
        <v>0</v>
      </c>
      <c r="AA35" s="811">
        <v>0</v>
      </c>
      <c r="AB35" s="811">
        <v>0</v>
      </c>
      <c r="AC35" s="811">
        <v>182420</v>
      </c>
      <c r="AD35" s="813">
        <v>2</v>
      </c>
      <c r="AE35" s="818">
        <v>0</v>
      </c>
      <c r="AF35" s="811">
        <v>0</v>
      </c>
      <c r="AG35" s="811">
        <v>0</v>
      </c>
      <c r="AH35" s="811">
        <v>0</v>
      </c>
      <c r="AI35" s="811">
        <v>248194</v>
      </c>
      <c r="AJ35" s="811">
        <v>2</v>
      </c>
      <c r="AK35" s="818">
        <v>0</v>
      </c>
      <c r="AL35" s="811">
        <v>0</v>
      </c>
    </row>
    <row r="36" spans="1:38" s="173" customFormat="1" ht="20.100000000000001" customHeight="1" x14ac:dyDescent="0.25">
      <c r="A36" s="804" t="s">
        <v>76</v>
      </c>
      <c r="B36" s="173" t="s">
        <v>179</v>
      </c>
      <c r="C36" s="805" t="s">
        <v>57</v>
      </c>
      <c r="D36" s="806">
        <v>525</v>
      </c>
      <c r="E36" s="806">
        <v>445</v>
      </c>
      <c r="F36" s="806">
        <v>433</v>
      </c>
      <c r="G36" s="808">
        <v>2482703</v>
      </c>
      <c r="H36" s="808">
        <v>388</v>
      </c>
      <c r="I36" s="808">
        <v>0</v>
      </c>
      <c r="J36" s="808">
        <v>0</v>
      </c>
      <c r="K36" s="808">
        <v>177430</v>
      </c>
      <c r="L36" s="808">
        <v>78</v>
      </c>
      <c r="M36" s="808">
        <v>0</v>
      </c>
      <c r="N36" s="808">
        <v>0</v>
      </c>
      <c r="O36" s="818">
        <v>32880570</v>
      </c>
      <c r="P36" s="811">
        <v>381</v>
      </c>
      <c r="Q36" s="811">
        <v>0</v>
      </c>
      <c r="R36" s="811">
        <v>0</v>
      </c>
      <c r="S36" s="811">
        <v>387723</v>
      </c>
      <c r="T36" s="813">
        <v>5</v>
      </c>
      <c r="U36" s="808">
        <v>67093</v>
      </c>
      <c r="V36" s="808">
        <v>14</v>
      </c>
      <c r="W36" s="818">
        <v>0</v>
      </c>
      <c r="X36" s="811">
        <v>0</v>
      </c>
      <c r="Y36" s="811">
        <v>0</v>
      </c>
      <c r="Z36" s="811">
        <v>0</v>
      </c>
      <c r="AA36" s="811">
        <v>0</v>
      </c>
      <c r="AB36" s="811">
        <v>0</v>
      </c>
      <c r="AC36" s="811">
        <v>268650</v>
      </c>
      <c r="AD36" s="813">
        <v>4</v>
      </c>
      <c r="AE36" s="818">
        <v>0</v>
      </c>
      <c r="AF36" s="811">
        <v>0</v>
      </c>
      <c r="AG36" s="811">
        <v>0</v>
      </c>
      <c r="AH36" s="811">
        <v>0</v>
      </c>
      <c r="AI36" s="811">
        <v>0</v>
      </c>
      <c r="AJ36" s="811">
        <v>0</v>
      </c>
      <c r="AK36" s="818">
        <v>0</v>
      </c>
      <c r="AL36" s="811">
        <v>0</v>
      </c>
    </row>
    <row r="37" spans="1:38" s="173" customFormat="1" ht="20.100000000000001" customHeight="1" x14ac:dyDescent="0.25">
      <c r="A37" s="804" t="s">
        <v>77</v>
      </c>
      <c r="B37" s="173" t="s">
        <v>181</v>
      </c>
      <c r="C37" s="805" t="s">
        <v>59</v>
      </c>
      <c r="D37" s="806">
        <v>651</v>
      </c>
      <c r="E37" s="806">
        <v>349</v>
      </c>
      <c r="F37" s="806">
        <v>29</v>
      </c>
      <c r="G37" s="808">
        <v>753924</v>
      </c>
      <c r="H37" s="808">
        <v>11</v>
      </c>
      <c r="I37" s="808">
        <v>0</v>
      </c>
      <c r="J37" s="808">
        <v>0</v>
      </c>
      <c r="K37" s="808">
        <v>0</v>
      </c>
      <c r="L37" s="808">
        <v>0</v>
      </c>
      <c r="M37" s="808">
        <v>0</v>
      </c>
      <c r="N37" s="808">
        <v>0</v>
      </c>
      <c r="O37" s="818">
        <v>2893277</v>
      </c>
      <c r="P37" s="811">
        <v>26</v>
      </c>
      <c r="Q37" s="811">
        <v>0</v>
      </c>
      <c r="R37" s="811">
        <v>0</v>
      </c>
      <c r="S37" s="811">
        <v>230000</v>
      </c>
      <c r="T37" s="813">
        <v>23</v>
      </c>
      <c r="U37" s="808">
        <v>0</v>
      </c>
      <c r="V37" s="808">
        <v>0</v>
      </c>
      <c r="W37" s="818">
        <v>1755180</v>
      </c>
      <c r="X37" s="811">
        <v>89</v>
      </c>
      <c r="Y37" s="811">
        <v>2684461</v>
      </c>
      <c r="Z37" s="811">
        <v>20</v>
      </c>
      <c r="AA37" s="811">
        <v>0</v>
      </c>
      <c r="AB37" s="811">
        <v>0</v>
      </c>
      <c r="AC37" s="811">
        <v>80318</v>
      </c>
      <c r="AD37" s="813">
        <v>2</v>
      </c>
      <c r="AE37" s="818">
        <v>33959187</v>
      </c>
      <c r="AF37" s="811">
        <v>289</v>
      </c>
      <c r="AG37" s="811">
        <v>0</v>
      </c>
      <c r="AH37" s="811">
        <v>0</v>
      </c>
      <c r="AI37" s="811">
        <v>652461</v>
      </c>
      <c r="AJ37" s="811">
        <v>10</v>
      </c>
      <c r="AK37" s="818">
        <v>0</v>
      </c>
      <c r="AL37" s="811">
        <v>0</v>
      </c>
    </row>
    <row r="38" spans="1:38" s="173" customFormat="1" ht="20.100000000000001" customHeight="1" x14ac:dyDescent="0.25">
      <c r="A38" s="804" t="s">
        <v>77</v>
      </c>
      <c r="B38" s="173" t="s">
        <v>180</v>
      </c>
      <c r="C38" s="805" t="s">
        <v>59</v>
      </c>
      <c r="D38" s="806">
        <v>144</v>
      </c>
      <c r="E38" s="806">
        <v>95</v>
      </c>
      <c r="F38" s="806">
        <v>95</v>
      </c>
      <c r="G38" s="808">
        <v>1755974</v>
      </c>
      <c r="H38" s="808">
        <v>70</v>
      </c>
      <c r="I38" s="808">
        <v>1240568</v>
      </c>
      <c r="J38" s="808">
        <v>16</v>
      </c>
      <c r="K38" s="808">
        <v>0</v>
      </c>
      <c r="L38" s="808">
        <v>0</v>
      </c>
      <c r="M38" s="808">
        <v>16000</v>
      </c>
      <c r="N38" s="808">
        <v>3</v>
      </c>
      <c r="O38" s="818">
        <v>5500113</v>
      </c>
      <c r="P38" s="811">
        <v>74</v>
      </c>
      <c r="Q38" s="811">
        <v>0</v>
      </c>
      <c r="R38" s="811">
        <v>0</v>
      </c>
      <c r="S38" s="811">
        <v>453118</v>
      </c>
      <c r="T38" s="813">
        <v>12</v>
      </c>
      <c r="U38" s="808">
        <v>0</v>
      </c>
      <c r="V38" s="808">
        <v>0</v>
      </c>
      <c r="W38" s="818">
        <v>0</v>
      </c>
      <c r="X38" s="811">
        <v>0</v>
      </c>
      <c r="Y38" s="811">
        <v>0</v>
      </c>
      <c r="Z38" s="811">
        <v>0</v>
      </c>
      <c r="AA38" s="811">
        <v>0</v>
      </c>
      <c r="AB38" s="811">
        <v>0</v>
      </c>
      <c r="AC38" s="811">
        <v>0</v>
      </c>
      <c r="AD38" s="813">
        <v>0</v>
      </c>
      <c r="AE38" s="818">
        <v>0</v>
      </c>
      <c r="AF38" s="811">
        <v>0</v>
      </c>
      <c r="AG38" s="811">
        <v>0</v>
      </c>
      <c r="AH38" s="811">
        <v>0</v>
      </c>
      <c r="AI38" s="811">
        <v>260588</v>
      </c>
      <c r="AJ38" s="811">
        <v>4</v>
      </c>
      <c r="AK38" s="818">
        <v>0</v>
      </c>
      <c r="AL38" s="811">
        <v>0</v>
      </c>
    </row>
    <row r="39" spans="1:38" s="173" customFormat="1" ht="20.100000000000001" customHeight="1" x14ac:dyDescent="0.25">
      <c r="A39" s="804" t="s">
        <v>77</v>
      </c>
      <c r="B39" s="173" t="s">
        <v>182</v>
      </c>
      <c r="C39" s="805" t="s">
        <v>59</v>
      </c>
      <c r="D39" s="806">
        <v>886</v>
      </c>
      <c r="E39" s="806">
        <v>796</v>
      </c>
      <c r="F39" s="806">
        <v>788</v>
      </c>
      <c r="G39" s="808">
        <v>5250995</v>
      </c>
      <c r="H39" s="808">
        <v>263</v>
      </c>
      <c r="I39" s="808">
        <v>5548476</v>
      </c>
      <c r="J39" s="808">
        <v>43</v>
      </c>
      <c r="K39" s="808">
        <v>0</v>
      </c>
      <c r="L39" s="808">
        <v>0</v>
      </c>
      <c r="M39" s="808">
        <v>89750</v>
      </c>
      <c r="N39" s="808">
        <v>19</v>
      </c>
      <c r="O39" s="818">
        <v>96214672</v>
      </c>
      <c r="P39" s="811">
        <v>783</v>
      </c>
      <c r="Q39" s="811">
        <v>0</v>
      </c>
      <c r="R39" s="811">
        <v>0</v>
      </c>
      <c r="S39" s="811">
        <v>1084600</v>
      </c>
      <c r="T39" s="813">
        <v>95</v>
      </c>
      <c r="U39" s="808">
        <v>103827</v>
      </c>
      <c r="V39" s="808">
        <v>52</v>
      </c>
      <c r="W39" s="818">
        <v>55000</v>
      </c>
      <c r="X39" s="811">
        <v>4</v>
      </c>
      <c r="Y39" s="811">
        <v>0</v>
      </c>
      <c r="Z39" s="811">
        <v>0</v>
      </c>
      <c r="AA39" s="811">
        <v>0</v>
      </c>
      <c r="AB39" s="811">
        <v>0</v>
      </c>
      <c r="AC39" s="811">
        <v>27000</v>
      </c>
      <c r="AD39" s="813">
        <v>1</v>
      </c>
      <c r="AE39" s="818">
        <v>0</v>
      </c>
      <c r="AF39" s="811">
        <v>0</v>
      </c>
      <c r="AG39" s="811">
        <v>0</v>
      </c>
      <c r="AH39" s="811">
        <v>0</v>
      </c>
      <c r="AI39" s="811">
        <v>1239977</v>
      </c>
      <c r="AJ39" s="811">
        <v>12</v>
      </c>
      <c r="AK39" s="818">
        <v>0</v>
      </c>
      <c r="AL39" s="811">
        <v>0</v>
      </c>
    </row>
    <row r="40" spans="1:38" s="173" customFormat="1" ht="20.100000000000001" customHeight="1" x14ac:dyDescent="0.25">
      <c r="A40" s="804" t="s">
        <v>78</v>
      </c>
      <c r="B40" s="173" t="s">
        <v>183</v>
      </c>
      <c r="C40" s="805" t="s">
        <v>59</v>
      </c>
      <c r="D40" s="806">
        <v>601</v>
      </c>
      <c r="E40" s="806">
        <v>482</v>
      </c>
      <c r="F40" s="806">
        <v>455</v>
      </c>
      <c r="G40" s="808">
        <v>1798375</v>
      </c>
      <c r="H40" s="808">
        <v>139</v>
      </c>
      <c r="I40" s="808">
        <v>0</v>
      </c>
      <c r="J40" s="808">
        <v>0</v>
      </c>
      <c r="K40" s="808">
        <v>0</v>
      </c>
      <c r="L40" s="808">
        <v>0</v>
      </c>
      <c r="M40" s="808">
        <v>157450</v>
      </c>
      <c r="N40" s="808">
        <v>31</v>
      </c>
      <c r="O40" s="818">
        <v>45446568</v>
      </c>
      <c r="P40" s="811">
        <v>433</v>
      </c>
      <c r="Q40" s="811">
        <v>0</v>
      </c>
      <c r="R40" s="811">
        <v>0</v>
      </c>
      <c r="S40" s="811">
        <v>59500</v>
      </c>
      <c r="T40" s="813">
        <v>9</v>
      </c>
      <c r="U40" s="808">
        <v>2982</v>
      </c>
      <c r="V40" s="808">
        <v>1</v>
      </c>
      <c r="W40" s="818">
        <v>280390</v>
      </c>
      <c r="X40" s="811">
        <v>30</v>
      </c>
      <c r="Y40" s="811">
        <v>0</v>
      </c>
      <c r="Z40" s="811">
        <v>0</v>
      </c>
      <c r="AA40" s="811">
        <v>0</v>
      </c>
      <c r="AB40" s="811">
        <v>0</v>
      </c>
      <c r="AC40" s="811">
        <v>5575</v>
      </c>
      <c r="AD40" s="813">
        <v>4</v>
      </c>
      <c r="AE40" s="818">
        <v>0</v>
      </c>
      <c r="AF40" s="811">
        <v>0</v>
      </c>
      <c r="AG40" s="811">
        <v>0</v>
      </c>
      <c r="AH40" s="811">
        <v>0</v>
      </c>
      <c r="AI40" s="811">
        <v>1129130</v>
      </c>
      <c r="AJ40" s="811">
        <v>12</v>
      </c>
      <c r="AK40" s="818">
        <v>0</v>
      </c>
      <c r="AL40" s="811">
        <v>0</v>
      </c>
    </row>
    <row r="41" spans="1:38" s="173" customFormat="1" ht="20.100000000000001" customHeight="1" x14ac:dyDescent="0.25">
      <c r="A41" s="804" t="s">
        <v>78</v>
      </c>
      <c r="B41" s="173" t="s">
        <v>184</v>
      </c>
      <c r="C41" s="805" t="s">
        <v>57</v>
      </c>
      <c r="D41" s="806">
        <v>475</v>
      </c>
      <c r="E41" s="806">
        <v>403</v>
      </c>
      <c r="F41" s="806">
        <v>339</v>
      </c>
      <c r="G41" s="808">
        <v>2867283</v>
      </c>
      <c r="H41" s="808">
        <v>161</v>
      </c>
      <c r="I41" s="808">
        <v>26776</v>
      </c>
      <c r="J41" s="808">
        <v>2</v>
      </c>
      <c r="K41" s="808">
        <v>0</v>
      </c>
      <c r="L41" s="808">
        <v>0</v>
      </c>
      <c r="M41" s="808">
        <v>1028400</v>
      </c>
      <c r="N41" s="808">
        <v>33</v>
      </c>
      <c r="O41" s="818">
        <v>22345051</v>
      </c>
      <c r="P41" s="811">
        <v>306</v>
      </c>
      <c r="Q41" s="811">
        <v>0</v>
      </c>
      <c r="R41" s="811">
        <v>0</v>
      </c>
      <c r="S41" s="811">
        <v>596943</v>
      </c>
      <c r="T41" s="813">
        <v>89</v>
      </c>
      <c r="U41" s="808">
        <v>750</v>
      </c>
      <c r="V41" s="808">
        <v>1</v>
      </c>
      <c r="W41" s="818">
        <v>853237</v>
      </c>
      <c r="X41" s="811">
        <v>38</v>
      </c>
      <c r="Y41" s="811">
        <v>23048</v>
      </c>
      <c r="Z41" s="811">
        <v>1</v>
      </c>
      <c r="AA41" s="811">
        <v>0</v>
      </c>
      <c r="AB41" s="811">
        <v>0</v>
      </c>
      <c r="AC41" s="811">
        <v>1496186</v>
      </c>
      <c r="AD41" s="813">
        <v>19</v>
      </c>
      <c r="AE41" s="818">
        <v>0</v>
      </c>
      <c r="AF41" s="811">
        <v>0</v>
      </c>
      <c r="AG41" s="811">
        <v>0</v>
      </c>
      <c r="AH41" s="811">
        <v>0</v>
      </c>
      <c r="AI41" s="811">
        <v>2124097</v>
      </c>
      <c r="AJ41" s="811">
        <v>25</v>
      </c>
      <c r="AK41" s="818">
        <v>0</v>
      </c>
      <c r="AL41" s="811">
        <v>0</v>
      </c>
    </row>
    <row r="42" spans="1:38" s="173" customFormat="1" ht="20.100000000000001" customHeight="1" x14ac:dyDescent="0.25">
      <c r="A42" s="804" t="s">
        <v>79</v>
      </c>
      <c r="B42" s="173" t="s">
        <v>185</v>
      </c>
      <c r="C42" s="805" t="s">
        <v>57</v>
      </c>
      <c r="D42" s="806">
        <v>450</v>
      </c>
      <c r="E42" s="806">
        <v>401</v>
      </c>
      <c r="F42" s="806">
        <v>382</v>
      </c>
      <c r="G42" s="808">
        <v>2084004</v>
      </c>
      <c r="H42" s="808">
        <v>168</v>
      </c>
      <c r="I42" s="808">
        <v>0</v>
      </c>
      <c r="J42" s="808">
        <v>0</v>
      </c>
      <c r="K42" s="808">
        <v>14516</v>
      </c>
      <c r="L42" s="808">
        <v>5</v>
      </c>
      <c r="M42" s="808">
        <v>247724</v>
      </c>
      <c r="N42" s="808">
        <v>10</v>
      </c>
      <c r="O42" s="818">
        <v>28402194</v>
      </c>
      <c r="P42" s="811">
        <v>317</v>
      </c>
      <c r="Q42" s="811">
        <v>40000</v>
      </c>
      <c r="R42" s="811">
        <v>1</v>
      </c>
      <c r="S42" s="811">
        <v>3558099</v>
      </c>
      <c r="T42" s="813">
        <v>47</v>
      </c>
      <c r="U42" s="808">
        <v>0</v>
      </c>
      <c r="V42" s="808">
        <v>0</v>
      </c>
      <c r="W42" s="818">
        <v>0</v>
      </c>
      <c r="X42" s="811">
        <v>0</v>
      </c>
      <c r="Y42" s="811">
        <v>0</v>
      </c>
      <c r="Z42" s="811">
        <v>0</v>
      </c>
      <c r="AA42" s="811">
        <v>0</v>
      </c>
      <c r="AB42" s="811">
        <v>0</v>
      </c>
      <c r="AC42" s="811">
        <v>0</v>
      </c>
      <c r="AD42" s="813">
        <v>0</v>
      </c>
      <c r="AE42" s="818">
        <v>184826</v>
      </c>
      <c r="AF42" s="811">
        <v>3</v>
      </c>
      <c r="AG42" s="811">
        <v>0</v>
      </c>
      <c r="AH42" s="811">
        <v>0</v>
      </c>
      <c r="AI42" s="811">
        <v>0</v>
      </c>
      <c r="AJ42" s="811">
        <v>0</v>
      </c>
      <c r="AK42" s="818">
        <v>0</v>
      </c>
      <c r="AL42" s="811">
        <v>0</v>
      </c>
    </row>
    <row r="43" spans="1:38" s="173" customFormat="1" ht="20.100000000000001" customHeight="1" x14ac:dyDescent="0.25">
      <c r="A43" s="804" t="s">
        <v>80</v>
      </c>
      <c r="B43" s="173" t="s">
        <v>186</v>
      </c>
      <c r="C43" s="805" t="s">
        <v>57</v>
      </c>
      <c r="D43" s="806">
        <v>161</v>
      </c>
      <c r="E43" s="806">
        <v>145</v>
      </c>
      <c r="F43" s="806">
        <v>145</v>
      </c>
      <c r="G43" s="808">
        <v>828136</v>
      </c>
      <c r="H43" s="808">
        <v>54</v>
      </c>
      <c r="I43" s="808">
        <v>172653</v>
      </c>
      <c r="J43" s="808">
        <v>4</v>
      </c>
      <c r="K43" s="808">
        <v>420000</v>
      </c>
      <c r="L43" s="808">
        <v>12</v>
      </c>
      <c r="M43" s="808">
        <v>139287</v>
      </c>
      <c r="N43" s="808">
        <v>21</v>
      </c>
      <c r="O43" s="818">
        <v>6599808</v>
      </c>
      <c r="P43" s="811">
        <v>125</v>
      </c>
      <c r="Q43" s="811">
        <v>0</v>
      </c>
      <c r="R43" s="811">
        <v>0</v>
      </c>
      <c r="S43" s="811">
        <v>0</v>
      </c>
      <c r="T43" s="813">
        <v>0</v>
      </c>
      <c r="U43" s="808">
        <v>0</v>
      </c>
      <c r="V43" s="808">
        <v>0</v>
      </c>
      <c r="W43" s="818">
        <v>0</v>
      </c>
      <c r="X43" s="811">
        <v>0</v>
      </c>
      <c r="Y43" s="811">
        <v>0</v>
      </c>
      <c r="Z43" s="811">
        <v>0</v>
      </c>
      <c r="AA43" s="811">
        <v>0</v>
      </c>
      <c r="AB43" s="811">
        <v>0</v>
      </c>
      <c r="AC43" s="811">
        <v>0</v>
      </c>
      <c r="AD43" s="813">
        <v>0</v>
      </c>
      <c r="AE43" s="818">
        <v>0</v>
      </c>
      <c r="AF43" s="811">
        <v>0</v>
      </c>
      <c r="AG43" s="811">
        <v>0</v>
      </c>
      <c r="AH43" s="811">
        <v>0</v>
      </c>
      <c r="AI43" s="811">
        <v>0</v>
      </c>
      <c r="AJ43" s="811">
        <v>0</v>
      </c>
      <c r="AK43" s="818">
        <v>0</v>
      </c>
      <c r="AL43" s="811">
        <v>0</v>
      </c>
    </row>
    <row r="44" spans="1:38" s="173" customFormat="1" ht="20.100000000000001" customHeight="1" x14ac:dyDescent="0.25">
      <c r="A44" s="804" t="s">
        <v>81</v>
      </c>
      <c r="B44" s="173" t="s">
        <v>594</v>
      </c>
      <c r="C44" s="805" t="s">
        <v>59</v>
      </c>
      <c r="D44" s="806">
        <v>160</v>
      </c>
      <c r="E44" s="806">
        <v>213</v>
      </c>
      <c r="F44" s="806">
        <v>213</v>
      </c>
      <c r="G44" s="808">
        <v>301254</v>
      </c>
      <c r="H44" s="808">
        <v>16</v>
      </c>
      <c r="I44" s="808">
        <v>1237453</v>
      </c>
      <c r="J44" s="808">
        <v>14</v>
      </c>
      <c r="K44" s="808">
        <v>23068</v>
      </c>
      <c r="L44" s="808">
        <v>1</v>
      </c>
      <c r="M44" s="808">
        <v>0</v>
      </c>
      <c r="N44" s="808">
        <v>0</v>
      </c>
      <c r="O44" s="818">
        <v>16658769</v>
      </c>
      <c r="P44" s="811">
        <v>213</v>
      </c>
      <c r="Q44" s="811">
        <v>0</v>
      </c>
      <c r="R44" s="811">
        <v>0</v>
      </c>
      <c r="S44" s="811">
        <v>0</v>
      </c>
      <c r="T44" s="813">
        <v>0</v>
      </c>
      <c r="U44" s="808">
        <v>0</v>
      </c>
      <c r="V44" s="808">
        <v>0</v>
      </c>
      <c r="W44" s="818">
        <v>0</v>
      </c>
      <c r="X44" s="811">
        <v>0</v>
      </c>
      <c r="Y44" s="811">
        <v>0</v>
      </c>
      <c r="Z44" s="811">
        <v>0</v>
      </c>
      <c r="AA44" s="811">
        <v>0</v>
      </c>
      <c r="AB44" s="811">
        <v>0</v>
      </c>
      <c r="AC44" s="811">
        <v>0</v>
      </c>
      <c r="AD44" s="813">
        <v>0</v>
      </c>
      <c r="AE44" s="818">
        <v>0</v>
      </c>
      <c r="AF44" s="811">
        <v>0</v>
      </c>
      <c r="AG44" s="811">
        <v>0</v>
      </c>
      <c r="AH44" s="811">
        <v>0</v>
      </c>
      <c r="AI44" s="811">
        <v>0</v>
      </c>
      <c r="AJ44" s="811">
        <v>0</v>
      </c>
      <c r="AK44" s="818">
        <v>0</v>
      </c>
      <c r="AL44" s="811">
        <v>0</v>
      </c>
    </row>
    <row r="45" spans="1:38" s="173" customFormat="1" ht="20.100000000000001" customHeight="1" x14ac:dyDescent="0.25">
      <c r="A45" s="804" t="s">
        <v>81</v>
      </c>
      <c r="B45" s="173" t="s">
        <v>248</v>
      </c>
      <c r="C45" s="805" t="s">
        <v>59</v>
      </c>
      <c r="D45" s="806">
        <v>269</v>
      </c>
      <c r="E45" s="806">
        <v>256</v>
      </c>
      <c r="F45" s="806">
        <v>256</v>
      </c>
      <c r="G45" s="808">
        <v>48836</v>
      </c>
      <c r="H45" s="808">
        <v>10</v>
      </c>
      <c r="I45" s="808">
        <v>2252297</v>
      </c>
      <c r="J45" s="808">
        <v>23</v>
      </c>
      <c r="K45" s="808">
        <v>22600</v>
      </c>
      <c r="L45" s="808">
        <v>2</v>
      </c>
      <c r="M45" s="808">
        <v>171240</v>
      </c>
      <c r="N45" s="808">
        <v>6</v>
      </c>
      <c r="O45" s="818">
        <v>27230898</v>
      </c>
      <c r="P45" s="811">
        <v>232</v>
      </c>
      <c r="Q45" s="811">
        <v>0</v>
      </c>
      <c r="R45" s="811">
        <v>0</v>
      </c>
      <c r="S45" s="811">
        <v>125000</v>
      </c>
      <c r="T45" s="813">
        <v>2</v>
      </c>
      <c r="U45" s="808">
        <v>27958</v>
      </c>
      <c r="V45" s="808">
        <v>11</v>
      </c>
      <c r="W45" s="818">
        <v>0</v>
      </c>
      <c r="X45" s="811">
        <v>0</v>
      </c>
      <c r="Y45" s="811">
        <v>588632</v>
      </c>
      <c r="Z45" s="811">
        <v>6</v>
      </c>
      <c r="AA45" s="811">
        <v>0</v>
      </c>
      <c r="AB45" s="811">
        <v>0</v>
      </c>
      <c r="AC45" s="811">
        <v>0</v>
      </c>
      <c r="AD45" s="813">
        <v>0</v>
      </c>
      <c r="AE45" s="818">
        <v>0</v>
      </c>
      <c r="AF45" s="811">
        <v>0</v>
      </c>
      <c r="AG45" s="811">
        <v>0</v>
      </c>
      <c r="AH45" s="811">
        <v>0</v>
      </c>
      <c r="AI45" s="811">
        <v>0</v>
      </c>
      <c r="AJ45" s="811">
        <v>0</v>
      </c>
      <c r="AK45" s="818">
        <v>0</v>
      </c>
      <c r="AL45" s="811">
        <v>0</v>
      </c>
    </row>
    <row r="46" spans="1:38" s="173" customFormat="1" ht="20.100000000000001" customHeight="1" x14ac:dyDescent="0.25">
      <c r="A46" s="804" t="s">
        <v>81</v>
      </c>
      <c r="B46" s="173" t="s">
        <v>187</v>
      </c>
      <c r="C46" s="805" t="s">
        <v>57</v>
      </c>
      <c r="D46" s="806">
        <v>443</v>
      </c>
      <c r="E46" s="806">
        <v>452</v>
      </c>
      <c r="F46" s="806">
        <v>417</v>
      </c>
      <c r="G46" s="808">
        <v>8341105</v>
      </c>
      <c r="H46" s="808">
        <v>243</v>
      </c>
      <c r="I46" s="808">
        <v>162229</v>
      </c>
      <c r="J46" s="808">
        <v>2</v>
      </c>
      <c r="K46" s="808">
        <v>51681</v>
      </c>
      <c r="L46" s="808">
        <v>1</v>
      </c>
      <c r="M46" s="808">
        <v>558557</v>
      </c>
      <c r="N46" s="808">
        <v>29</v>
      </c>
      <c r="O46" s="818">
        <v>48538627</v>
      </c>
      <c r="P46" s="811">
        <v>373</v>
      </c>
      <c r="Q46" s="811">
        <v>0</v>
      </c>
      <c r="R46" s="811">
        <v>0</v>
      </c>
      <c r="S46" s="811">
        <v>266450</v>
      </c>
      <c r="T46" s="813">
        <v>38</v>
      </c>
      <c r="U46" s="808">
        <v>1745</v>
      </c>
      <c r="V46" s="808">
        <v>1</v>
      </c>
      <c r="W46" s="818">
        <v>536565</v>
      </c>
      <c r="X46" s="811">
        <v>13</v>
      </c>
      <c r="Y46" s="811">
        <v>36176</v>
      </c>
      <c r="Z46" s="811">
        <v>1</v>
      </c>
      <c r="AA46" s="811">
        <v>0</v>
      </c>
      <c r="AB46" s="811">
        <v>0</v>
      </c>
      <c r="AC46" s="811">
        <v>2528220</v>
      </c>
      <c r="AD46" s="813">
        <v>16</v>
      </c>
      <c r="AE46" s="818">
        <v>0</v>
      </c>
      <c r="AF46" s="811">
        <v>0</v>
      </c>
      <c r="AG46" s="811">
        <v>0</v>
      </c>
      <c r="AH46" s="811">
        <v>0</v>
      </c>
      <c r="AI46" s="811">
        <v>0</v>
      </c>
      <c r="AJ46" s="811">
        <v>0</v>
      </c>
      <c r="AK46" s="818">
        <v>0</v>
      </c>
      <c r="AL46" s="811">
        <v>0</v>
      </c>
    </row>
    <row r="47" spans="1:38" s="173" customFormat="1" ht="20.100000000000001" customHeight="1" x14ac:dyDescent="0.25">
      <c r="A47" s="804" t="s">
        <v>82</v>
      </c>
      <c r="B47" s="173" t="s">
        <v>189</v>
      </c>
      <c r="C47" s="805" t="s">
        <v>59</v>
      </c>
      <c r="D47" s="806">
        <v>460</v>
      </c>
      <c r="E47" s="806">
        <v>386</v>
      </c>
      <c r="F47" s="806">
        <v>352</v>
      </c>
      <c r="G47" s="808">
        <v>1335993</v>
      </c>
      <c r="H47" s="808">
        <v>159</v>
      </c>
      <c r="I47" s="808">
        <v>0</v>
      </c>
      <c r="J47" s="808">
        <v>0</v>
      </c>
      <c r="K47" s="808">
        <v>0</v>
      </c>
      <c r="L47" s="808">
        <v>0</v>
      </c>
      <c r="M47" s="808">
        <v>0</v>
      </c>
      <c r="N47" s="808">
        <v>0</v>
      </c>
      <c r="O47" s="818">
        <v>35057465</v>
      </c>
      <c r="P47" s="811">
        <v>352</v>
      </c>
      <c r="Q47" s="811">
        <v>0</v>
      </c>
      <c r="R47" s="811">
        <v>0</v>
      </c>
      <c r="S47" s="811">
        <v>0</v>
      </c>
      <c r="T47" s="813">
        <v>0</v>
      </c>
      <c r="U47" s="808">
        <v>0</v>
      </c>
      <c r="V47" s="808">
        <v>0</v>
      </c>
      <c r="W47" s="818">
        <v>371626</v>
      </c>
      <c r="X47" s="811">
        <v>32</v>
      </c>
      <c r="Y47" s="811">
        <v>0</v>
      </c>
      <c r="Z47" s="811">
        <v>0</v>
      </c>
      <c r="AA47" s="811">
        <v>0</v>
      </c>
      <c r="AB47" s="811">
        <v>0</v>
      </c>
      <c r="AC47" s="811">
        <v>0</v>
      </c>
      <c r="AD47" s="813">
        <v>0</v>
      </c>
      <c r="AE47" s="818">
        <v>0</v>
      </c>
      <c r="AF47" s="811">
        <v>0</v>
      </c>
      <c r="AG47" s="811">
        <v>0</v>
      </c>
      <c r="AH47" s="811">
        <v>0</v>
      </c>
      <c r="AI47" s="811">
        <v>314450</v>
      </c>
      <c r="AJ47" s="811">
        <v>5</v>
      </c>
      <c r="AK47" s="818">
        <v>0</v>
      </c>
      <c r="AL47" s="811">
        <v>0</v>
      </c>
    </row>
    <row r="48" spans="1:38" s="173" customFormat="1" ht="20.100000000000001" customHeight="1" x14ac:dyDescent="0.25">
      <c r="A48" s="804" t="s">
        <v>82</v>
      </c>
      <c r="B48" s="173" t="s">
        <v>190</v>
      </c>
      <c r="C48" s="805" t="s">
        <v>57</v>
      </c>
      <c r="D48" s="806">
        <v>220</v>
      </c>
      <c r="E48" s="806">
        <v>198</v>
      </c>
      <c r="F48" s="806">
        <v>198</v>
      </c>
      <c r="G48" s="808">
        <v>1091962</v>
      </c>
      <c r="H48" s="808">
        <v>85</v>
      </c>
      <c r="I48" s="808">
        <v>320338</v>
      </c>
      <c r="J48" s="808">
        <v>5</v>
      </c>
      <c r="K48" s="808">
        <v>273384</v>
      </c>
      <c r="L48" s="808">
        <v>7</v>
      </c>
      <c r="M48" s="808">
        <v>23308</v>
      </c>
      <c r="N48" s="808">
        <v>5</v>
      </c>
      <c r="O48" s="818">
        <v>13484527</v>
      </c>
      <c r="P48" s="811">
        <v>182</v>
      </c>
      <c r="Q48" s="811">
        <v>0</v>
      </c>
      <c r="R48" s="811">
        <v>0</v>
      </c>
      <c r="S48" s="811">
        <v>0</v>
      </c>
      <c r="T48" s="813">
        <v>0</v>
      </c>
      <c r="U48" s="808">
        <v>0</v>
      </c>
      <c r="V48" s="808">
        <v>0</v>
      </c>
      <c r="W48" s="818">
        <v>212649</v>
      </c>
      <c r="X48" s="811">
        <v>5</v>
      </c>
      <c r="Y48" s="811">
        <v>776160</v>
      </c>
      <c r="Z48" s="811">
        <v>7</v>
      </c>
      <c r="AA48" s="811">
        <v>0</v>
      </c>
      <c r="AB48" s="811">
        <v>0</v>
      </c>
      <c r="AC48" s="811">
        <v>96080</v>
      </c>
      <c r="AD48" s="813">
        <v>1</v>
      </c>
      <c r="AE48" s="818">
        <v>0</v>
      </c>
      <c r="AF48" s="811">
        <v>0</v>
      </c>
      <c r="AG48" s="811">
        <v>0</v>
      </c>
      <c r="AH48" s="811">
        <v>0</v>
      </c>
      <c r="AI48" s="811">
        <v>177876</v>
      </c>
      <c r="AJ48" s="811">
        <v>2</v>
      </c>
      <c r="AK48" s="818">
        <v>0</v>
      </c>
      <c r="AL48" s="811">
        <v>0</v>
      </c>
    </row>
    <row r="49" spans="1:38" s="173" customFormat="1" ht="20.100000000000001" customHeight="1" x14ac:dyDescent="0.25">
      <c r="A49" s="804" t="s">
        <v>83</v>
      </c>
      <c r="B49" s="173" t="s">
        <v>191</v>
      </c>
      <c r="C49" s="805" t="s">
        <v>57</v>
      </c>
      <c r="D49" s="806">
        <v>329</v>
      </c>
      <c r="E49" s="806">
        <v>283</v>
      </c>
      <c r="F49" s="806">
        <v>283</v>
      </c>
      <c r="G49" s="808">
        <v>606500</v>
      </c>
      <c r="H49" s="808">
        <v>34</v>
      </c>
      <c r="I49" s="808">
        <v>0</v>
      </c>
      <c r="J49" s="808">
        <v>0</v>
      </c>
      <c r="K49" s="808">
        <v>0</v>
      </c>
      <c r="L49" s="808">
        <v>0</v>
      </c>
      <c r="M49" s="808">
        <v>18250</v>
      </c>
      <c r="N49" s="808">
        <v>3</v>
      </c>
      <c r="O49" s="818">
        <v>21459501</v>
      </c>
      <c r="P49" s="811">
        <v>255</v>
      </c>
      <c r="Q49" s="811">
        <v>0</v>
      </c>
      <c r="R49" s="811">
        <v>0</v>
      </c>
      <c r="S49" s="811">
        <v>79359</v>
      </c>
      <c r="T49" s="813">
        <v>2</v>
      </c>
      <c r="U49" s="808">
        <v>0</v>
      </c>
      <c r="V49" s="808">
        <v>0</v>
      </c>
      <c r="W49" s="818">
        <v>0</v>
      </c>
      <c r="X49" s="811">
        <v>0</v>
      </c>
      <c r="Y49" s="811">
        <v>0</v>
      </c>
      <c r="Z49" s="811">
        <v>0</v>
      </c>
      <c r="AA49" s="811">
        <v>0</v>
      </c>
      <c r="AB49" s="811">
        <v>0</v>
      </c>
      <c r="AC49" s="811">
        <v>2500</v>
      </c>
      <c r="AD49" s="813">
        <v>1</v>
      </c>
      <c r="AE49" s="818">
        <v>0</v>
      </c>
      <c r="AF49" s="811">
        <v>0</v>
      </c>
      <c r="AG49" s="811">
        <v>0</v>
      </c>
      <c r="AH49" s="811">
        <v>0</v>
      </c>
      <c r="AI49" s="811">
        <v>896167</v>
      </c>
      <c r="AJ49" s="811">
        <v>10</v>
      </c>
      <c r="AK49" s="818">
        <v>0</v>
      </c>
      <c r="AL49" s="811">
        <v>0</v>
      </c>
    </row>
    <row r="50" spans="1:38" s="173" customFormat="1" ht="20.100000000000001" customHeight="1" x14ac:dyDescent="0.25">
      <c r="A50" s="804" t="s">
        <v>84</v>
      </c>
      <c r="B50" s="173" t="s">
        <v>85</v>
      </c>
      <c r="C50" s="805" t="s">
        <v>57</v>
      </c>
      <c r="D50" s="806">
        <v>441</v>
      </c>
      <c r="E50" s="806">
        <v>422</v>
      </c>
      <c r="F50" s="806">
        <v>408</v>
      </c>
      <c r="G50" s="808">
        <v>1126746</v>
      </c>
      <c r="H50" s="808">
        <v>75</v>
      </c>
      <c r="I50" s="808">
        <v>0</v>
      </c>
      <c r="J50" s="808">
        <v>0</v>
      </c>
      <c r="K50" s="808">
        <v>0</v>
      </c>
      <c r="L50" s="808">
        <v>0</v>
      </c>
      <c r="M50" s="808">
        <v>0</v>
      </c>
      <c r="N50" s="808">
        <v>0</v>
      </c>
      <c r="O50" s="818">
        <v>38173211</v>
      </c>
      <c r="P50" s="811">
        <v>384</v>
      </c>
      <c r="Q50" s="811">
        <v>0</v>
      </c>
      <c r="R50" s="811">
        <v>0</v>
      </c>
      <c r="S50" s="811">
        <v>3572338</v>
      </c>
      <c r="T50" s="813">
        <v>51</v>
      </c>
      <c r="U50" s="808">
        <v>74000</v>
      </c>
      <c r="V50" s="808">
        <v>14</v>
      </c>
      <c r="W50" s="818">
        <v>934209</v>
      </c>
      <c r="X50" s="811">
        <v>22</v>
      </c>
      <c r="Y50" s="811">
        <v>0</v>
      </c>
      <c r="Z50" s="811">
        <v>0</v>
      </c>
      <c r="AA50" s="811">
        <v>0</v>
      </c>
      <c r="AB50" s="811">
        <v>0</v>
      </c>
      <c r="AC50" s="811">
        <v>0</v>
      </c>
      <c r="AD50" s="813">
        <v>0</v>
      </c>
      <c r="AE50" s="818">
        <v>664065</v>
      </c>
      <c r="AF50" s="811">
        <v>6</v>
      </c>
      <c r="AG50" s="811">
        <v>0</v>
      </c>
      <c r="AH50" s="811">
        <v>0</v>
      </c>
      <c r="AI50" s="811">
        <v>3315433</v>
      </c>
      <c r="AJ50" s="811">
        <v>36</v>
      </c>
      <c r="AK50" s="818">
        <v>0</v>
      </c>
      <c r="AL50" s="811">
        <v>0</v>
      </c>
    </row>
    <row r="51" spans="1:38" s="173" customFormat="1" ht="20.100000000000001" customHeight="1" x14ac:dyDescent="0.25">
      <c r="A51" s="804" t="s">
        <v>86</v>
      </c>
      <c r="B51" s="173" t="s">
        <v>192</v>
      </c>
      <c r="C51" s="805" t="s">
        <v>59</v>
      </c>
      <c r="D51" s="806">
        <v>360</v>
      </c>
      <c r="E51" s="806">
        <v>286</v>
      </c>
      <c r="F51" s="806">
        <v>263</v>
      </c>
      <c r="G51" s="808">
        <v>2440667</v>
      </c>
      <c r="H51" s="808">
        <v>154</v>
      </c>
      <c r="I51" s="808">
        <v>1016535</v>
      </c>
      <c r="J51" s="808">
        <v>9</v>
      </c>
      <c r="K51" s="808">
        <v>0</v>
      </c>
      <c r="L51" s="808">
        <v>0</v>
      </c>
      <c r="M51" s="808">
        <v>6996</v>
      </c>
      <c r="N51" s="808">
        <v>3</v>
      </c>
      <c r="O51" s="818">
        <v>28539041</v>
      </c>
      <c r="P51" s="811">
        <v>249</v>
      </c>
      <c r="Q51" s="811">
        <v>0</v>
      </c>
      <c r="R51" s="811">
        <v>0</v>
      </c>
      <c r="S51" s="811">
        <v>178818</v>
      </c>
      <c r="T51" s="813">
        <v>41</v>
      </c>
      <c r="U51" s="808">
        <v>0</v>
      </c>
      <c r="V51" s="808">
        <v>0</v>
      </c>
      <c r="W51" s="818">
        <v>73730</v>
      </c>
      <c r="X51" s="811">
        <v>12</v>
      </c>
      <c r="Y51" s="811">
        <v>684033</v>
      </c>
      <c r="Z51" s="811">
        <v>6</v>
      </c>
      <c r="AA51" s="811">
        <v>0</v>
      </c>
      <c r="AB51" s="811">
        <v>0</v>
      </c>
      <c r="AC51" s="811">
        <v>0</v>
      </c>
      <c r="AD51" s="813">
        <v>0</v>
      </c>
      <c r="AE51" s="818">
        <v>0</v>
      </c>
      <c r="AF51" s="811">
        <v>0</v>
      </c>
      <c r="AG51" s="811">
        <v>0</v>
      </c>
      <c r="AH51" s="811">
        <v>0</v>
      </c>
      <c r="AI51" s="811">
        <v>363390</v>
      </c>
      <c r="AJ51" s="811">
        <v>4</v>
      </c>
      <c r="AK51" s="818">
        <v>0</v>
      </c>
      <c r="AL51" s="811">
        <v>0</v>
      </c>
    </row>
    <row r="52" spans="1:38" s="173" customFormat="1" ht="20.100000000000001" customHeight="1" x14ac:dyDescent="0.25">
      <c r="A52" s="804" t="s">
        <v>86</v>
      </c>
      <c r="B52" s="173" t="s">
        <v>193</v>
      </c>
      <c r="C52" s="805" t="s">
        <v>59</v>
      </c>
      <c r="D52" s="806">
        <v>1559</v>
      </c>
      <c r="E52" s="806">
        <v>1001</v>
      </c>
      <c r="F52" s="806">
        <v>1001</v>
      </c>
      <c r="G52" s="808">
        <v>2725995</v>
      </c>
      <c r="H52" s="808">
        <v>122</v>
      </c>
      <c r="I52" s="808">
        <v>0</v>
      </c>
      <c r="J52" s="808">
        <v>0</v>
      </c>
      <c r="K52" s="808">
        <v>0</v>
      </c>
      <c r="L52" s="808">
        <v>0</v>
      </c>
      <c r="M52" s="808">
        <v>1136822</v>
      </c>
      <c r="N52" s="808">
        <v>15</v>
      </c>
      <c r="O52" s="818">
        <v>126756201</v>
      </c>
      <c r="P52" s="811">
        <v>988</v>
      </c>
      <c r="Q52" s="811">
        <v>0</v>
      </c>
      <c r="R52" s="811">
        <v>0</v>
      </c>
      <c r="S52" s="811">
        <v>917680</v>
      </c>
      <c r="T52" s="813">
        <v>14</v>
      </c>
      <c r="U52" s="808">
        <v>0</v>
      </c>
      <c r="V52" s="808">
        <v>0</v>
      </c>
      <c r="W52" s="818">
        <v>828999</v>
      </c>
      <c r="X52" s="811">
        <v>41</v>
      </c>
      <c r="Y52" s="811">
        <v>0</v>
      </c>
      <c r="Z52" s="811">
        <v>0</v>
      </c>
      <c r="AA52" s="811">
        <v>0</v>
      </c>
      <c r="AB52" s="811">
        <v>0</v>
      </c>
      <c r="AC52" s="811">
        <v>105051</v>
      </c>
      <c r="AD52" s="813">
        <v>2</v>
      </c>
      <c r="AE52" s="818">
        <v>0</v>
      </c>
      <c r="AF52" s="811">
        <v>0</v>
      </c>
      <c r="AG52" s="811">
        <v>0</v>
      </c>
      <c r="AH52" s="811">
        <v>0</v>
      </c>
      <c r="AI52" s="811">
        <v>6875135</v>
      </c>
      <c r="AJ52" s="811">
        <v>72</v>
      </c>
      <c r="AK52" s="818">
        <v>0</v>
      </c>
      <c r="AL52" s="811">
        <v>0</v>
      </c>
    </row>
    <row r="53" spans="1:38" s="173" customFormat="1" ht="20.100000000000001" customHeight="1" x14ac:dyDescent="0.25">
      <c r="A53" s="804" t="s">
        <v>86</v>
      </c>
      <c r="B53" s="173" t="s">
        <v>194</v>
      </c>
      <c r="C53" s="805" t="s">
        <v>57</v>
      </c>
      <c r="D53" s="806">
        <v>182</v>
      </c>
      <c r="E53" s="806">
        <v>130</v>
      </c>
      <c r="F53" s="806">
        <v>130</v>
      </c>
      <c r="G53" s="808">
        <v>39700</v>
      </c>
      <c r="H53" s="808">
        <v>24</v>
      </c>
      <c r="I53" s="808">
        <v>379045</v>
      </c>
      <c r="J53" s="808">
        <v>13</v>
      </c>
      <c r="K53" s="808">
        <v>34250</v>
      </c>
      <c r="L53" s="808">
        <v>3</v>
      </c>
      <c r="M53" s="808">
        <v>0</v>
      </c>
      <c r="N53" s="808">
        <v>0</v>
      </c>
      <c r="O53" s="818">
        <v>8089978</v>
      </c>
      <c r="P53" s="811">
        <v>130</v>
      </c>
      <c r="Q53" s="811">
        <v>67091</v>
      </c>
      <c r="R53" s="811">
        <v>23</v>
      </c>
      <c r="S53" s="811">
        <v>21000</v>
      </c>
      <c r="T53" s="813">
        <v>1</v>
      </c>
      <c r="U53" s="808">
        <v>39000</v>
      </c>
      <c r="V53" s="808">
        <v>34</v>
      </c>
      <c r="W53" s="818">
        <v>23500</v>
      </c>
      <c r="X53" s="811">
        <v>9</v>
      </c>
      <c r="Y53" s="811">
        <v>0</v>
      </c>
      <c r="Z53" s="811">
        <v>0</v>
      </c>
      <c r="AA53" s="811">
        <v>0</v>
      </c>
      <c r="AB53" s="811">
        <v>0</v>
      </c>
      <c r="AC53" s="811">
        <v>0</v>
      </c>
      <c r="AD53" s="813">
        <v>0</v>
      </c>
      <c r="AE53" s="818">
        <v>0</v>
      </c>
      <c r="AF53" s="811">
        <v>0</v>
      </c>
      <c r="AG53" s="811">
        <v>0</v>
      </c>
      <c r="AH53" s="811">
        <v>0</v>
      </c>
      <c r="AI53" s="811">
        <v>0</v>
      </c>
      <c r="AJ53" s="811">
        <v>0</v>
      </c>
      <c r="AK53" s="818">
        <v>0</v>
      </c>
      <c r="AL53" s="811">
        <v>0</v>
      </c>
    </row>
    <row r="54" spans="1:38" s="173" customFormat="1" ht="20.100000000000001" customHeight="1" x14ac:dyDescent="0.25">
      <c r="A54" s="804" t="s">
        <v>86</v>
      </c>
      <c r="B54" s="173" t="s">
        <v>249</v>
      </c>
      <c r="C54" s="805" t="s">
        <v>59</v>
      </c>
      <c r="D54" s="806">
        <v>632</v>
      </c>
      <c r="E54" s="806">
        <v>551</v>
      </c>
      <c r="F54" s="806">
        <v>551</v>
      </c>
      <c r="G54" s="808">
        <v>45215</v>
      </c>
      <c r="H54" s="808">
        <v>60</v>
      </c>
      <c r="I54" s="808">
        <v>356386</v>
      </c>
      <c r="J54" s="808">
        <v>10</v>
      </c>
      <c r="K54" s="808">
        <v>0</v>
      </c>
      <c r="L54" s="808">
        <v>0</v>
      </c>
      <c r="M54" s="808">
        <v>14834</v>
      </c>
      <c r="N54" s="808">
        <v>8</v>
      </c>
      <c r="O54" s="818">
        <v>63991080</v>
      </c>
      <c r="P54" s="811">
        <v>465</v>
      </c>
      <c r="Q54" s="811">
        <v>0</v>
      </c>
      <c r="R54" s="811">
        <v>0</v>
      </c>
      <c r="S54" s="811">
        <v>551207</v>
      </c>
      <c r="T54" s="813">
        <v>5</v>
      </c>
      <c r="U54" s="808">
        <v>0</v>
      </c>
      <c r="V54" s="808">
        <v>0</v>
      </c>
      <c r="W54" s="818">
        <v>0</v>
      </c>
      <c r="X54" s="811">
        <v>0</v>
      </c>
      <c r="Y54" s="811">
        <v>0</v>
      </c>
      <c r="Z54" s="811">
        <v>0</v>
      </c>
      <c r="AA54" s="811">
        <v>0</v>
      </c>
      <c r="AB54" s="811">
        <v>0</v>
      </c>
      <c r="AC54" s="811">
        <v>0</v>
      </c>
      <c r="AD54" s="813">
        <v>0</v>
      </c>
      <c r="AE54" s="818">
        <v>0</v>
      </c>
      <c r="AF54" s="811">
        <v>0</v>
      </c>
      <c r="AG54" s="811">
        <v>0</v>
      </c>
      <c r="AH54" s="811">
        <v>0</v>
      </c>
      <c r="AI54" s="811">
        <v>0</v>
      </c>
      <c r="AJ54" s="811">
        <v>0</v>
      </c>
      <c r="AK54" s="818">
        <v>0</v>
      </c>
      <c r="AL54" s="811">
        <v>0</v>
      </c>
    </row>
    <row r="55" spans="1:38" s="173" customFormat="1" ht="20.100000000000001" customHeight="1" x14ac:dyDescent="0.25">
      <c r="A55" s="804" t="s">
        <v>86</v>
      </c>
      <c r="B55" s="173" t="s">
        <v>196</v>
      </c>
      <c r="C55" s="805" t="s">
        <v>57</v>
      </c>
      <c r="D55" s="806">
        <v>425</v>
      </c>
      <c r="E55" s="806">
        <v>321</v>
      </c>
      <c r="F55" s="806">
        <v>321</v>
      </c>
      <c r="G55" s="808">
        <v>410192</v>
      </c>
      <c r="H55" s="808">
        <v>124</v>
      </c>
      <c r="I55" s="808">
        <v>116528</v>
      </c>
      <c r="J55" s="808">
        <v>2</v>
      </c>
      <c r="K55" s="808">
        <v>57870</v>
      </c>
      <c r="L55" s="808">
        <v>3</v>
      </c>
      <c r="M55" s="808">
        <v>139638</v>
      </c>
      <c r="N55" s="808">
        <v>6</v>
      </c>
      <c r="O55" s="818">
        <v>21543295</v>
      </c>
      <c r="P55" s="811">
        <v>300</v>
      </c>
      <c r="Q55" s="811">
        <v>0</v>
      </c>
      <c r="R55" s="811">
        <v>0</v>
      </c>
      <c r="S55" s="811">
        <v>279179</v>
      </c>
      <c r="T55" s="813">
        <v>6</v>
      </c>
      <c r="U55" s="808">
        <v>0</v>
      </c>
      <c r="V55" s="808">
        <v>0</v>
      </c>
      <c r="W55" s="818">
        <v>74429</v>
      </c>
      <c r="X55" s="811">
        <v>50</v>
      </c>
      <c r="Y55" s="811">
        <v>230271</v>
      </c>
      <c r="Z55" s="811">
        <v>4</v>
      </c>
      <c r="AA55" s="811">
        <v>0</v>
      </c>
      <c r="AB55" s="811">
        <v>0</v>
      </c>
      <c r="AC55" s="811">
        <v>155769</v>
      </c>
      <c r="AD55" s="813">
        <v>3</v>
      </c>
      <c r="AE55" s="818">
        <v>0</v>
      </c>
      <c r="AF55" s="811">
        <v>0</v>
      </c>
      <c r="AG55" s="811">
        <v>0</v>
      </c>
      <c r="AH55" s="811">
        <v>0</v>
      </c>
      <c r="AI55" s="811">
        <v>1891448</v>
      </c>
      <c r="AJ55" s="811">
        <v>22</v>
      </c>
      <c r="AK55" s="818">
        <v>0</v>
      </c>
      <c r="AL55" s="811">
        <v>0</v>
      </c>
    </row>
    <row r="56" spans="1:38" s="173" customFormat="1" ht="20.100000000000001" customHeight="1" x14ac:dyDescent="0.25">
      <c r="A56" s="804" t="s">
        <v>87</v>
      </c>
      <c r="B56" s="173" t="s">
        <v>198</v>
      </c>
      <c r="C56" s="805" t="s">
        <v>57</v>
      </c>
      <c r="D56" s="806">
        <v>205</v>
      </c>
      <c r="E56" s="806">
        <v>201</v>
      </c>
      <c r="F56" s="806">
        <v>201</v>
      </c>
      <c r="G56" s="808">
        <v>1761690</v>
      </c>
      <c r="H56" s="808">
        <v>196</v>
      </c>
      <c r="I56" s="808">
        <v>660000</v>
      </c>
      <c r="J56" s="808">
        <v>32</v>
      </c>
      <c r="K56" s="808">
        <v>0</v>
      </c>
      <c r="L56" s="808">
        <v>0</v>
      </c>
      <c r="M56" s="808">
        <v>82414</v>
      </c>
      <c r="N56" s="808">
        <v>2</v>
      </c>
      <c r="O56" s="818">
        <v>7177675</v>
      </c>
      <c r="P56" s="811">
        <v>152</v>
      </c>
      <c r="Q56" s="811">
        <v>1684667</v>
      </c>
      <c r="R56" s="811">
        <v>120</v>
      </c>
      <c r="S56" s="811">
        <v>0</v>
      </c>
      <c r="T56" s="813">
        <v>0</v>
      </c>
      <c r="U56" s="808">
        <v>0</v>
      </c>
      <c r="V56" s="808">
        <v>0</v>
      </c>
      <c r="W56" s="818">
        <v>0</v>
      </c>
      <c r="X56" s="811">
        <v>0</v>
      </c>
      <c r="Y56" s="811">
        <v>0</v>
      </c>
      <c r="Z56" s="811">
        <v>0</v>
      </c>
      <c r="AA56" s="811">
        <v>0</v>
      </c>
      <c r="AB56" s="811">
        <v>0</v>
      </c>
      <c r="AC56" s="811">
        <v>0</v>
      </c>
      <c r="AD56" s="813">
        <v>0</v>
      </c>
      <c r="AE56" s="818">
        <v>0</v>
      </c>
      <c r="AF56" s="811">
        <v>0</v>
      </c>
      <c r="AG56" s="811">
        <v>0</v>
      </c>
      <c r="AH56" s="811">
        <v>0</v>
      </c>
      <c r="AI56" s="811">
        <v>0</v>
      </c>
      <c r="AJ56" s="811">
        <v>0</v>
      </c>
      <c r="AK56" s="818">
        <v>0</v>
      </c>
      <c r="AL56" s="811">
        <v>0</v>
      </c>
    </row>
    <row r="57" spans="1:38" s="173" customFormat="1" ht="20.100000000000001" customHeight="1" x14ac:dyDescent="0.25">
      <c r="A57" s="804" t="s">
        <v>87</v>
      </c>
      <c r="B57" s="173" t="s">
        <v>621</v>
      </c>
      <c r="C57" s="805" t="s">
        <v>59</v>
      </c>
      <c r="D57" s="806">
        <v>60</v>
      </c>
      <c r="E57" s="806">
        <v>59</v>
      </c>
      <c r="F57" s="806">
        <v>59</v>
      </c>
      <c r="G57" s="808">
        <v>95694</v>
      </c>
      <c r="H57" s="808">
        <v>41</v>
      </c>
      <c r="I57" s="808">
        <v>83262</v>
      </c>
      <c r="J57" s="808">
        <v>2</v>
      </c>
      <c r="K57" s="808">
        <v>0</v>
      </c>
      <c r="L57" s="808">
        <v>0</v>
      </c>
      <c r="M57" s="808">
        <v>48000</v>
      </c>
      <c r="N57" s="808">
        <v>5</v>
      </c>
      <c r="O57" s="818">
        <v>4850248</v>
      </c>
      <c r="P57" s="811">
        <v>55</v>
      </c>
      <c r="Q57" s="811">
        <v>0</v>
      </c>
      <c r="R57" s="811">
        <v>0</v>
      </c>
      <c r="S57" s="811">
        <v>160088</v>
      </c>
      <c r="T57" s="813">
        <v>4</v>
      </c>
      <c r="U57" s="808">
        <v>0</v>
      </c>
      <c r="V57" s="808">
        <v>0</v>
      </c>
      <c r="W57" s="818">
        <v>0</v>
      </c>
      <c r="X57" s="811">
        <v>0</v>
      </c>
      <c r="Y57" s="811">
        <v>0</v>
      </c>
      <c r="Z57" s="811">
        <v>0</v>
      </c>
      <c r="AA57" s="811">
        <v>0</v>
      </c>
      <c r="AB57" s="811">
        <v>0</v>
      </c>
      <c r="AC57" s="811">
        <v>0</v>
      </c>
      <c r="AD57" s="813">
        <v>0</v>
      </c>
      <c r="AE57" s="818">
        <v>0</v>
      </c>
      <c r="AF57" s="811">
        <v>0</v>
      </c>
      <c r="AG57" s="811">
        <v>0</v>
      </c>
      <c r="AH57" s="811">
        <v>0</v>
      </c>
      <c r="AI57" s="811">
        <v>0</v>
      </c>
      <c r="AJ57" s="811">
        <v>0</v>
      </c>
      <c r="AK57" s="818">
        <v>0</v>
      </c>
      <c r="AL57" s="811">
        <v>0</v>
      </c>
    </row>
    <row r="58" spans="1:38" s="173" customFormat="1" ht="20.100000000000001" customHeight="1" x14ac:dyDescent="0.25">
      <c r="A58" s="804" t="s">
        <v>87</v>
      </c>
      <c r="B58" s="173" t="s">
        <v>197</v>
      </c>
      <c r="C58" s="805" t="s">
        <v>57</v>
      </c>
      <c r="D58" s="806">
        <v>337</v>
      </c>
      <c r="E58" s="806">
        <v>280</v>
      </c>
      <c r="F58" s="806">
        <v>280</v>
      </c>
      <c r="G58" s="808">
        <v>233745</v>
      </c>
      <c r="H58" s="808">
        <v>216</v>
      </c>
      <c r="I58" s="808">
        <v>627522</v>
      </c>
      <c r="J58" s="808">
        <v>15</v>
      </c>
      <c r="K58" s="808">
        <v>1109549</v>
      </c>
      <c r="L58" s="808">
        <v>78</v>
      </c>
      <c r="M58" s="808">
        <v>39715</v>
      </c>
      <c r="N58" s="808">
        <v>19</v>
      </c>
      <c r="O58" s="818">
        <v>15865800</v>
      </c>
      <c r="P58" s="811">
        <v>245</v>
      </c>
      <c r="Q58" s="811">
        <v>0</v>
      </c>
      <c r="R58" s="811">
        <v>0</v>
      </c>
      <c r="S58" s="811">
        <v>112938</v>
      </c>
      <c r="T58" s="813">
        <v>3</v>
      </c>
      <c r="U58" s="808">
        <v>0</v>
      </c>
      <c r="V58" s="808">
        <v>0</v>
      </c>
      <c r="W58" s="818">
        <v>665548</v>
      </c>
      <c r="X58" s="811">
        <v>49</v>
      </c>
      <c r="Y58" s="811">
        <v>528975</v>
      </c>
      <c r="Z58" s="811">
        <v>14</v>
      </c>
      <c r="AA58" s="811">
        <v>98000</v>
      </c>
      <c r="AB58" s="811">
        <v>7</v>
      </c>
      <c r="AC58" s="811">
        <v>10102</v>
      </c>
      <c r="AD58" s="813">
        <v>4</v>
      </c>
      <c r="AE58" s="818">
        <v>0</v>
      </c>
      <c r="AF58" s="811">
        <v>0</v>
      </c>
      <c r="AG58" s="811">
        <v>0</v>
      </c>
      <c r="AH58" s="811">
        <v>0</v>
      </c>
      <c r="AI58" s="811">
        <v>274838</v>
      </c>
      <c r="AJ58" s="811">
        <v>3</v>
      </c>
      <c r="AK58" s="818">
        <v>0</v>
      </c>
      <c r="AL58" s="811">
        <v>0</v>
      </c>
    </row>
    <row r="59" spans="1:38" s="173" customFormat="1" ht="20.100000000000001" customHeight="1" x14ac:dyDescent="0.25">
      <c r="A59" s="804" t="s">
        <v>88</v>
      </c>
      <c r="B59" s="173" t="s">
        <v>200</v>
      </c>
      <c r="C59" s="805" t="s">
        <v>59</v>
      </c>
      <c r="D59" s="806">
        <v>307</v>
      </c>
      <c r="E59" s="806">
        <v>225</v>
      </c>
      <c r="F59" s="806">
        <v>225</v>
      </c>
      <c r="G59" s="808">
        <v>184100</v>
      </c>
      <c r="H59" s="808">
        <v>27</v>
      </c>
      <c r="I59" s="808">
        <v>700026</v>
      </c>
      <c r="J59" s="808">
        <v>8</v>
      </c>
      <c r="K59" s="808">
        <v>0</v>
      </c>
      <c r="L59" s="808">
        <v>0</v>
      </c>
      <c r="M59" s="808">
        <v>5000</v>
      </c>
      <c r="N59" s="808">
        <v>2</v>
      </c>
      <c r="O59" s="818">
        <v>22327228</v>
      </c>
      <c r="P59" s="811">
        <v>223</v>
      </c>
      <c r="Q59" s="811">
        <v>0</v>
      </c>
      <c r="R59" s="811">
        <v>0</v>
      </c>
      <c r="S59" s="811">
        <v>212486</v>
      </c>
      <c r="T59" s="813">
        <v>2</v>
      </c>
      <c r="U59" s="808">
        <v>0</v>
      </c>
      <c r="V59" s="808">
        <v>0</v>
      </c>
      <c r="W59" s="818">
        <v>403525</v>
      </c>
      <c r="X59" s="811">
        <v>15</v>
      </c>
      <c r="Y59" s="811">
        <v>965930</v>
      </c>
      <c r="Z59" s="811">
        <v>10</v>
      </c>
      <c r="AA59" s="811">
        <v>0</v>
      </c>
      <c r="AB59" s="811">
        <v>0</v>
      </c>
      <c r="AC59" s="811">
        <v>13500</v>
      </c>
      <c r="AD59" s="813">
        <v>4</v>
      </c>
      <c r="AE59" s="818">
        <v>0</v>
      </c>
      <c r="AF59" s="811">
        <v>0</v>
      </c>
      <c r="AG59" s="811">
        <v>0</v>
      </c>
      <c r="AH59" s="811">
        <v>0</v>
      </c>
      <c r="AI59" s="811">
        <v>129332</v>
      </c>
      <c r="AJ59" s="811">
        <v>1</v>
      </c>
      <c r="AK59" s="818">
        <v>0</v>
      </c>
      <c r="AL59" s="811">
        <v>0</v>
      </c>
    </row>
    <row r="60" spans="1:38" s="173" customFormat="1" ht="20.100000000000001" customHeight="1" x14ac:dyDescent="0.25">
      <c r="A60" s="804" t="s">
        <v>88</v>
      </c>
      <c r="B60" s="173" t="s">
        <v>978</v>
      </c>
      <c r="C60" s="805" t="s">
        <v>57</v>
      </c>
      <c r="D60" s="806">
        <v>0</v>
      </c>
      <c r="E60" s="806">
        <v>0</v>
      </c>
      <c r="F60" s="806">
        <v>0</v>
      </c>
      <c r="G60" s="808">
        <v>0</v>
      </c>
      <c r="H60" s="808">
        <v>0</v>
      </c>
      <c r="I60" s="808">
        <v>0</v>
      </c>
      <c r="J60" s="808">
        <v>0</v>
      </c>
      <c r="K60" s="808">
        <v>0</v>
      </c>
      <c r="L60" s="808">
        <v>0</v>
      </c>
      <c r="M60" s="808">
        <v>0</v>
      </c>
      <c r="N60" s="808">
        <v>0</v>
      </c>
      <c r="O60" s="818">
        <v>0</v>
      </c>
      <c r="P60" s="811">
        <v>0</v>
      </c>
      <c r="Q60" s="811">
        <v>0</v>
      </c>
      <c r="R60" s="811">
        <v>0</v>
      </c>
      <c r="S60" s="811">
        <v>0</v>
      </c>
      <c r="T60" s="813">
        <v>0</v>
      </c>
      <c r="U60" s="808">
        <v>0</v>
      </c>
      <c r="V60" s="808">
        <v>0</v>
      </c>
      <c r="W60" s="818">
        <v>0</v>
      </c>
      <c r="X60" s="811">
        <v>0</v>
      </c>
      <c r="Y60" s="811">
        <v>0</v>
      </c>
      <c r="Z60" s="811">
        <v>0</v>
      </c>
      <c r="AA60" s="811">
        <v>0</v>
      </c>
      <c r="AB60" s="811">
        <v>0</v>
      </c>
      <c r="AC60" s="811">
        <v>0</v>
      </c>
      <c r="AD60" s="813">
        <v>0</v>
      </c>
      <c r="AE60" s="818">
        <v>0</v>
      </c>
      <c r="AF60" s="811">
        <v>0</v>
      </c>
      <c r="AG60" s="811">
        <v>0</v>
      </c>
      <c r="AH60" s="811">
        <v>0</v>
      </c>
      <c r="AI60" s="811">
        <v>0</v>
      </c>
      <c r="AJ60" s="811">
        <v>0</v>
      </c>
      <c r="AK60" s="818">
        <v>0</v>
      </c>
      <c r="AL60" s="811">
        <v>0</v>
      </c>
    </row>
    <row r="61" spans="1:38" s="173" customFormat="1" ht="20.100000000000001" customHeight="1" x14ac:dyDescent="0.25">
      <c r="A61" s="804" t="s">
        <v>88</v>
      </c>
      <c r="B61" s="173" t="s">
        <v>199</v>
      </c>
      <c r="C61" s="805" t="s">
        <v>57</v>
      </c>
      <c r="D61" s="806">
        <v>486</v>
      </c>
      <c r="E61" s="806">
        <v>426</v>
      </c>
      <c r="F61" s="806">
        <v>426</v>
      </c>
      <c r="G61" s="808">
        <v>2253678</v>
      </c>
      <c r="H61" s="808">
        <v>216</v>
      </c>
      <c r="I61" s="808">
        <v>128601</v>
      </c>
      <c r="J61" s="808">
        <v>2</v>
      </c>
      <c r="K61" s="808">
        <v>0</v>
      </c>
      <c r="L61" s="808">
        <v>0</v>
      </c>
      <c r="M61" s="808">
        <v>1266946</v>
      </c>
      <c r="N61" s="808">
        <v>58</v>
      </c>
      <c r="O61" s="818">
        <v>26602006</v>
      </c>
      <c r="P61" s="811">
        <v>336</v>
      </c>
      <c r="Q61" s="811">
        <v>0</v>
      </c>
      <c r="R61" s="811">
        <v>0</v>
      </c>
      <c r="S61" s="811">
        <v>161827</v>
      </c>
      <c r="T61" s="813">
        <v>5</v>
      </c>
      <c r="U61" s="808">
        <v>0</v>
      </c>
      <c r="V61" s="808">
        <v>0</v>
      </c>
      <c r="W61" s="818">
        <v>167631</v>
      </c>
      <c r="X61" s="811">
        <v>24</v>
      </c>
      <c r="Y61" s="811">
        <v>0</v>
      </c>
      <c r="Z61" s="811">
        <v>0</v>
      </c>
      <c r="AA61" s="811">
        <v>0</v>
      </c>
      <c r="AB61" s="811">
        <v>0</v>
      </c>
      <c r="AC61" s="811">
        <v>0</v>
      </c>
      <c r="AD61" s="813">
        <v>0</v>
      </c>
      <c r="AE61" s="818">
        <v>0</v>
      </c>
      <c r="AF61" s="811">
        <v>0</v>
      </c>
      <c r="AG61" s="811">
        <v>0</v>
      </c>
      <c r="AH61" s="811">
        <v>0</v>
      </c>
      <c r="AI61" s="811">
        <v>220000</v>
      </c>
      <c r="AJ61" s="811">
        <v>3</v>
      </c>
      <c r="AK61" s="818">
        <v>0</v>
      </c>
      <c r="AL61" s="811">
        <v>0</v>
      </c>
    </row>
    <row r="62" spans="1:38" s="173" customFormat="1" ht="20.100000000000001" customHeight="1" x14ac:dyDescent="0.25">
      <c r="A62" s="804" t="s">
        <v>89</v>
      </c>
      <c r="B62" s="173" t="s">
        <v>201</v>
      </c>
      <c r="C62" s="805" t="s">
        <v>57</v>
      </c>
      <c r="D62" s="806">
        <v>245</v>
      </c>
      <c r="E62" s="806">
        <v>221</v>
      </c>
      <c r="F62" s="806">
        <v>217</v>
      </c>
      <c r="G62" s="808">
        <v>336106</v>
      </c>
      <c r="H62" s="808">
        <v>88</v>
      </c>
      <c r="I62" s="808">
        <v>609879</v>
      </c>
      <c r="J62" s="808">
        <v>10</v>
      </c>
      <c r="K62" s="808">
        <v>72790</v>
      </c>
      <c r="L62" s="808">
        <v>3</v>
      </c>
      <c r="M62" s="808">
        <v>329938</v>
      </c>
      <c r="N62" s="808">
        <v>26</v>
      </c>
      <c r="O62" s="818">
        <v>17010902</v>
      </c>
      <c r="P62" s="811">
        <v>213</v>
      </c>
      <c r="Q62" s="811">
        <v>0</v>
      </c>
      <c r="R62" s="811">
        <v>0</v>
      </c>
      <c r="S62" s="811">
        <v>144596</v>
      </c>
      <c r="T62" s="813">
        <v>3</v>
      </c>
      <c r="U62" s="808">
        <v>0</v>
      </c>
      <c r="V62" s="808">
        <v>0</v>
      </c>
      <c r="W62" s="818">
        <v>17250</v>
      </c>
      <c r="X62" s="811">
        <v>2</v>
      </c>
      <c r="Y62" s="811">
        <v>73708</v>
      </c>
      <c r="Z62" s="811">
        <v>1</v>
      </c>
      <c r="AA62" s="811">
        <v>0</v>
      </c>
      <c r="AB62" s="811">
        <v>0</v>
      </c>
      <c r="AC62" s="811">
        <v>51070</v>
      </c>
      <c r="AD62" s="813">
        <v>2</v>
      </c>
      <c r="AE62" s="818">
        <v>0</v>
      </c>
      <c r="AF62" s="811">
        <v>0</v>
      </c>
      <c r="AG62" s="811">
        <v>0</v>
      </c>
      <c r="AH62" s="811">
        <v>0</v>
      </c>
      <c r="AI62" s="811">
        <v>230578</v>
      </c>
      <c r="AJ62" s="811">
        <v>2</v>
      </c>
      <c r="AK62" s="818">
        <v>0</v>
      </c>
      <c r="AL62" s="811">
        <v>0</v>
      </c>
    </row>
    <row r="63" spans="1:38" s="173" customFormat="1" ht="20.100000000000001" customHeight="1" x14ac:dyDescent="0.25">
      <c r="A63" s="804" t="s">
        <v>90</v>
      </c>
      <c r="B63" s="173" t="s">
        <v>202</v>
      </c>
      <c r="C63" s="805" t="s">
        <v>57</v>
      </c>
      <c r="D63" s="806">
        <v>287</v>
      </c>
      <c r="E63" s="806">
        <v>265</v>
      </c>
      <c r="F63" s="806">
        <v>259</v>
      </c>
      <c r="G63" s="808">
        <v>101754</v>
      </c>
      <c r="H63" s="808">
        <v>144</v>
      </c>
      <c r="I63" s="808">
        <v>336255</v>
      </c>
      <c r="J63" s="808">
        <v>9</v>
      </c>
      <c r="K63" s="808">
        <v>910592</v>
      </c>
      <c r="L63" s="808">
        <v>14</v>
      </c>
      <c r="M63" s="808">
        <v>182964</v>
      </c>
      <c r="N63" s="808">
        <v>13</v>
      </c>
      <c r="O63" s="818">
        <v>20052521</v>
      </c>
      <c r="P63" s="811">
        <v>258</v>
      </c>
      <c r="Q63" s="811">
        <v>0</v>
      </c>
      <c r="R63" s="811">
        <v>0</v>
      </c>
      <c r="S63" s="811">
        <v>241910</v>
      </c>
      <c r="T63" s="813">
        <v>4</v>
      </c>
      <c r="U63" s="808">
        <v>0</v>
      </c>
      <c r="V63" s="808">
        <v>0</v>
      </c>
      <c r="W63" s="818">
        <v>2981</v>
      </c>
      <c r="X63" s="811">
        <v>1</v>
      </c>
      <c r="Y63" s="811">
        <v>1464272</v>
      </c>
      <c r="Z63" s="811">
        <v>18</v>
      </c>
      <c r="AA63" s="811">
        <v>65356</v>
      </c>
      <c r="AB63" s="811">
        <v>1</v>
      </c>
      <c r="AC63" s="811">
        <v>2981</v>
      </c>
      <c r="AD63" s="813">
        <v>1</v>
      </c>
      <c r="AE63" s="818">
        <v>0</v>
      </c>
      <c r="AF63" s="811">
        <v>0</v>
      </c>
      <c r="AG63" s="811">
        <v>0</v>
      </c>
      <c r="AH63" s="811">
        <v>0</v>
      </c>
      <c r="AI63" s="811">
        <v>281386</v>
      </c>
      <c r="AJ63" s="811">
        <v>3</v>
      </c>
      <c r="AK63" s="818">
        <v>0</v>
      </c>
      <c r="AL63" s="811">
        <v>0</v>
      </c>
    </row>
    <row r="64" spans="1:38" s="173" customFormat="1" ht="20.100000000000001" customHeight="1" x14ac:dyDescent="0.25">
      <c r="A64" s="804" t="s">
        <v>91</v>
      </c>
      <c r="B64" s="173" t="s">
        <v>203</v>
      </c>
      <c r="C64" s="805" t="s">
        <v>92</v>
      </c>
      <c r="D64" s="806">
        <v>584</v>
      </c>
      <c r="E64" s="806">
        <v>405</v>
      </c>
      <c r="F64" s="806">
        <v>405</v>
      </c>
      <c r="G64" s="808">
        <v>588284</v>
      </c>
      <c r="H64" s="808">
        <v>99</v>
      </c>
      <c r="I64" s="808">
        <v>0</v>
      </c>
      <c r="J64" s="808">
        <v>0</v>
      </c>
      <c r="K64" s="808">
        <v>0</v>
      </c>
      <c r="L64" s="808">
        <v>0</v>
      </c>
      <c r="M64" s="808">
        <v>663105</v>
      </c>
      <c r="N64" s="808">
        <v>23</v>
      </c>
      <c r="O64" s="818">
        <v>37738545</v>
      </c>
      <c r="P64" s="811">
        <v>390</v>
      </c>
      <c r="Q64" s="811">
        <v>0</v>
      </c>
      <c r="R64" s="811">
        <v>0</v>
      </c>
      <c r="S64" s="811">
        <v>120000</v>
      </c>
      <c r="T64" s="813">
        <v>2</v>
      </c>
      <c r="U64" s="808">
        <v>0</v>
      </c>
      <c r="V64" s="808">
        <v>0</v>
      </c>
      <c r="W64" s="818">
        <v>13667</v>
      </c>
      <c r="X64" s="811">
        <v>5</v>
      </c>
      <c r="Y64" s="811">
        <v>0</v>
      </c>
      <c r="Z64" s="811">
        <v>0</v>
      </c>
      <c r="AA64" s="811">
        <v>0</v>
      </c>
      <c r="AB64" s="811">
        <v>0</v>
      </c>
      <c r="AC64" s="811">
        <v>87228</v>
      </c>
      <c r="AD64" s="813">
        <v>1</v>
      </c>
      <c r="AE64" s="818">
        <v>0</v>
      </c>
      <c r="AF64" s="811">
        <v>0</v>
      </c>
      <c r="AG64" s="811">
        <v>0</v>
      </c>
      <c r="AH64" s="811">
        <v>0</v>
      </c>
      <c r="AI64" s="811">
        <v>1926155</v>
      </c>
      <c r="AJ64" s="811">
        <v>19</v>
      </c>
      <c r="AK64" s="818">
        <v>0</v>
      </c>
      <c r="AL64" s="811">
        <v>0</v>
      </c>
    </row>
    <row r="65" spans="1:38" s="173" customFormat="1" ht="20.100000000000001" customHeight="1" x14ac:dyDescent="0.25">
      <c r="A65" s="804" t="s">
        <v>91</v>
      </c>
      <c r="B65" s="173" t="s">
        <v>204</v>
      </c>
      <c r="C65" s="805" t="s">
        <v>59</v>
      </c>
      <c r="D65" s="806">
        <v>711</v>
      </c>
      <c r="E65" s="806">
        <v>451</v>
      </c>
      <c r="F65" s="806">
        <v>451</v>
      </c>
      <c r="G65" s="808">
        <v>3427814</v>
      </c>
      <c r="H65" s="808">
        <v>160</v>
      </c>
      <c r="I65" s="808">
        <v>0</v>
      </c>
      <c r="J65" s="808">
        <v>0</v>
      </c>
      <c r="K65" s="808">
        <v>0</v>
      </c>
      <c r="L65" s="808">
        <v>0</v>
      </c>
      <c r="M65" s="808">
        <v>3675164</v>
      </c>
      <c r="N65" s="808">
        <v>46</v>
      </c>
      <c r="O65" s="818">
        <v>40859920</v>
      </c>
      <c r="P65" s="811">
        <v>397</v>
      </c>
      <c r="Q65" s="811">
        <v>0</v>
      </c>
      <c r="R65" s="811">
        <v>0</v>
      </c>
      <c r="S65" s="811">
        <v>778968</v>
      </c>
      <c r="T65" s="813">
        <v>7</v>
      </c>
      <c r="U65" s="808">
        <v>79517</v>
      </c>
      <c r="V65" s="808">
        <v>20</v>
      </c>
      <c r="W65" s="818">
        <v>879558</v>
      </c>
      <c r="X65" s="811">
        <v>50</v>
      </c>
      <c r="Y65" s="811">
        <v>0</v>
      </c>
      <c r="Z65" s="811">
        <v>0</v>
      </c>
      <c r="AA65" s="811">
        <v>0</v>
      </c>
      <c r="AB65" s="811">
        <v>0</v>
      </c>
      <c r="AC65" s="811">
        <v>5417496</v>
      </c>
      <c r="AD65" s="813">
        <v>57</v>
      </c>
      <c r="AE65" s="818">
        <v>0</v>
      </c>
      <c r="AF65" s="811">
        <v>0</v>
      </c>
      <c r="AG65" s="811">
        <v>0</v>
      </c>
      <c r="AH65" s="811">
        <v>0</v>
      </c>
      <c r="AI65" s="811">
        <v>3042441</v>
      </c>
      <c r="AJ65" s="811">
        <v>34</v>
      </c>
      <c r="AK65" s="818">
        <v>0</v>
      </c>
      <c r="AL65" s="811">
        <v>0</v>
      </c>
    </row>
    <row r="66" spans="1:38" s="173" customFormat="1" ht="20.100000000000001" customHeight="1" x14ac:dyDescent="0.25">
      <c r="A66" s="804" t="s">
        <v>91</v>
      </c>
      <c r="B66" s="173" t="s">
        <v>205</v>
      </c>
      <c r="C66" s="805" t="s">
        <v>92</v>
      </c>
      <c r="D66" s="806">
        <v>331</v>
      </c>
      <c r="E66" s="806">
        <v>265</v>
      </c>
      <c r="F66" s="806">
        <v>265</v>
      </c>
      <c r="G66" s="808">
        <v>2335267</v>
      </c>
      <c r="H66" s="808">
        <v>186</v>
      </c>
      <c r="I66" s="808">
        <v>0</v>
      </c>
      <c r="J66" s="808">
        <v>0</v>
      </c>
      <c r="K66" s="808">
        <v>0</v>
      </c>
      <c r="L66" s="808">
        <v>0</v>
      </c>
      <c r="M66" s="808">
        <v>0</v>
      </c>
      <c r="N66" s="808">
        <v>0</v>
      </c>
      <c r="O66" s="818">
        <v>18379057</v>
      </c>
      <c r="P66" s="811">
        <v>245</v>
      </c>
      <c r="Q66" s="811">
        <v>0</v>
      </c>
      <c r="R66" s="811">
        <v>0</v>
      </c>
      <c r="S66" s="811">
        <v>1103346</v>
      </c>
      <c r="T66" s="813">
        <v>19</v>
      </c>
      <c r="U66" s="808">
        <v>0</v>
      </c>
      <c r="V66" s="808">
        <v>0</v>
      </c>
      <c r="W66" s="818">
        <v>0</v>
      </c>
      <c r="X66" s="811">
        <v>0</v>
      </c>
      <c r="Y66" s="811">
        <v>0</v>
      </c>
      <c r="Z66" s="811">
        <v>0</v>
      </c>
      <c r="AA66" s="811">
        <v>0</v>
      </c>
      <c r="AB66" s="811">
        <v>0</v>
      </c>
      <c r="AC66" s="811">
        <v>0</v>
      </c>
      <c r="AD66" s="813">
        <v>0</v>
      </c>
      <c r="AE66" s="818">
        <v>0</v>
      </c>
      <c r="AF66" s="811">
        <v>0</v>
      </c>
      <c r="AG66" s="811">
        <v>0</v>
      </c>
      <c r="AH66" s="811">
        <v>0</v>
      </c>
      <c r="AI66" s="811">
        <v>0</v>
      </c>
      <c r="AJ66" s="811">
        <v>0</v>
      </c>
      <c r="AK66" s="818">
        <v>0</v>
      </c>
      <c r="AL66" s="811">
        <v>0</v>
      </c>
    </row>
    <row r="67" spans="1:38" s="173" customFormat="1" ht="20.100000000000001" customHeight="1" x14ac:dyDescent="0.25">
      <c r="A67" s="804" t="s">
        <v>93</v>
      </c>
      <c r="B67" s="173" t="s">
        <v>206</v>
      </c>
      <c r="C67" s="805" t="s">
        <v>57</v>
      </c>
      <c r="D67" s="806">
        <v>313</v>
      </c>
      <c r="E67" s="806">
        <v>279</v>
      </c>
      <c r="F67" s="806">
        <v>279</v>
      </c>
      <c r="G67" s="808">
        <v>454602</v>
      </c>
      <c r="H67" s="808">
        <v>59</v>
      </c>
      <c r="I67" s="808">
        <v>1624155</v>
      </c>
      <c r="J67" s="808">
        <v>26</v>
      </c>
      <c r="K67" s="808">
        <v>0</v>
      </c>
      <c r="L67" s="808">
        <v>0</v>
      </c>
      <c r="M67" s="808">
        <v>0</v>
      </c>
      <c r="N67" s="808">
        <v>0</v>
      </c>
      <c r="O67" s="818">
        <v>24122227</v>
      </c>
      <c r="P67" s="811">
        <v>257</v>
      </c>
      <c r="Q67" s="811">
        <v>0</v>
      </c>
      <c r="R67" s="811">
        <v>0</v>
      </c>
      <c r="S67" s="811">
        <v>0</v>
      </c>
      <c r="T67" s="813">
        <v>0</v>
      </c>
      <c r="U67" s="808">
        <v>0</v>
      </c>
      <c r="V67" s="808">
        <v>0</v>
      </c>
      <c r="W67" s="818">
        <v>0</v>
      </c>
      <c r="X67" s="811">
        <v>0</v>
      </c>
      <c r="Y67" s="811">
        <v>0</v>
      </c>
      <c r="Z67" s="811">
        <v>0</v>
      </c>
      <c r="AA67" s="811">
        <v>0</v>
      </c>
      <c r="AB67" s="811">
        <v>0</v>
      </c>
      <c r="AC67" s="811">
        <v>0</v>
      </c>
      <c r="AD67" s="813">
        <v>0</v>
      </c>
      <c r="AE67" s="818">
        <v>0</v>
      </c>
      <c r="AF67" s="811">
        <v>0</v>
      </c>
      <c r="AG67" s="811">
        <v>0</v>
      </c>
      <c r="AH67" s="811">
        <v>0</v>
      </c>
      <c r="AI67" s="811">
        <v>0</v>
      </c>
      <c r="AJ67" s="811">
        <v>0</v>
      </c>
      <c r="AK67" s="818">
        <v>0</v>
      </c>
      <c r="AL67" s="811">
        <v>0</v>
      </c>
    </row>
    <row r="68" spans="1:38" s="173" customFormat="1" ht="20.100000000000001" customHeight="1" x14ac:dyDescent="0.25">
      <c r="A68" s="804" t="s">
        <v>94</v>
      </c>
      <c r="B68" s="173" t="s">
        <v>250</v>
      </c>
      <c r="C68" s="805" t="s">
        <v>59</v>
      </c>
      <c r="D68" s="806">
        <v>235</v>
      </c>
      <c r="E68" s="806">
        <v>238</v>
      </c>
      <c r="F68" s="806">
        <v>238</v>
      </c>
      <c r="G68" s="808">
        <v>0</v>
      </c>
      <c r="H68" s="808">
        <v>0</v>
      </c>
      <c r="I68" s="808">
        <v>179355</v>
      </c>
      <c r="J68" s="808">
        <v>3</v>
      </c>
      <c r="K68" s="808">
        <v>14400</v>
      </c>
      <c r="L68" s="808">
        <v>4</v>
      </c>
      <c r="M68" s="808">
        <v>42613</v>
      </c>
      <c r="N68" s="808">
        <v>25</v>
      </c>
      <c r="O68" s="818">
        <v>21765705</v>
      </c>
      <c r="P68" s="811">
        <v>212</v>
      </c>
      <c r="Q68" s="811">
        <v>0</v>
      </c>
      <c r="R68" s="811">
        <v>0</v>
      </c>
      <c r="S68" s="811">
        <v>0</v>
      </c>
      <c r="T68" s="813">
        <v>0</v>
      </c>
      <c r="U68" s="808">
        <v>0</v>
      </c>
      <c r="V68" s="808">
        <v>0</v>
      </c>
      <c r="W68" s="818">
        <v>0</v>
      </c>
      <c r="X68" s="811">
        <v>0</v>
      </c>
      <c r="Y68" s="811">
        <v>0</v>
      </c>
      <c r="Z68" s="811">
        <v>0</v>
      </c>
      <c r="AA68" s="811">
        <v>0</v>
      </c>
      <c r="AB68" s="811">
        <v>0</v>
      </c>
      <c r="AC68" s="811">
        <v>0</v>
      </c>
      <c r="AD68" s="813">
        <v>0</v>
      </c>
      <c r="AE68" s="818">
        <v>0</v>
      </c>
      <c r="AF68" s="811">
        <v>0</v>
      </c>
      <c r="AG68" s="811">
        <v>0</v>
      </c>
      <c r="AH68" s="811">
        <v>0</v>
      </c>
      <c r="AI68" s="811">
        <v>0</v>
      </c>
      <c r="AJ68" s="811">
        <v>0</v>
      </c>
      <c r="AK68" s="818">
        <v>0</v>
      </c>
      <c r="AL68" s="811">
        <v>0</v>
      </c>
    </row>
    <row r="69" spans="1:38" s="173" customFormat="1" ht="20.100000000000001" customHeight="1" x14ac:dyDescent="0.25">
      <c r="A69" s="804" t="s">
        <v>94</v>
      </c>
      <c r="B69" s="173" t="s">
        <v>208</v>
      </c>
      <c r="C69" s="805" t="s">
        <v>59</v>
      </c>
      <c r="D69" s="806">
        <v>305</v>
      </c>
      <c r="E69" s="806">
        <v>314</v>
      </c>
      <c r="F69" s="806">
        <v>308</v>
      </c>
      <c r="G69" s="808">
        <v>771833</v>
      </c>
      <c r="H69" s="808">
        <v>115</v>
      </c>
      <c r="I69" s="808">
        <v>2056839</v>
      </c>
      <c r="J69" s="808">
        <v>28</v>
      </c>
      <c r="K69" s="808">
        <v>282473</v>
      </c>
      <c r="L69" s="808">
        <v>11</v>
      </c>
      <c r="M69" s="808">
        <v>0</v>
      </c>
      <c r="N69" s="808">
        <v>0</v>
      </c>
      <c r="O69" s="818">
        <v>31475670</v>
      </c>
      <c r="P69" s="811">
        <v>286</v>
      </c>
      <c r="Q69" s="811">
        <v>0</v>
      </c>
      <c r="R69" s="811">
        <v>0</v>
      </c>
      <c r="S69" s="811">
        <v>0</v>
      </c>
      <c r="T69" s="813">
        <v>0</v>
      </c>
      <c r="U69" s="808">
        <v>228496</v>
      </c>
      <c r="V69" s="808">
        <v>46</v>
      </c>
      <c r="W69" s="818">
        <v>28048</v>
      </c>
      <c r="X69" s="811">
        <v>6</v>
      </c>
      <c r="Y69" s="811">
        <v>262775</v>
      </c>
      <c r="Z69" s="811">
        <v>4</v>
      </c>
      <c r="AA69" s="811">
        <v>0</v>
      </c>
      <c r="AB69" s="811">
        <v>0</v>
      </c>
      <c r="AC69" s="811">
        <v>0</v>
      </c>
      <c r="AD69" s="813">
        <v>0</v>
      </c>
      <c r="AE69" s="818">
        <v>0</v>
      </c>
      <c r="AF69" s="811">
        <v>0</v>
      </c>
      <c r="AG69" s="811">
        <v>0</v>
      </c>
      <c r="AH69" s="811">
        <v>0</v>
      </c>
      <c r="AI69" s="811">
        <v>272526</v>
      </c>
      <c r="AJ69" s="811">
        <v>2</v>
      </c>
      <c r="AK69" s="818">
        <v>0</v>
      </c>
      <c r="AL69" s="811">
        <v>0</v>
      </c>
    </row>
    <row r="70" spans="1:38" s="173" customFormat="1" ht="20.100000000000001" customHeight="1" x14ac:dyDescent="0.25">
      <c r="A70" s="804" t="s">
        <v>94</v>
      </c>
      <c r="B70" s="173" t="s">
        <v>209</v>
      </c>
      <c r="C70" s="805" t="s">
        <v>57</v>
      </c>
      <c r="D70" s="806">
        <v>466</v>
      </c>
      <c r="E70" s="806">
        <v>416</v>
      </c>
      <c r="F70" s="806">
        <v>393</v>
      </c>
      <c r="G70" s="808">
        <v>1054700</v>
      </c>
      <c r="H70" s="808">
        <v>153</v>
      </c>
      <c r="I70" s="808">
        <v>0</v>
      </c>
      <c r="J70" s="808">
        <v>0</v>
      </c>
      <c r="K70" s="808">
        <v>178500</v>
      </c>
      <c r="L70" s="808">
        <v>25</v>
      </c>
      <c r="M70" s="808">
        <v>1065165</v>
      </c>
      <c r="N70" s="808">
        <v>168</v>
      </c>
      <c r="O70" s="818">
        <v>27461343</v>
      </c>
      <c r="P70" s="811">
        <v>382</v>
      </c>
      <c r="Q70" s="811">
        <v>0</v>
      </c>
      <c r="R70" s="811">
        <v>0</v>
      </c>
      <c r="S70" s="811">
        <v>41338</v>
      </c>
      <c r="T70" s="813">
        <v>2</v>
      </c>
      <c r="U70" s="808">
        <v>0</v>
      </c>
      <c r="V70" s="808">
        <v>0</v>
      </c>
      <c r="W70" s="818">
        <v>134000</v>
      </c>
      <c r="X70" s="811">
        <v>28</v>
      </c>
      <c r="Y70" s="811">
        <v>0</v>
      </c>
      <c r="Z70" s="811">
        <v>0</v>
      </c>
      <c r="AA70" s="811">
        <v>28800</v>
      </c>
      <c r="AB70" s="811">
        <v>4</v>
      </c>
      <c r="AC70" s="811">
        <v>1112087</v>
      </c>
      <c r="AD70" s="813">
        <v>34</v>
      </c>
      <c r="AE70" s="818">
        <v>0</v>
      </c>
      <c r="AF70" s="811">
        <v>0</v>
      </c>
      <c r="AG70" s="811">
        <v>0</v>
      </c>
      <c r="AH70" s="811">
        <v>0</v>
      </c>
      <c r="AI70" s="811">
        <v>10556</v>
      </c>
      <c r="AJ70" s="811">
        <v>1</v>
      </c>
      <c r="AK70" s="818">
        <v>0</v>
      </c>
      <c r="AL70" s="811">
        <v>0</v>
      </c>
    </row>
    <row r="71" spans="1:38" s="173" customFormat="1" ht="20.100000000000001" customHeight="1" x14ac:dyDescent="0.25">
      <c r="A71" s="804" t="s">
        <v>95</v>
      </c>
      <c r="B71" s="173" t="s">
        <v>210</v>
      </c>
      <c r="C71" s="805" t="s">
        <v>57</v>
      </c>
      <c r="D71" s="806">
        <v>414</v>
      </c>
      <c r="E71" s="806">
        <v>334</v>
      </c>
      <c r="F71" s="806">
        <v>334</v>
      </c>
      <c r="G71" s="808">
        <v>214896</v>
      </c>
      <c r="H71" s="808">
        <v>33</v>
      </c>
      <c r="I71" s="808">
        <v>114138</v>
      </c>
      <c r="J71" s="808">
        <v>3</v>
      </c>
      <c r="K71" s="808">
        <v>0</v>
      </c>
      <c r="L71" s="808">
        <v>0</v>
      </c>
      <c r="M71" s="808">
        <v>45334</v>
      </c>
      <c r="N71" s="808">
        <v>4</v>
      </c>
      <c r="O71" s="818">
        <v>11154450</v>
      </c>
      <c r="P71" s="811">
        <v>209</v>
      </c>
      <c r="Q71" s="811">
        <v>763376</v>
      </c>
      <c r="R71" s="811">
        <v>32</v>
      </c>
      <c r="S71" s="811">
        <v>138027</v>
      </c>
      <c r="T71" s="813">
        <v>6</v>
      </c>
      <c r="U71" s="808">
        <v>0</v>
      </c>
      <c r="V71" s="808">
        <v>0</v>
      </c>
      <c r="W71" s="818">
        <v>172500</v>
      </c>
      <c r="X71" s="811">
        <v>35</v>
      </c>
      <c r="Y71" s="811">
        <v>190230</v>
      </c>
      <c r="Z71" s="811">
        <v>5</v>
      </c>
      <c r="AA71" s="811">
        <v>0</v>
      </c>
      <c r="AB71" s="811">
        <v>0</v>
      </c>
      <c r="AC71" s="811">
        <v>76843</v>
      </c>
      <c r="AD71" s="813">
        <v>4</v>
      </c>
      <c r="AE71" s="818">
        <v>0</v>
      </c>
      <c r="AF71" s="811">
        <v>0</v>
      </c>
      <c r="AG71" s="811">
        <v>0</v>
      </c>
      <c r="AH71" s="811">
        <v>0</v>
      </c>
      <c r="AI71" s="811">
        <v>0</v>
      </c>
      <c r="AJ71" s="811">
        <v>0</v>
      </c>
      <c r="AK71" s="818">
        <v>0</v>
      </c>
      <c r="AL71" s="811">
        <v>0</v>
      </c>
    </row>
    <row r="72" spans="1:38" s="173" customFormat="1" ht="20.100000000000001" customHeight="1" x14ac:dyDescent="0.25">
      <c r="A72" s="804" t="s">
        <v>95</v>
      </c>
      <c r="B72" s="173" t="s">
        <v>251</v>
      </c>
      <c r="C72" s="805" t="s">
        <v>57</v>
      </c>
      <c r="D72" s="806">
        <v>221</v>
      </c>
      <c r="E72" s="806">
        <v>199</v>
      </c>
      <c r="F72" s="806">
        <v>198</v>
      </c>
      <c r="G72" s="808">
        <v>583295</v>
      </c>
      <c r="H72" s="808">
        <v>182</v>
      </c>
      <c r="I72" s="808">
        <v>0</v>
      </c>
      <c r="J72" s="808">
        <v>0</v>
      </c>
      <c r="K72" s="808">
        <v>101916</v>
      </c>
      <c r="L72" s="808">
        <v>192</v>
      </c>
      <c r="M72" s="808">
        <v>48312</v>
      </c>
      <c r="N72" s="808">
        <v>10</v>
      </c>
      <c r="O72" s="818">
        <v>12166544</v>
      </c>
      <c r="P72" s="811">
        <v>176</v>
      </c>
      <c r="Q72" s="811">
        <v>435102</v>
      </c>
      <c r="R72" s="811">
        <v>9</v>
      </c>
      <c r="S72" s="811">
        <v>0</v>
      </c>
      <c r="T72" s="813">
        <v>0</v>
      </c>
      <c r="U72" s="808">
        <v>0</v>
      </c>
      <c r="V72" s="808">
        <v>0</v>
      </c>
      <c r="W72" s="818">
        <v>1700</v>
      </c>
      <c r="X72" s="811">
        <v>1</v>
      </c>
      <c r="Y72" s="811">
        <v>0</v>
      </c>
      <c r="Z72" s="811">
        <v>0</v>
      </c>
      <c r="AA72" s="811">
        <v>0</v>
      </c>
      <c r="AB72" s="811">
        <v>0</v>
      </c>
      <c r="AC72" s="811">
        <v>0</v>
      </c>
      <c r="AD72" s="813">
        <v>0</v>
      </c>
      <c r="AE72" s="818">
        <v>0</v>
      </c>
      <c r="AF72" s="811">
        <v>0</v>
      </c>
      <c r="AG72" s="811">
        <v>0</v>
      </c>
      <c r="AH72" s="811">
        <v>0</v>
      </c>
      <c r="AI72" s="811">
        <v>0</v>
      </c>
      <c r="AJ72" s="811">
        <v>0</v>
      </c>
      <c r="AK72" s="818">
        <v>0</v>
      </c>
      <c r="AL72" s="811">
        <v>0</v>
      </c>
    </row>
    <row r="73" spans="1:38" s="173" customFormat="1" ht="20.100000000000001" customHeight="1" x14ac:dyDescent="0.25">
      <c r="A73" s="804" t="s">
        <v>95</v>
      </c>
      <c r="B73" s="173" t="s">
        <v>211</v>
      </c>
      <c r="C73" s="805" t="s">
        <v>57</v>
      </c>
      <c r="D73" s="806">
        <v>424</v>
      </c>
      <c r="E73" s="806">
        <v>352</v>
      </c>
      <c r="F73" s="806">
        <v>352</v>
      </c>
      <c r="G73" s="808">
        <v>1936255</v>
      </c>
      <c r="H73" s="808">
        <v>257</v>
      </c>
      <c r="I73" s="808">
        <v>0</v>
      </c>
      <c r="J73" s="808">
        <v>0</v>
      </c>
      <c r="K73" s="808">
        <v>0</v>
      </c>
      <c r="L73" s="808">
        <v>0</v>
      </c>
      <c r="M73" s="808">
        <v>1023399</v>
      </c>
      <c r="N73" s="808">
        <v>32</v>
      </c>
      <c r="O73" s="818">
        <v>16298147</v>
      </c>
      <c r="P73" s="811">
        <v>23</v>
      </c>
      <c r="Q73" s="811">
        <v>823454</v>
      </c>
      <c r="R73" s="811">
        <v>26</v>
      </c>
      <c r="S73" s="811">
        <v>0</v>
      </c>
      <c r="T73" s="813">
        <v>0</v>
      </c>
      <c r="U73" s="808">
        <v>0</v>
      </c>
      <c r="V73" s="808">
        <v>0</v>
      </c>
      <c r="W73" s="818">
        <v>0</v>
      </c>
      <c r="X73" s="811">
        <v>0</v>
      </c>
      <c r="Y73" s="811">
        <v>0</v>
      </c>
      <c r="Z73" s="811">
        <v>0</v>
      </c>
      <c r="AA73" s="811">
        <v>0</v>
      </c>
      <c r="AB73" s="811">
        <v>0</v>
      </c>
      <c r="AC73" s="811">
        <v>0</v>
      </c>
      <c r="AD73" s="813">
        <v>0</v>
      </c>
      <c r="AE73" s="818">
        <v>0</v>
      </c>
      <c r="AF73" s="811">
        <v>0</v>
      </c>
      <c r="AG73" s="811">
        <v>0</v>
      </c>
      <c r="AH73" s="811">
        <v>0</v>
      </c>
      <c r="AI73" s="811">
        <v>0</v>
      </c>
      <c r="AJ73" s="811">
        <v>0</v>
      </c>
      <c r="AK73" s="818">
        <v>0</v>
      </c>
      <c r="AL73" s="811">
        <v>0</v>
      </c>
    </row>
    <row r="74" spans="1:38" s="173" customFormat="1" ht="20.100000000000001" customHeight="1" x14ac:dyDescent="0.25">
      <c r="A74" s="804" t="s">
        <v>95</v>
      </c>
      <c r="B74" s="173" t="s">
        <v>212</v>
      </c>
      <c r="C74" s="805" t="s">
        <v>57</v>
      </c>
      <c r="D74" s="806">
        <v>436</v>
      </c>
      <c r="E74" s="806">
        <v>393</v>
      </c>
      <c r="F74" s="806">
        <v>377</v>
      </c>
      <c r="G74" s="808">
        <v>965879</v>
      </c>
      <c r="H74" s="808">
        <v>35</v>
      </c>
      <c r="I74" s="808">
        <v>670000</v>
      </c>
      <c r="J74" s="808">
        <v>25</v>
      </c>
      <c r="K74" s="808">
        <v>1610742</v>
      </c>
      <c r="L74" s="808">
        <v>260</v>
      </c>
      <c r="M74" s="808">
        <v>274075</v>
      </c>
      <c r="N74" s="808">
        <v>54</v>
      </c>
      <c r="O74" s="818">
        <v>20181598</v>
      </c>
      <c r="P74" s="811">
        <v>335</v>
      </c>
      <c r="Q74" s="811">
        <v>81972</v>
      </c>
      <c r="R74" s="811">
        <v>2</v>
      </c>
      <c r="S74" s="811">
        <v>111959</v>
      </c>
      <c r="T74" s="813">
        <v>1</v>
      </c>
      <c r="U74" s="808">
        <v>22015</v>
      </c>
      <c r="V74" s="808">
        <v>4</v>
      </c>
      <c r="W74" s="818">
        <v>700</v>
      </c>
      <c r="X74" s="811">
        <v>3</v>
      </c>
      <c r="Y74" s="811">
        <v>0</v>
      </c>
      <c r="Z74" s="811">
        <v>0</v>
      </c>
      <c r="AA74" s="811">
        <v>36150</v>
      </c>
      <c r="AB74" s="811">
        <v>2</v>
      </c>
      <c r="AC74" s="811">
        <v>0</v>
      </c>
      <c r="AD74" s="813">
        <v>0</v>
      </c>
      <c r="AE74" s="818">
        <v>0</v>
      </c>
      <c r="AF74" s="811">
        <v>0</v>
      </c>
      <c r="AG74" s="811">
        <v>316071</v>
      </c>
      <c r="AH74" s="811">
        <v>5</v>
      </c>
      <c r="AI74" s="811">
        <v>461614</v>
      </c>
      <c r="AJ74" s="811">
        <v>6</v>
      </c>
      <c r="AK74" s="818">
        <v>0</v>
      </c>
      <c r="AL74" s="811">
        <v>0</v>
      </c>
    </row>
    <row r="75" spans="1:38" s="173" customFormat="1" ht="20.100000000000001" customHeight="1" x14ac:dyDescent="0.25">
      <c r="A75" s="804" t="s">
        <v>96</v>
      </c>
      <c r="B75" s="820" t="s">
        <v>213</v>
      </c>
      <c r="C75" s="805" t="s">
        <v>59</v>
      </c>
      <c r="D75" s="806">
        <v>440</v>
      </c>
      <c r="E75" s="806">
        <v>390</v>
      </c>
      <c r="F75" s="806">
        <v>380</v>
      </c>
      <c r="G75" s="808">
        <v>2880</v>
      </c>
      <c r="H75" s="808">
        <v>29</v>
      </c>
      <c r="I75" s="808">
        <v>4917318</v>
      </c>
      <c r="J75" s="808">
        <v>38</v>
      </c>
      <c r="K75" s="808">
        <v>39867</v>
      </c>
      <c r="L75" s="808">
        <v>1</v>
      </c>
      <c r="M75" s="808">
        <v>69060</v>
      </c>
      <c r="N75" s="808">
        <v>10</v>
      </c>
      <c r="O75" s="818">
        <v>45730451</v>
      </c>
      <c r="P75" s="811">
        <v>370</v>
      </c>
      <c r="Q75" s="811">
        <v>0</v>
      </c>
      <c r="R75" s="811">
        <v>0</v>
      </c>
      <c r="S75" s="811">
        <v>0</v>
      </c>
      <c r="T75" s="813">
        <v>0</v>
      </c>
      <c r="U75" s="808">
        <v>32644</v>
      </c>
      <c r="V75" s="808">
        <v>13</v>
      </c>
      <c r="W75" s="818">
        <v>400</v>
      </c>
      <c r="X75" s="811">
        <v>4</v>
      </c>
      <c r="Y75" s="811">
        <v>0</v>
      </c>
      <c r="Z75" s="811">
        <v>0</v>
      </c>
      <c r="AA75" s="811">
        <v>0</v>
      </c>
      <c r="AB75" s="811">
        <v>0</v>
      </c>
      <c r="AC75" s="811">
        <v>0</v>
      </c>
      <c r="AD75" s="813">
        <v>0</v>
      </c>
      <c r="AE75" s="818">
        <v>0</v>
      </c>
      <c r="AF75" s="811">
        <v>0</v>
      </c>
      <c r="AG75" s="811">
        <v>0</v>
      </c>
      <c r="AH75" s="811">
        <v>0</v>
      </c>
      <c r="AI75" s="811">
        <v>0</v>
      </c>
      <c r="AJ75" s="811">
        <v>0</v>
      </c>
      <c r="AK75" s="818">
        <v>0</v>
      </c>
      <c r="AL75" s="811">
        <v>0</v>
      </c>
    </row>
    <row r="76" spans="1:38" s="173" customFormat="1" ht="20.100000000000001" customHeight="1" x14ac:dyDescent="0.25">
      <c r="A76" s="804" t="s">
        <v>96</v>
      </c>
      <c r="B76" s="173" t="s">
        <v>252</v>
      </c>
      <c r="C76" s="805" t="s">
        <v>57</v>
      </c>
      <c r="D76" s="806">
        <v>200</v>
      </c>
      <c r="E76" s="806">
        <v>176</v>
      </c>
      <c r="F76" s="806">
        <v>165</v>
      </c>
      <c r="G76" s="808">
        <v>3040</v>
      </c>
      <c r="H76" s="808">
        <v>2</v>
      </c>
      <c r="I76" s="808">
        <v>0</v>
      </c>
      <c r="J76" s="808">
        <v>0</v>
      </c>
      <c r="K76" s="808">
        <v>0</v>
      </c>
      <c r="L76" s="808">
        <v>0</v>
      </c>
      <c r="M76" s="808">
        <v>126750</v>
      </c>
      <c r="N76" s="808">
        <v>30</v>
      </c>
      <c r="O76" s="818">
        <v>14013270</v>
      </c>
      <c r="P76" s="811">
        <v>155</v>
      </c>
      <c r="Q76" s="811">
        <v>0</v>
      </c>
      <c r="R76" s="811">
        <v>0</v>
      </c>
      <c r="S76" s="811">
        <v>140387</v>
      </c>
      <c r="T76" s="813">
        <v>3</v>
      </c>
      <c r="U76" s="808">
        <v>0</v>
      </c>
      <c r="V76" s="808">
        <v>0</v>
      </c>
      <c r="W76" s="818">
        <v>0</v>
      </c>
      <c r="X76" s="811">
        <v>0</v>
      </c>
      <c r="Y76" s="811">
        <v>0</v>
      </c>
      <c r="Z76" s="811">
        <v>0</v>
      </c>
      <c r="AA76" s="811">
        <v>0</v>
      </c>
      <c r="AB76" s="811">
        <v>0</v>
      </c>
      <c r="AC76" s="811">
        <v>0</v>
      </c>
      <c r="AD76" s="813">
        <v>0</v>
      </c>
      <c r="AE76" s="818">
        <v>0</v>
      </c>
      <c r="AF76" s="811">
        <v>0</v>
      </c>
      <c r="AG76" s="811">
        <v>0</v>
      </c>
      <c r="AH76" s="811">
        <v>0</v>
      </c>
      <c r="AI76" s="811">
        <v>0</v>
      </c>
      <c r="AJ76" s="811">
        <v>0</v>
      </c>
      <c r="AK76" s="818">
        <v>0</v>
      </c>
      <c r="AL76" s="811">
        <v>0</v>
      </c>
    </row>
    <row r="77" spans="1:38" s="173" customFormat="1" ht="20.100000000000001" customHeight="1" x14ac:dyDescent="0.25">
      <c r="A77" s="804" t="s">
        <v>97</v>
      </c>
      <c r="B77" s="173" t="s">
        <v>229</v>
      </c>
      <c r="C77" s="805" t="s">
        <v>57</v>
      </c>
      <c r="D77" s="806">
        <v>409</v>
      </c>
      <c r="E77" s="806">
        <v>292</v>
      </c>
      <c r="F77" s="806">
        <v>292</v>
      </c>
      <c r="G77" s="808">
        <v>488623</v>
      </c>
      <c r="H77" s="808">
        <v>138</v>
      </c>
      <c r="I77" s="808">
        <v>0</v>
      </c>
      <c r="J77" s="808">
        <v>0</v>
      </c>
      <c r="K77" s="808">
        <v>624760</v>
      </c>
      <c r="L77" s="808">
        <v>77</v>
      </c>
      <c r="M77" s="808">
        <v>1106007</v>
      </c>
      <c r="N77" s="808">
        <v>12</v>
      </c>
      <c r="O77" s="818">
        <v>24570589</v>
      </c>
      <c r="P77" s="811">
        <v>264</v>
      </c>
      <c r="Q77" s="811">
        <v>0</v>
      </c>
      <c r="R77" s="811">
        <v>0</v>
      </c>
      <c r="S77" s="811">
        <v>1060757</v>
      </c>
      <c r="T77" s="813">
        <v>11</v>
      </c>
      <c r="U77" s="808">
        <v>0</v>
      </c>
      <c r="V77" s="808">
        <v>0</v>
      </c>
      <c r="W77" s="818">
        <v>1029961</v>
      </c>
      <c r="X77" s="811">
        <v>40</v>
      </c>
      <c r="Y77" s="811">
        <v>0</v>
      </c>
      <c r="Z77" s="811">
        <v>0</v>
      </c>
      <c r="AA77" s="811">
        <v>160180</v>
      </c>
      <c r="AB77" s="811">
        <v>23</v>
      </c>
      <c r="AC77" s="811">
        <v>2160725</v>
      </c>
      <c r="AD77" s="813">
        <v>29</v>
      </c>
      <c r="AE77" s="818">
        <v>0</v>
      </c>
      <c r="AF77" s="811">
        <v>0</v>
      </c>
      <c r="AG77" s="811">
        <v>0</v>
      </c>
      <c r="AH77" s="811">
        <v>0</v>
      </c>
      <c r="AI77" s="811">
        <v>731268</v>
      </c>
      <c r="AJ77" s="811">
        <v>6</v>
      </c>
      <c r="AK77" s="818">
        <v>0</v>
      </c>
      <c r="AL77" s="811">
        <v>0</v>
      </c>
    </row>
    <row r="78" spans="1:38" s="173" customFormat="1" ht="20.100000000000001" customHeight="1" x14ac:dyDescent="0.25">
      <c r="A78" s="804" t="s">
        <v>98</v>
      </c>
      <c r="B78" s="173" t="s">
        <v>977</v>
      </c>
      <c r="C78" s="805" t="s">
        <v>59</v>
      </c>
      <c r="D78" s="806">
        <v>0</v>
      </c>
      <c r="E78" s="806">
        <v>0</v>
      </c>
      <c r="F78" s="806">
        <v>0</v>
      </c>
      <c r="G78" s="808">
        <v>0</v>
      </c>
      <c r="H78" s="808">
        <v>0</v>
      </c>
      <c r="I78" s="808">
        <v>0</v>
      </c>
      <c r="J78" s="808">
        <v>0</v>
      </c>
      <c r="K78" s="808">
        <v>0</v>
      </c>
      <c r="L78" s="808">
        <v>0</v>
      </c>
      <c r="M78" s="808">
        <v>0</v>
      </c>
      <c r="N78" s="808">
        <v>0</v>
      </c>
      <c r="O78" s="818">
        <v>0</v>
      </c>
      <c r="P78" s="811">
        <v>0</v>
      </c>
      <c r="Q78" s="811">
        <v>0</v>
      </c>
      <c r="R78" s="811">
        <v>0</v>
      </c>
      <c r="S78" s="811">
        <v>0</v>
      </c>
      <c r="T78" s="813">
        <v>0</v>
      </c>
      <c r="U78" s="808">
        <v>0</v>
      </c>
      <c r="V78" s="808">
        <v>0</v>
      </c>
      <c r="W78" s="818">
        <v>0</v>
      </c>
      <c r="X78" s="811">
        <v>0</v>
      </c>
      <c r="Y78" s="811">
        <v>0</v>
      </c>
      <c r="Z78" s="811">
        <v>0</v>
      </c>
      <c r="AA78" s="811">
        <v>0</v>
      </c>
      <c r="AB78" s="811">
        <v>0</v>
      </c>
      <c r="AC78" s="811">
        <v>0</v>
      </c>
      <c r="AD78" s="813">
        <v>0</v>
      </c>
      <c r="AE78" s="818">
        <v>0</v>
      </c>
      <c r="AF78" s="811">
        <v>0</v>
      </c>
      <c r="AG78" s="811">
        <v>0</v>
      </c>
      <c r="AH78" s="811">
        <v>0</v>
      </c>
      <c r="AI78" s="811">
        <v>0</v>
      </c>
      <c r="AJ78" s="811">
        <v>0</v>
      </c>
      <c r="AK78" s="818">
        <v>0</v>
      </c>
      <c r="AL78" s="811">
        <v>0</v>
      </c>
    </row>
    <row r="79" spans="1:38" s="173" customFormat="1" ht="20.100000000000001" customHeight="1" x14ac:dyDescent="0.25">
      <c r="A79" s="804" t="s">
        <v>98</v>
      </c>
      <c r="B79" s="173" t="s">
        <v>215</v>
      </c>
      <c r="C79" s="805" t="s">
        <v>57</v>
      </c>
      <c r="D79" s="806">
        <v>270</v>
      </c>
      <c r="E79" s="806">
        <v>274</v>
      </c>
      <c r="F79" s="806">
        <v>237</v>
      </c>
      <c r="G79" s="808">
        <v>2086779</v>
      </c>
      <c r="H79" s="808">
        <v>210</v>
      </c>
      <c r="I79" s="808">
        <v>2817030</v>
      </c>
      <c r="J79" s="808">
        <v>40</v>
      </c>
      <c r="K79" s="808">
        <v>0</v>
      </c>
      <c r="L79" s="808">
        <v>0</v>
      </c>
      <c r="M79" s="808">
        <v>93363</v>
      </c>
      <c r="N79" s="808">
        <v>7</v>
      </c>
      <c r="O79" s="818">
        <v>19251299</v>
      </c>
      <c r="P79" s="811">
        <v>235</v>
      </c>
      <c r="Q79" s="811">
        <v>0</v>
      </c>
      <c r="R79" s="811">
        <v>0</v>
      </c>
      <c r="S79" s="811">
        <v>1115530</v>
      </c>
      <c r="T79" s="813">
        <v>18</v>
      </c>
      <c r="U79" s="808">
        <v>0</v>
      </c>
      <c r="V79" s="808">
        <v>0</v>
      </c>
      <c r="W79" s="818">
        <v>247793</v>
      </c>
      <c r="X79" s="811">
        <v>24</v>
      </c>
      <c r="Y79" s="811">
        <v>440561</v>
      </c>
      <c r="Z79" s="811">
        <v>6</v>
      </c>
      <c r="AA79" s="811">
        <v>0</v>
      </c>
      <c r="AB79" s="811">
        <v>0</v>
      </c>
      <c r="AC79" s="811">
        <v>19190</v>
      </c>
      <c r="AD79" s="813">
        <v>3</v>
      </c>
      <c r="AE79" s="818">
        <v>0</v>
      </c>
      <c r="AF79" s="811">
        <v>0</v>
      </c>
      <c r="AG79" s="811">
        <v>0</v>
      </c>
      <c r="AH79" s="811">
        <v>0</v>
      </c>
      <c r="AI79" s="811">
        <v>797500</v>
      </c>
      <c r="AJ79" s="811">
        <v>6</v>
      </c>
      <c r="AK79" s="818">
        <v>0</v>
      </c>
      <c r="AL79" s="811">
        <v>0</v>
      </c>
    </row>
    <row r="80" spans="1:38" s="173" customFormat="1" ht="20.100000000000001" customHeight="1" x14ac:dyDescent="0.25">
      <c r="A80" s="804" t="s">
        <v>99</v>
      </c>
      <c r="B80" s="173" t="s">
        <v>216</v>
      </c>
      <c r="C80" s="805" t="s">
        <v>57</v>
      </c>
      <c r="D80" s="806">
        <v>193</v>
      </c>
      <c r="E80" s="806">
        <v>157</v>
      </c>
      <c r="F80" s="806">
        <v>152</v>
      </c>
      <c r="G80" s="808">
        <v>5589810</v>
      </c>
      <c r="H80" s="808">
        <v>61</v>
      </c>
      <c r="I80" s="808">
        <v>101377</v>
      </c>
      <c r="J80" s="808">
        <v>1</v>
      </c>
      <c r="K80" s="808">
        <v>102235</v>
      </c>
      <c r="L80" s="808">
        <v>4</v>
      </c>
      <c r="M80" s="808">
        <v>157120</v>
      </c>
      <c r="N80" s="808">
        <v>3</v>
      </c>
      <c r="O80" s="818">
        <v>10655042</v>
      </c>
      <c r="P80" s="811">
        <v>127</v>
      </c>
      <c r="Q80" s="811">
        <v>0</v>
      </c>
      <c r="R80" s="811">
        <v>0</v>
      </c>
      <c r="S80" s="811">
        <v>0</v>
      </c>
      <c r="T80" s="813">
        <v>0</v>
      </c>
      <c r="U80" s="808">
        <v>0</v>
      </c>
      <c r="V80" s="808">
        <v>0</v>
      </c>
      <c r="W80" s="818">
        <v>0</v>
      </c>
      <c r="X80" s="811">
        <v>0</v>
      </c>
      <c r="Y80" s="811">
        <v>0</v>
      </c>
      <c r="Z80" s="811">
        <v>0</v>
      </c>
      <c r="AA80" s="811">
        <v>0</v>
      </c>
      <c r="AB80" s="811">
        <v>0</v>
      </c>
      <c r="AC80" s="811">
        <v>0</v>
      </c>
      <c r="AD80" s="813">
        <v>0</v>
      </c>
      <c r="AE80" s="818">
        <v>0</v>
      </c>
      <c r="AF80" s="811">
        <v>0</v>
      </c>
      <c r="AG80" s="811">
        <v>0</v>
      </c>
      <c r="AH80" s="811">
        <v>0</v>
      </c>
      <c r="AI80" s="811">
        <v>97350</v>
      </c>
      <c r="AJ80" s="811">
        <v>1</v>
      </c>
      <c r="AK80" s="818">
        <v>0</v>
      </c>
      <c r="AL80" s="811">
        <v>0</v>
      </c>
    </row>
    <row r="81" spans="1:38" s="173" customFormat="1" ht="20.100000000000001" customHeight="1" x14ac:dyDescent="0.25">
      <c r="A81" s="804" t="s">
        <v>100</v>
      </c>
      <c r="B81" s="173" t="s">
        <v>217</v>
      </c>
      <c r="C81" s="805" t="s">
        <v>59</v>
      </c>
      <c r="D81" s="806">
        <v>393</v>
      </c>
      <c r="E81" s="806">
        <v>394</v>
      </c>
      <c r="F81" s="806">
        <v>334</v>
      </c>
      <c r="G81" s="808">
        <v>714416</v>
      </c>
      <c r="H81" s="808">
        <v>59</v>
      </c>
      <c r="I81" s="808">
        <v>0</v>
      </c>
      <c r="J81" s="808">
        <v>0</v>
      </c>
      <c r="K81" s="808">
        <v>184000</v>
      </c>
      <c r="L81" s="808">
        <v>7</v>
      </c>
      <c r="M81" s="808">
        <v>60750</v>
      </c>
      <c r="N81" s="808">
        <v>9</v>
      </c>
      <c r="O81" s="818">
        <v>23182798</v>
      </c>
      <c r="P81" s="811">
        <v>296</v>
      </c>
      <c r="Q81" s="811">
        <v>0</v>
      </c>
      <c r="R81" s="811">
        <v>0</v>
      </c>
      <c r="S81" s="811">
        <v>498463</v>
      </c>
      <c r="T81" s="813">
        <v>10</v>
      </c>
      <c r="U81" s="808">
        <v>10959</v>
      </c>
      <c r="V81" s="808">
        <v>96</v>
      </c>
      <c r="W81" s="818">
        <v>49218</v>
      </c>
      <c r="X81" s="811">
        <v>6</v>
      </c>
      <c r="Y81" s="811">
        <v>0</v>
      </c>
      <c r="Z81" s="811">
        <v>0</v>
      </c>
      <c r="AA81" s="811">
        <v>30000</v>
      </c>
      <c r="AB81" s="811">
        <v>1</v>
      </c>
      <c r="AC81" s="811">
        <v>2500</v>
      </c>
      <c r="AD81" s="813">
        <v>1</v>
      </c>
      <c r="AE81" s="818">
        <v>0</v>
      </c>
      <c r="AF81" s="811">
        <v>0</v>
      </c>
      <c r="AG81" s="811">
        <v>0</v>
      </c>
      <c r="AH81" s="811">
        <v>0</v>
      </c>
      <c r="AI81" s="811">
        <v>0</v>
      </c>
      <c r="AJ81" s="811">
        <v>0</v>
      </c>
      <c r="AK81" s="818">
        <v>0</v>
      </c>
      <c r="AL81" s="811">
        <v>0</v>
      </c>
    </row>
    <row r="82" spans="1:38" s="173" customFormat="1" ht="20.100000000000001" customHeight="1" x14ac:dyDescent="0.25">
      <c r="A82" s="804" t="s">
        <v>101</v>
      </c>
      <c r="B82" s="173" t="s">
        <v>627</v>
      </c>
      <c r="C82" s="805" t="s">
        <v>61</v>
      </c>
      <c r="D82" s="806">
        <v>50</v>
      </c>
      <c r="E82" s="806">
        <v>49</v>
      </c>
      <c r="F82" s="806">
        <v>49</v>
      </c>
      <c r="G82" s="808">
        <v>25500</v>
      </c>
      <c r="H82" s="808">
        <v>49</v>
      </c>
      <c r="I82" s="808">
        <v>0</v>
      </c>
      <c r="J82" s="808">
        <v>0</v>
      </c>
      <c r="K82" s="808">
        <v>0</v>
      </c>
      <c r="L82" s="808">
        <v>0</v>
      </c>
      <c r="M82" s="808">
        <v>0</v>
      </c>
      <c r="N82" s="808">
        <v>0</v>
      </c>
      <c r="O82" s="818">
        <v>4008760</v>
      </c>
      <c r="P82" s="811">
        <v>48</v>
      </c>
      <c r="Q82" s="811">
        <v>0</v>
      </c>
      <c r="R82" s="811">
        <v>0</v>
      </c>
      <c r="S82" s="811">
        <v>0</v>
      </c>
      <c r="T82" s="813">
        <v>0</v>
      </c>
      <c r="U82" s="808">
        <v>600</v>
      </c>
      <c r="V82" s="808">
        <v>4</v>
      </c>
      <c r="W82" s="818">
        <v>500</v>
      </c>
      <c r="X82" s="811">
        <v>1</v>
      </c>
      <c r="Y82" s="811">
        <v>0</v>
      </c>
      <c r="Z82" s="811">
        <v>0</v>
      </c>
      <c r="AA82" s="811">
        <v>0</v>
      </c>
      <c r="AB82" s="811">
        <v>0</v>
      </c>
      <c r="AC82" s="811">
        <v>0</v>
      </c>
      <c r="AD82" s="813">
        <v>0</v>
      </c>
      <c r="AE82" s="818">
        <v>0</v>
      </c>
      <c r="AF82" s="811">
        <v>0</v>
      </c>
      <c r="AG82" s="811">
        <v>0</v>
      </c>
      <c r="AH82" s="811">
        <v>0</v>
      </c>
      <c r="AI82" s="811">
        <v>0</v>
      </c>
      <c r="AJ82" s="811">
        <v>0</v>
      </c>
      <c r="AK82" s="818">
        <v>0</v>
      </c>
      <c r="AL82" s="811">
        <v>0</v>
      </c>
    </row>
    <row r="83" spans="1:38" s="173" customFormat="1" ht="20.100000000000001" customHeight="1" x14ac:dyDescent="0.25">
      <c r="A83" s="804" t="s">
        <v>101</v>
      </c>
      <c r="B83" s="173" t="s">
        <v>628</v>
      </c>
      <c r="C83" s="805" t="s">
        <v>59</v>
      </c>
      <c r="D83" s="806">
        <v>45</v>
      </c>
      <c r="E83" s="806">
        <v>40</v>
      </c>
      <c r="F83" s="806">
        <v>40</v>
      </c>
      <c r="G83" s="808">
        <v>0</v>
      </c>
      <c r="H83" s="808">
        <v>0</v>
      </c>
      <c r="I83" s="808">
        <v>0</v>
      </c>
      <c r="J83" s="808">
        <v>0</v>
      </c>
      <c r="K83" s="808">
        <v>0</v>
      </c>
      <c r="L83" s="808">
        <v>0</v>
      </c>
      <c r="M83" s="808">
        <v>0</v>
      </c>
      <c r="N83" s="808">
        <v>0</v>
      </c>
      <c r="O83" s="818">
        <v>4322435</v>
      </c>
      <c r="P83" s="811">
        <v>40</v>
      </c>
      <c r="Q83" s="811">
        <v>0</v>
      </c>
      <c r="R83" s="811">
        <v>0</v>
      </c>
      <c r="S83" s="811">
        <v>0</v>
      </c>
      <c r="T83" s="813">
        <v>0</v>
      </c>
      <c r="U83" s="808">
        <v>0</v>
      </c>
      <c r="V83" s="808">
        <v>0</v>
      </c>
      <c r="W83" s="818">
        <v>0</v>
      </c>
      <c r="X83" s="811">
        <v>0</v>
      </c>
      <c r="Y83" s="811">
        <v>0</v>
      </c>
      <c r="Z83" s="811">
        <v>0</v>
      </c>
      <c r="AA83" s="811">
        <v>0</v>
      </c>
      <c r="AB83" s="811">
        <v>0</v>
      </c>
      <c r="AC83" s="811">
        <v>0</v>
      </c>
      <c r="AD83" s="813">
        <v>0</v>
      </c>
      <c r="AE83" s="818">
        <v>0</v>
      </c>
      <c r="AF83" s="811">
        <v>0</v>
      </c>
      <c r="AG83" s="811">
        <v>0</v>
      </c>
      <c r="AH83" s="811">
        <v>0</v>
      </c>
      <c r="AI83" s="811">
        <v>0</v>
      </c>
      <c r="AJ83" s="811">
        <v>0</v>
      </c>
      <c r="AK83" s="818">
        <v>0</v>
      </c>
      <c r="AL83" s="811">
        <v>0</v>
      </c>
    </row>
    <row r="84" spans="1:38" s="173" customFormat="1" ht="20.100000000000001" customHeight="1" x14ac:dyDescent="0.25">
      <c r="A84" s="804" t="s">
        <v>101</v>
      </c>
      <c r="B84" s="173" t="s">
        <v>218</v>
      </c>
      <c r="C84" s="805" t="s">
        <v>57</v>
      </c>
      <c r="D84" s="806">
        <v>208</v>
      </c>
      <c r="E84" s="806">
        <v>173</v>
      </c>
      <c r="F84" s="806">
        <v>81</v>
      </c>
      <c r="G84" s="808">
        <v>0</v>
      </c>
      <c r="H84" s="808">
        <v>0</v>
      </c>
      <c r="I84" s="808">
        <v>670000</v>
      </c>
      <c r="J84" s="808">
        <v>36</v>
      </c>
      <c r="K84" s="808">
        <v>140000</v>
      </c>
      <c r="L84" s="808">
        <v>20</v>
      </c>
      <c r="M84" s="808">
        <v>0</v>
      </c>
      <c r="N84" s="808">
        <v>0</v>
      </c>
      <c r="O84" s="818">
        <v>0</v>
      </c>
      <c r="P84" s="811">
        <v>0</v>
      </c>
      <c r="Q84" s="811">
        <v>347500</v>
      </c>
      <c r="R84" s="811">
        <v>25</v>
      </c>
      <c r="S84" s="811">
        <v>0</v>
      </c>
      <c r="T84" s="813">
        <v>0</v>
      </c>
      <c r="U84" s="808">
        <v>0</v>
      </c>
      <c r="V84" s="808">
        <v>0</v>
      </c>
      <c r="W84" s="818">
        <v>0</v>
      </c>
      <c r="X84" s="811">
        <v>0</v>
      </c>
      <c r="Y84" s="811">
        <v>0</v>
      </c>
      <c r="Z84" s="811">
        <v>0</v>
      </c>
      <c r="AA84" s="811">
        <v>22000</v>
      </c>
      <c r="AB84" s="811">
        <v>22</v>
      </c>
      <c r="AC84" s="811">
        <v>0</v>
      </c>
      <c r="AD84" s="813">
        <v>0</v>
      </c>
      <c r="AE84" s="818">
        <v>8539352</v>
      </c>
      <c r="AF84" s="811">
        <v>173</v>
      </c>
      <c r="AG84" s="811">
        <v>0</v>
      </c>
      <c r="AH84" s="811">
        <v>0</v>
      </c>
      <c r="AI84" s="811">
        <v>0</v>
      </c>
      <c r="AJ84" s="811">
        <v>0</v>
      </c>
      <c r="AK84" s="818">
        <v>0</v>
      </c>
      <c r="AL84" s="811">
        <v>0</v>
      </c>
    </row>
    <row r="85" spans="1:38" s="174" customFormat="1" ht="25.5" customHeight="1" x14ac:dyDescent="0.25">
      <c r="A85" s="821"/>
      <c r="B85" s="821" t="s">
        <v>684</v>
      </c>
      <c r="C85" s="822"/>
      <c r="D85" s="823">
        <v>73</v>
      </c>
      <c r="E85" s="823">
        <v>73</v>
      </c>
      <c r="F85" s="823">
        <v>72</v>
      </c>
      <c r="G85" s="825">
        <v>68</v>
      </c>
      <c r="H85" s="825">
        <v>68</v>
      </c>
      <c r="I85" s="825">
        <v>42</v>
      </c>
      <c r="J85" s="825">
        <v>42</v>
      </c>
      <c r="K85" s="825">
        <v>36</v>
      </c>
      <c r="L85" s="825">
        <v>36</v>
      </c>
      <c r="M85" s="825">
        <v>59</v>
      </c>
      <c r="N85" s="825">
        <v>59</v>
      </c>
      <c r="O85" s="826">
        <v>70</v>
      </c>
      <c r="P85" s="825">
        <v>70</v>
      </c>
      <c r="Q85" s="825">
        <v>10</v>
      </c>
      <c r="R85" s="825">
        <v>10</v>
      </c>
      <c r="S85" s="825">
        <v>51</v>
      </c>
      <c r="T85" s="825">
        <v>51</v>
      </c>
      <c r="U85" s="826">
        <v>25</v>
      </c>
      <c r="V85" s="825">
        <v>25</v>
      </c>
      <c r="W85" s="826">
        <v>47</v>
      </c>
      <c r="X85" s="825">
        <v>47</v>
      </c>
      <c r="Y85" s="825">
        <v>26</v>
      </c>
      <c r="Z85" s="825">
        <v>26</v>
      </c>
      <c r="AA85" s="825">
        <v>10</v>
      </c>
      <c r="AB85" s="825">
        <v>10</v>
      </c>
      <c r="AC85" s="825">
        <v>34</v>
      </c>
      <c r="AD85" s="825">
        <v>34</v>
      </c>
      <c r="AE85" s="826">
        <v>5</v>
      </c>
      <c r="AF85" s="827">
        <v>5</v>
      </c>
      <c r="AG85" s="827">
        <v>2</v>
      </c>
      <c r="AH85" s="827">
        <v>2</v>
      </c>
      <c r="AI85" s="827">
        <v>40</v>
      </c>
      <c r="AJ85" s="827">
        <v>40</v>
      </c>
      <c r="AK85" s="826">
        <v>0</v>
      </c>
      <c r="AL85" s="825">
        <v>0</v>
      </c>
    </row>
    <row r="86" spans="1:38" s="174" customFormat="1" ht="25.5" customHeight="1" x14ac:dyDescent="0.25">
      <c r="A86" s="821"/>
      <c r="B86" s="821" t="s">
        <v>15</v>
      </c>
      <c r="C86" s="822"/>
      <c r="D86" s="823">
        <v>382.46575342465752</v>
      </c>
      <c r="E86" s="824">
        <v>322.75342465753425</v>
      </c>
      <c r="F86" s="824">
        <v>306.33333333333331</v>
      </c>
      <c r="G86" s="825">
        <v>1712774.455882353</v>
      </c>
      <c r="H86" s="825">
        <v>119.27941176470588</v>
      </c>
      <c r="I86" s="825">
        <v>1346035.6190476189</v>
      </c>
      <c r="J86" s="825">
        <v>17.071428571428573</v>
      </c>
      <c r="K86" s="825">
        <v>283543</v>
      </c>
      <c r="L86" s="825">
        <v>28.388888888888889</v>
      </c>
      <c r="M86" s="825">
        <v>444129.13559322036</v>
      </c>
      <c r="N86" s="825">
        <v>20.084745762711865</v>
      </c>
      <c r="O86" s="826">
        <v>26754055.300000001</v>
      </c>
      <c r="P86" s="825">
        <v>279.5</v>
      </c>
      <c r="Q86" s="825">
        <v>454252.79999999999</v>
      </c>
      <c r="R86" s="825">
        <v>24.6</v>
      </c>
      <c r="S86" s="825">
        <v>518329.09803921566</v>
      </c>
      <c r="T86" s="825">
        <v>12.392156862745098</v>
      </c>
      <c r="U86" s="826">
        <v>62591.44</v>
      </c>
      <c r="V86" s="825">
        <v>24.92</v>
      </c>
      <c r="W86" s="826">
        <v>267312.14893617021</v>
      </c>
      <c r="X86" s="825">
        <v>21.702127659574469</v>
      </c>
      <c r="Y86" s="825">
        <v>822766</v>
      </c>
      <c r="Z86" s="825">
        <v>9.4615384615384617</v>
      </c>
      <c r="AA86" s="825">
        <v>116733.6</v>
      </c>
      <c r="AB86" s="825">
        <v>8</v>
      </c>
      <c r="AC86" s="825">
        <v>457699.4411764706</v>
      </c>
      <c r="AD86" s="825">
        <v>7.2058823529411766</v>
      </c>
      <c r="AE86" s="826">
        <v>9286545</v>
      </c>
      <c r="AF86" s="827">
        <v>108.2</v>
      </c>
      <c r="AG86" s="827">
        <v>165535.5</v>
      </c>
      <c r="AH86" s="827">
        <v>3</v>
      </c>
      <c r="AI86" s="827">
        <v>1454750.7250000001</v>
      </c>
      <c r="AJ86" s="827">
        <v>14.625</v>
      </c>
      <c r="AK86" s="826">
        <v>0</v>
      </c>
      <c r="AL86" s="825">
        <v>0</v>
      </c>
    </row>
    <row r="87" spans="1:38" s="174" customFormat="1" ht="25.5" customHeight="1" x14ac:dyDescent="0.25">
      <c r="A87" s="821"/>
      <c r="B87" s="821" t="s">
        <v>682</v>
      </c>
      <c r="C87" s="822"/>
      <c r="D87" s="823">
        <v>212.53908674457068</v>
      </c>
      <c r="E87" s="824">
        <v>153.11477002761302</v>
      </c>
      <c r="F87" s="824">
        <v>154.4815044310082</v>
      </c>
      <c r="G87" s="825">
        <v>3645583.3114077053</v>
      </c>
      <c r="H87" s="825">
        <v>81.072446980156627</v>
      </c>
      <c r="I87" s="825">
        <v>1432339.7879682647</v>
      </c>
      <c r="J87" s="825">
        <v>13.003550841780621</v>
      </c>
      <c r="K87" s="825">
        <v>384412.95499330625</v>
      </c>
      <c r="L87" s="825">
        <v>54.758314582107218</v>
      </c>
      <c r="M87" s="825">
        <v>1016412.7473865007</v>
      </c>
      <c r="N87" s="825">
        <v>30.502282636795211</v>
      </c>
      <c r="O87" s="826">
        <v>20476285.390015751</v>
      </c>
      <c r="P87" s="825">
        <v>152.74234723114989</v>
      </c>
      <c r="Q87" s="825">
        <v>521281.95939621347</v>
      </c>
      <c r="R87" s="825">
        <v>35.493974449506524</v>
      </c>
      <c r="S87" s="825">
        <v>744005.8960999503</v>
      </c>
      <c r="T87" s="825">
        <v>19.980068499754999</v>
      </c>
      <c r="U87" s="826">
        <v>96105.170470982805</v>
      </c>
      <c r="V87" s="825">
        <v>35.960533922621337</v>
      </c>
      <c r="W87" s="826">
        <v>382825.10163275537</v>
      </c>
      <c r="X87" s="825">
        <v>25.378795405696827</v>
      </c>
      <c r="Y87" s="825">
        <v>794618.9384171007</v>
      </c>
      <c r="Z87" s="825">
        <v>6.946831042890099</v>
      </c>
      <c r="AA87" s="825">
        <v>205953.41104196897</v>
      </c>
      <c r="AB87" s="825">
        <v>9.2496246170077381</v>
      </c>
      <c r="AC87" s="825">
        <v>1077770.2885796688</v>
      </c>
      <c r="AD87" s="825">
        <v>11.97922295189443</v>
      </c>
      <c r="AE87" s="826">
        <v>14185745.594674202</v>
      </c>
      <c r="AF87" s="827">
        <v>122.33029060702832</v>
      </c>
      <c r="AG87" s="827">
        <v>212889.34571861505</v>
      </c>
      <c r="AH87" s="827">
        <v>2.8284271247461903</v>
      </c>
      <c r="AI87" s="827">
        <v>2117588.9576050085</v>
      </c>
      <c r="AJ87" s="827">
        <v>19.345293603752427</v>
      </c>
      <c r="AK87" s="826">
        <v>0</v>
      </c>
      <c r="AL87" s="825">
        <v>0</v>
      </c>
    </row>
    <row r="88" spans="1:38" x14ac:dyDescent="0.25">
      <c r="A88" s="1098" t="s">
        <v>1008</v>
      </c>
      <c r="B88" s="1098"/>
      <c r="C88" s="1098"/>
    </row>
    <row r="89" spans="1:38" x14ac:dyDescent="0.25">
      <c r="A89" s="1010" t="s">
        <v>975</v>
      </c>
      <c r="B89" s="1010"/>
      <c r="C89" s="1010"/>
      <c r="D89" s="961"/>
      <c r="E89" s="961"/>
      <c r="F89" s="961"/>
      <c r="G89" s="961"/>
      <c r="H89" s="961"/>
      <c r="I89" s="961"/>
      <c r="J89" s="961"/>
      <c r="K89" s="961"/>
      <c r="L89" s="961"/>
      <c r="M89" s="961"/>
      <c r="N89" s="961"/>
      <c r="O89" s="961"/>
      <c r="P89" s="961"/>
      <c r="Q89" s="961"/>
      <c r="R89" s="961"/>
      <c r="S89" s="961"/>
      <c r="T89" s="961"/>
      <c r="U89" s="961"/>
      <c r="V89" s="961"/>
      <c r="W89" s="961"/>
      <c r="X89" s="961"/>
      <c r="Y89" s="961"/>
      <c r="Z89" s="961"/>
      <c r="AA89" s="961"/>
      <c r="AB89" s="961"/>
      <c r="AC89" s="961"/>
      <c r="AD89" s="961"/>
      <c r="AE89" s="961"/>
      <c r="AF89" s="961"/>
      <c r="AG89" s="961"/>
      <c r="AH89" s="961"/>
      <c r="AI89" s="961"/>
      <c r="AJ89" s="961"/>
      <c r="AK89" s="961"/>
      <c r="AL89" s="961"/>
    </row>
    <row r="90" spans="1:38" x14ac:dyDescent="0.25">
      <c r="A90" s="980"/>
      <c r="B90" s="980"/>
      <c r="C90" s="980"/>
      <c r="D90" s="961"/>
      <c r="E90" s="961"/>
      <c r="F90" s="961"/>
      <c r="G90" s="961"/>
      <c r="H90" s="961"/>
      <c r="I90" s="961"/>
      <c r="J90" s="961"/>
      <c r="K90" s="961"/>
      <c r="L90" s="961"/>
      <c r="M90" s="961"/>
      <c r="N90" s="961"/>
      <c r="O90" s="961"/>
      <c r="P90" s="961"/>
      <c r="Q90" s="961"/>
      <c r="R90" s="961"/>
      <c r="S90" s="961"/>
      <c r="T90" s="961"/>
      <c r="U90" s="961"/>
      <c r="V90" s="961"/>
      <c r="W90" s="961"/>
      <c r="X90" s="961"/>
      <c r="Y90" s="961"/>
      <c r="Z90" s="961"/>
      <c r="AA90" s="961"/>
      <c r="AB90" s="961"/>
      <c r="AC90" s="961"/>
      <c r="AD90" s="961"/>
      <c r="AE90" s="961"/>
      <c r="AF90" s="961"/>
      <c r="AG90" s="961"/>
      <c r="AH90" s="961"/>
      <c r="AI90" s="961"/>
      <c r="AJ90" s="961"/>
      <c r="AK90" s="961"/>
      <c r="AL90" s="961"/>
    </row>
    <row r="91" spans="1:38" ht="23.25" customHeight="1" x14ac:dyDescent="0.25">
      <c r="A91" s="1008" t="s">
        <v>936</v>
      </c>
      <c r="B91" s="1008"/>
      <c r="C91" s="1008"/>
      <c r="D91" s="828"/>
      <c r="E91" s="828"/>
      <c r="F91" s="828"/>
      <c r="G91" s="828"/>
      <c r="H91" s="828"/>
      <c r="I91" s="828"/>
      <c r="J91" s="828"/>
      <c r="K91" s="828"/>
      <c r="L91" s="828"/>
      <c r="M91" s="828"/>
      <c r="N91" s="828"/>
      <c r="O91" s="828"/>
      <c r="P91" s="828"/>
      <c r="Q91" s="828"/>
      <c r="R91" s="828"/>
      <c r="S91" s="828"/>
      <c r="T91" s="828"/>
      <c r="U91" s="828"/>
      <c r="V91" s="828"/>
      <c r="W91" s="828"/>
      <c r="X91" s="828"/>
      <c r="Y91" s="828"/>
      <c r="Z91" s="828"/>
      <c r="AA91" s="828"/>
      <c r="AB91" s="828"/>
      <c r="AC91" s="828"/>
      <c r="AD91" s="828"/>
      <c r="AE91" s="828"/>
      <c r="AF91" s="828"/>
      <c r="AG91" s="828"/>
      <c r="AH91" s="828"/>
      <c r="AI91" s="828"/>
      <c r="AJ91" s="828"/>
      <c r="AK91" s="828"/>
      <c r="AL91" s="828"/>
    </row>
    <row r="92" spans="1:38" x14ac:dyDescent="0.25">
      <c r="A92" s="29" t="s">
        <v>938</v>
      </c>
      <c r="B92" s="28"/>
      <c r="C92" s="28"/>
      <c r="D92" s="829"/>
      <c r="G92" s="175"/>
      <c r="H92" s="175"/>
      <c r="I92" s="175"/>
    </row>
    <row r="93" spans="1:38" x14ac:dyDescent="0.25">
      <c r="F93" s="175"/>
      <c r="G93" s="175"/>
      <c r="H93" s="175"/>
      <c r="I93" s="175"/>
      <c r="J93" s="175"/>
    </row>
    <row r="94" spans="1:38" x14ac:dyDescent="0.25">
      <c r="D94" s="247"/>
      <c r="F94" s="176"/>
      <c r="G94" s="176"/>
      <c r="H94" s="177"/>
      <c r="I94" s="177"/>
      <c r="J94" s="177"/>
    </row>
    <row r="95" spans="1:38" x14ac:dyDescent="0.25">
      <c r="F95" s="176"/>
      <c r="G95" s="176"/>
      <c r="H95" s="177"/>
      <c r="I95" s="177"/>
      <c r="J95" s="177"/>
    </row>
    <row r="96" spans="1:38" x14ac:dyDescent="0.25">
      <c r="F96" s="176"/>
      <c r="G96" s="176"/>
      <c r="H96" s="177"/>
      <c r="I96" s="177"/>
      <c r="J96" s="177"/>
    </row>
    <row r="97" spans="6:36" x14ac:dyDescent="0.25">
      <c r="F97" s="176"/>
      <c r="G97" s="176"/>
      <c r="H97" s="177"/>
      <c r="I97" s="177"/>
      <c r="J97" s="177"/>
      <c r="AH97" s="175"/>
      <c r="AI97" s="175"/>
      <c r="AJ97" s="175"/>
    </row>
    <row r="98" spans="6:36" x14ac:dyDescent="0.25">
      <c r="F98" s="176"/>
      <c r="G98" s="176"/>
      <c r="H98" s="177"/>
      <c r="I98" s="177"/>
      <c r="J98" s="177"/>
      <c r="AH98" s="176"/>
      <c r="AI98" s="177"/>
      <c r="AJ98" s="177"/>
    </row>
    <row r="99" spans="6:36" x14ac:dyDescent="0.25">
      <c r="F99" s="176"/>
      <c r="G99" s="176"/>
      <c r="H99" s="177"/>
      <c r="I99" s="177"/>
      <c r="J99" s="177"/>
      <c r="AH99" s="176"/>
      <c r="AI99" s="177"/>
      <c r="AJ99" s="177"/>
    </row>
    <row r="100" spans="6:36" x14ac:dyDescent="0.25">
      <c r="F100" s="176"/>
      <c r="G100" s="176"/>
      <c r="H100" s="177"/>
      <c r="I100" s="177"/>
      <c r="J100" s="177"/>
      <c r="AH100" s="176"/>
      <c r="AI100" s="177"/>
      <c r="AJ100" s="177"/>
    </row>
    <row r="101" spans="6:36" x14ac:dyDescent="0.25">
      <c r="F101" s="176"/>
      <c r="G101" s="176"/>
      <c r="H101" s="177"/>
      <c r="I101" s="177"/>
      <c r="J101" s="177"/>
      <c r="AH101" s="176"/>
      <c r="AI101" s="177"/>
      <c r="AJ101" s="177"/>
    </row>
    <row r="102" spans="6:36" x14ac:dyDescent="0.25">
      <c r="F102" s="176"/>
      <c r="G102" s="176"/>
      <c r="H102" s="177"/>
      <c r="I102" s="177"/>
      <c r="J102" s="177"/>
      <c r="AH102" s="176"/>
      <c r="AI102" s="177"/>
      <c r="AJ102" s="177"/>
    </row>
    <row r="103" spans="6:36" x14ac:dyDescent="0.25">
      <c r="F103" s="176"/>
      <c r="G103" s="176"/>
      <c r="H103" s="177"/>
      <c r="I103" s="177"/>
      <c r="J103" s="177"/>
      <c r="AH103" s="176"/>
      <c r="AI103" s="177"/>
      <c r="AJ103" s="177"/>
    </row>
    <row r="104" spans="6:36" x14ac:dyDescent="0.25">
      <c r="F104" s="176"/>
      <c r="G104" s="176"/>
      <c r="H104" s="177"/>
      <c r="I104" s="177"/>
      <c r="J104" s="177"/>
      <c r="AH104" s="176"/>
      <c r="AI104" s="177"/>
      <c r="AJ104" s="177"/>
    </row>
    <row r="105" spans="6:36" x14ac:dyDescent="0.25">
      <c r="F105" s="176"/>
      <c r="G105" s="176"/>
      <c r="H105" s="177"/>
      <c r="I105" s="177"/>
      <c r="J105" s="177"/>
      <c r="AH105" s="176"/>
      <c r="AI105" s="177"/>
      <c r="AJ105" s="177"/>
    </row>
    <row r="106" spans="6:36" x14ac:dyDescent="0.25">
      <c r="F106" s="176"/>
      <c r="G106" s="176"/>
      <c r="H106" s="177"/>
      <c r="I106" s="177"/>
      <c r="J106" s="177"/>
      <c r="AH106" s="176"/>
      <c r="AI106" s="177"/>
      <c r="AJ106" s="177"/>
    </row>
    <row r="107" spans="6:36" x14ac:dyDescent="0.25">
      <c r="F107" s="176"/>
      <c r="G107" s="176"/>
      <c r="H107" s="177"/>
      <c r="I107" s="177"/>
      <c r="J107" s="177"/>
      <c r="AH107" s="176"/>
      <c r="AI107" s="177"/>
      <c r="AJ107" s="177"/>
    </row>
    <row r="108" spans="6:36" x14ac:dyDescent="0.25">
      <c r="F108" s="176"/>
      <c r="G108" s="176"/>
      <c r="H108" s="177"/>
      <c r="I108" s="177"/>
      <c r="J108" s="177"/>
      <c r="AH108" s="176"/>
      <c r="AI108" s="177"/>
      <c r="AJ108" s="177"/>
    </row>
    <row r="109" spans="6:36" x14ac:dyDescent="0.25">
      <c r="F109" s="176"/>
      <c r="G109" s="176"/>
      <c r="H109" s="177"/>
      <c r="I109" s="177"/>
      <c r="J109" s="177"/>
      <c r="AH109" s="176"/>
      <c r="AI109" s="177"/>
      <c r="AJ109" s="177"/>
    </row>
    <row r="110" spans="6:36" x14ac:dyDescent="0.25">
      <c r="F110" s="176"/>
      <c r="G110" s="176"/>
      <c r="H110" s="177"/>
      <c r="I110" s="177"/>
      <c r="J110" s="177"/>
      <c r="AH110" s="176"/>
      <c r="AI110" s="177"/>
      <c r="AJ110" s="177"/>
    </row>
    <row r="111" spans="6:36" x14ac:dyDescent="0.25">
      <c r="F111" s="176"/>
      <c r="G111" s="176"/>
      <c r="H111" s="177"/>
      <c r="I111" s="177"/>
      <c r="J111" s="177"/>
      <c r="AH111" s="176"/>
      <c r="AI111" s="177"/>
      <c r="AJ111" s="177"/>
    </row>
    <row r="112" spans="6:36" x14ac:dyDescent="0.25">
      <c r="F112" s="176"/>
      <c r="G112" s="176"/>
      <c r="H112" s="177"/>
      <c r="I112" s="177"/>
      <c r="J112" s="177"/>
      <c r="AH112" s="176"/>
      <c r="AI112" s="177"/>
      <c r="AJ112" s="177"/>
    </row>
    <row r="113" spans="6:36" x14ac:dyDescent="0.25">
      <c r="F113" s="176"/>
      <c r="G113" s="176"/>
      <c r="H113" s="177"/>
      <c r="I113" s="177"/>
      <c r="J113" s="177"/>
      <c r="AH113" s="176"/>
      <c r="AI113" s="177"/>
      <c r="AJ113" s="177"/>
    </row>
    <row r="114" spans="6:36" x14ac:dyDescent="0.25">
      <c r="F114" s="176"/>
      <c r="G114" s="176"/>
      <c r="H114" s="177"/>
      <c r="I114" s="177"/>
      <c r="J114" s="177"/>
      <c r="AH114" s="176"/>
      <c r="AI114" s="177"/>
      <c r="AJ114" s="177"/>
    </row>
    <row r="115" spans="6:36" x14ac:dyDescent="0.25">
      <c r="F115" s="176"/>
      <c r="G115" s="176"/>
      <c r="H115" s="177"/>
      <c r="I115" s="177"/>
      <c r="J115" s="177"/>
      <c r="AH115" s="176"/>
      <c r="AI115" s="177"/>
      <c r="AJ115" s="177"/>
    </row>
    <row r="116" spans="6:36" x14ac:dyDescent="0.25">
      <c r="F116" s="176"/>
      <c r="G116" s="176"/>
      <c r="H116" s="177"/>
      <c r="I116" s="177"/>
      <c r="J116" s="177"/>
      <c r="AH116" s="176"/>
      <c r="AI116" s="177"/>
      <c r="AJ116" s="177"/>
    </row>
    <row r="117" spans="6:36" x14ac:dyDescent="0.25">
      <c r="F117" s="176"/>
      <c r="G117" s="176"/>
      <c r="H117" s="177"/>
      <c r="I117" s="177"/>
      <c r="J117" s="177"/>
      <c r="AH117" s="176"/>
      <c r="AI117" s="177"/>
      <c r="AJ117" s="177"/>
    </row>
    <row r="118" spans="6:36" x14ac:dyDescent="0.25">
      <c r="F118" s="176"/>
      <c r="G118" s="176"/>
      <c r="H118" s="177"/>
      <c r="I118" s="177"/>
      <c r="J118" s="177"/>
      <c r="AH118" s="176"/>
      <c r="AI118" s="177"/>
      <c r="AJ118" s="177"/>
    </row>
    <row r="119" spans="6:36" x14ac:dyDescent="0.25">
      <c r="F119" s="176"/>
      <c r="G119" s="176"/>
      <c r="H119" s="177"/>
      <c r="I119" s="177"/>
      <c r="J119" s="177"/>
      <c r="AH119" s="176"/>
      <c r="AI119" s="177"/>
      <c r="AJ119" s="177"/>
    </row>
    <row r="120" spans="6:36" x14ac:dyDescent="0.25">
      <c r="F120" s="176"/>
      <c r="G120" s="176"/>
      <c r="H120" s="177"/>
      <c r="I120" s="177"/>
      <c r="J120" s="177"/>
      <c r="AH120" s="176"/>
      <c r="AI120" s="177"/>
      <c r="AJ120" s="177"/>
    </row>
    <row r="121" spans="6:36" x14ac:dyDescent="0.25">
      <c r="F121" s="176"/>
      <c r="G121" s="176"/>
      <c r="H121" s="177"/>
      <c r="I121" s="177"/>
      <c r="J121" s="177"/>
      <c r="AH121" s="176"/>
      <c r="AI121" s="177"/>
      <c r="AJ121" s="177"/>
    </row>
    <row r="122" spans="6:36" x14ac:dyDescent="0.25">
      <c r="F122" s="176"/>
      <c r="G122" s="176"/>
      <c r="H122" s="177"/>
      <c r="I122" s="177"/>
      <c r="J122" s="177"/>
      <c r="AH122" s="176"/>
      <c r="AI122" s="177"/>
      <c r="AJ122" s="177"/>
    </row>
    <row r="123" spans="6:36" x14ac:dyDescent="0.25">
      <c r="F123" s="176"/>
      <c r="G123" s="176"/>
      <c r="H123" s="177"/>
      <c r="I123" s="177"/>
      <c r="J123" s="177"/>
      <c r="AH123" s="176"/>
      <c r="AI123" s="177"/>
      <c r="AJ123" s="177"/>
    </row>
    <row r="124" spans="6:36" x14ac:dyDescent="0.25">
      <c r="F124" s="176"/>
      <c r="G124" s="176"/>
      <c r="H124" s="177"/>
      <c r="I124" s="177"/>
      <c r="J124" s="177"/>
      <c r="AH124" s="176"/>
      <c r="AI124" s="177"/>
      <c r="AJ124" s="177"/>
    </row>
    <row r="125" spans="6:36" x14ac:dyDescent="0.25">
      <c r="F125" s="176"/>
      <c r="G125" s="176"/>
      <c r="H125" s="177"/>
      <c r="I125" s="177"/>
      <c r="J125" s="177"/>
      <c r="AH125" s="176"/>
      <c r="AI125" s="177"/>
      <c r="AJ125" s="177"/>
    </row>
    <row r="126" spans="6:36" x14ac:dyDescent="0.25">
      <c r="F126" s="176"/>
      <c r="G126" s="176"/>
      <c r="H126" s="177"/>
      <c r="I126" s="177"/>
      <c r="J126" s="177"/>
      <c r="AH126" s="176"/>
      <c r="AI126" s="177"/>
      <c r="AJ126" s="177"/>
    </row>
    <row r="127" spans="6:36" x14ac:dyDescent="0.25">
      <c r="F127" s="176"/>
      <c r="G127" s="176"/>
      <c r="H127" s="177"/>
      <c r="I127" s="177"/>
      <c r="J127" s="177"/>
      <c r="AH127" s="176"/>
      <c r="AI127" s="177"/>
      <c r="AJ127" s="177"/>
    </row>
    <row r="128" spans="6:36" x14ac:dyDescent="0.25">
      <c r="F128" s="176"/>
      <c r="G128" s="176"/>
      <c r="H128" s="177"/>
      <c r="I128" s="177"/>
      <c r="AH128" s="176"/>
      <c r="AI128" s="177"/>
      <c r="AJ128" s="177"/>
    </row>
    <row r="129" spans="6:36" x14ac:dyDescent="0.25">
      <c r="F129" s="176"/>
      <c r="G129" s="176"/>
      <c r="H129" s="177"/>
      <c r="I129" s="177"/>
      <c r="AH129" s="176"/>
      <c r="AI129" s="177"/>
      <c r="AJ129" s="177"/>
    </row>
    <row r="130" spans="6:36" x14ac:dyDescent="0.25">
      <c r="F130" s="176"/>
      <c r="G130" s="176"/>
      <c r="H130" s="177"/>
      <c r="I130" s="177"/>
    </row>
    <row r="131" spans="6:36" x14ac:dyDescent="0.25">
      <c r="F131" s="176"/>
      <c r="G131" s="177"/>
      <c r="H131" s="177"/>
    </row>
  </sheetData>
  <autoFilter ref="A8:AL92" xr:uid="{0BD753AE-0E97-4A9E-8C65-5442FA1FAFC2}"/>
  <mergeCells count="37">
    <mergeCell ref="A91:C91"/>
    <mergeCell ref="AK3:AL4"/>
    <mergeCell ref="AK5:AL6"/>
    <mergeCell ref="AI5:AJ6"/>
    <mergeCell ref="A6:A7"/>
    <mergeCell ref="B6:B7"/>
    <mergeCell ref="C6:C7"/>
    <mergeCell ref="A88:C88"/>
    <mergeCell ref="A89:C89"/>
    <mergeCell ref="W5:X6"/>
    <mergeCell ref="Y5:Z6"/>
    <mergeCell ref="AA5:AB6"/>
    <mergeCell ref="AC5:AD6"/>
    <mergeCell ref="AE5:AF6"/>
    <mergeCell ref="AG5:AH6"/>
    <mergeCell ref="K5:L6"/>
    <mergeCell ref="AE3:AJ3"/>
    <mergeCell ref="D4:D7"/>
    <mergeCell ref="E4:E7"/>
    <mergeCell ref="F4:F7"/>
    <mergeCell ref="G4:N4"/>
    <mergeCell ref="O4:T4"/>
    <mergeCell ref="W4:AD4"/>
    <mergeCell ref="AE4:AJ4"/>
    <mergeCell ref="G5:H6"/>
    <mergeCell ref="I5:J6"/>
    <mergeCell ref="W3:AD3"/>
    <mergeCell ref="M5:N6"/>
    <mergeCell ref="O5:P6"/>
    <mergeCell ref="Q5:R6"/>
    <mergeCell ref="S5:T6"/>
    <mergeCell ref="U5:V6"/>
    <mergeCell ref="A1:C1"/>
    <mergeCell ref="A2:G2"/>
    <mergeCell ref="G3:N3"/>
    <mergeCell ref="O3:T3"/>
    <mergeCell ref="U3:V4"/>
  </mergeCells>
  <conditionalFormatting sqref="A9:F84">
    <cfRule type="expression" dxfId="22" priority="6">
      <formula>MOD(ROW(),2)=0</formula>
    </cfRule>
  </conditionalFormatting>
  <conditionalFormatting sqref="G9:H12 J9:P12 R9:T12">
    <cfRule type="expression" dxfId="21" priority="9">
      <formula>MOD(ROW(),2)=0</formula>
    </cfRule>
  </conditionalFormatting>
  <conditionalFormatting sqref="I9:I12">
    <cfRule type="expression" dxfId="20" priority="8">
      <formula>MOD(ROW(),2)=0</formula>
    </cfRule>
  </conditionalFormatting>
  <conditionalFormatting sqref="Q9:Q12">
    <cfRule type="expression" dxfId="19" priority="7">
      <formula>MOD(ROW(),2)=0</formula>
    </cfRule>
  </conditionalFormatting>
  <conditionalFormatting sqref="U9:U12">
    <cfRule type="expression" dxfId="18" priority="4">
      <formula>MOD(ROW(),2)=0</formula>
    </cfRule>
  </conditionalFormatting>
  <conditionalFormatting sqref="V9:V12 G13:V84">
    <cfRule type="expression" dxfId="17" priority="5">
      <formula>MOD(ROW(),2)=0</formula>
    </cfRule>
  </conditionalFormatting>
  <conditionalFormatting sqref="W9:AL84">
    <cfRule type="expression" dxfId="16" priority="1">
      <formula>MOD(ROW(),2)=0</formula>
    </cfRule>
  </conditionalFormatting>
  <hyperlinks>
    <hyperlink ref="A2:B2" location="TOC!A1" display="Return to Table of Contents" xr:uid="{B26071DB-4CF7-450A-8CAA-F8120AE053FF}"/>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61" max="37" man="1"/>
  </rowBreaks>
  <colBreaks count="3" manualBreakCount="3">
    <brk id="14" max="1048575" man="1"/>
    <brk id="22" max="1048575" man="1"/>
    <brk id="3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A1:T94"/>
  <sheetViews>
    <sheetView zoomScaleNormal="100" workbookViewId="0">
      <pane xSplit="3" ySplit="6" topLeftCell="D7" activePane="bottomRight" state="frozen"/>
      <selection activeCell="M10" sqref="M10"/>
      <selection pane="topRight" activeCell="M10" sqref="M10"/>
      <selection pane="bottomLeft" activeCell="M10" sqref="M10"/>
      <selection pane="bottomRight" sqref="A1:C1"/>
    </sheetView>
  </sheetViews>
  <sheetFormatPr defaultColWidth="9.109375" defaultRowHeight="13.8" x14ac:dyDescent="0.25"/>
  <cols>
    <col min="1" max="1" width="10.44140625" style="116" customWidth="1"/>
    <col min="2" max="2" width="54.5546875" style="116" customWidth="1"/>
    <col min="3" max="3" width="20.109375" style="116" customWidth="1"/>
    <col min="4" max="4" width="11.44140625" style="116" customWidth="1"/>
    <col min="5" max="5" width="13.109375" style="116" customWidth="1"/>
    <col min="6" max="6" width="12.5546875" style="116" customWidth="1"/>
    <col min="7" max="7" width="13.5546875" style="116" customWidth="1"/>
    <col min="8" max="8" width="12.5546875" style="116" customWidth="1"/>
    <col min="9" max="9" width="16.44140625" style="116" customWidth="1"/>
    <col min="10" max="10" width="12.5546875" style="116" customWidth="1"/>
    <col min="11" max="11" width="10.44140625" style="116" bestFit="1" customWidth="1"/>
    <col min="12" max="12" width="10.88671875" style="116" customWidth="1"/>
    <col min="13" max="13" width="14.44140625" style="116" bestFit="1" customWidth="1"/>
    <col min="14" max="16" width="10.88671875" style="116" customWidth="1"/>
    <col min="17" max="17" width="12.33203125" style="116" customWidth="1"/>
    <col min="18" max="18" width="12" style="116" customWidth="1"/>
    <col min="19" max="16384" width="9.109375" style="116"/>
  </cols>
  <sheetData>
    <row r="1" spans="1:18" ht="19.5" customHeight="1" x14ac:dyDescent="0.25">
      <c r="A1" s="1012" t="s">
        <v>700</v>
      </c>
      <c r="B1" s="1012"/>
      <c r="C1" s="1012"/>
    </row>
    <row r="2" spans="1:18" ht="22.5" customHeight="1" x14ac:dyDescent="0.25">
      <c r="A2" s="1040" t="s">
        <v>10</v>
      </c>
      <c r="B2" s="1040"/>
      <c r="C2" s="464"/>
    </row>
    <row r="3" spans="1:18" ht="41.25" customHeight="1" x14ac:dyDescent="0.25">
      <c r="A3" s="1031"/>
      <c r="B3" s="1031"/>
      <c r="C3" s="52"/>
      <c r="D3" s="1101" t="s">
        <v>504</v>
      </c>
      <c r="E3" s="1102"/>
      <c r="F3" s="1101" t="s">
        <v>505</v>
      </c>
      <c r="G3" s="1031"/>
      <c r="H3" s="1031"/>
      <c r="I3" s="1102"/>
      <c r="J3" s="1101" t="s">
        <v>506</v>
      </c>
      <c r="K3" s="1031"/>
      <c r="L3" s="1102"/>
      <c r="M3" s="1101" t="s">
        <v>507</v>
      </c>
      <c r="N3" s="1031"/>
      <c r="O3" s="1031"/>
      <c r="P3" s="1102"/>
      <c r="Q3" s="1031"/>
      <c r="R3" s="1031"/>
    </row>
    <row r="4" spans="1:18" ht="30" customHeight="1" x14ac:dyDescent="0.25">
      <c r="A4" s="1032" t="s">
        <v>254</v>
      </c>
      <c r="B4" s="1032" t="s">
        <v>153</v>
      </c>
      <c r="C4" s="1105" t="s">
        <v>55</v>
      </c>
      <c r="D4" s="1103" t="s">
        <v>508</v>
      </c>
      <c r="E4" s="1100" t="s">
        <v>509</v>
      </c>
      <c r="F4" s="1104" t="s">
        <v>510</v>
      </c>
      <c r="G4" s="1104" t="s">
        <v>511</v>
      </c>
      <c r="H4" s="1104" t="s">
        <v>512</v>
      </c>
      <c r="I4" s="1100" t="s">
        <v>608</v>
      </c>
      <c r="J4" s="1103" t="s">
        <v>513</v>
      </c>
      <c r="K4" s="1104" t="s">
        <v>514</v>
      </c>
      <c r="L4" s="1100" t="s">
        <v>515</v>
      </c>
      <c r="M4" s="1103" t="s">
        <v>516</v>
      </c>
      <c r="N4" s="1104" t="s">
        <v>517</v>
      </c>
      <c r="O4" s="1104" t="s">
        <v>518</v>
      </c>
      <c r="P4" s="1100" t="s">
        <v>519</v>
      </c>
      <c r="Q4" s="1104" t="s">
        <v>520</v>
      </c>
      <c r="R4" s="1104" t="s">
        <v>67</v>
      </c>
    </row>
    <row r="5" spans="1:18" ht="15" customHeight="1" x14ac:dyDescent="0.25">
      <c r="A5" s="1032"/>
      <c r="B5" s="1032"/>
      <c r="C5" s="1105"/>
      <c r="D5" s="1103"/>
      <c r="E5" s="1100"/>
      <c r="F5" s="1104"/>
      <c r="G5" s="1104"/>
      <c r="H5" s="1104"/>
      <c r="I5" s="1100"/>
      <c r="J5" s="1103"/>
      <c r="K5" s="1104"/>
      <c r="L5" s="1100"/>
      <c r="M5" s="1103"/>
      <c r="N5" s="1104"/>
      <c r="O5" s="1104"/>
      <c r="P5" s="1100"/>
      <c r="Q5" s="1104"/>
      <c r="R5" s="1104"/>
    </row>
    <row r="6" spans="1:18" ht="2.25" customHeight="1" x14ac:dyDescent="0.25">
      <c r="A6" s="1032"/>
      <c r="B6" s="1032"/>
      <c r="C6" s="126"/>
      <c r="D6" s="1103"/>
      <c r="E6" s="1100"/>
      <c r="F6" s="1104"/>
      <c r="G6" s="1104"/>
      <c r="H6" s="1104"/>
      <c r="I6" s="1100"/>
      <c r="J6" s="1103"/>
      <c r="K6" s="1104"/>
      <c r="L6" s="1100"/>
      <c r="M6" s="1103"/>
      <c r="N6" s="1104"/>
      <c r="O6" s="1104"/>
      <c r="P6" s="1100"/>
      <c r="Q6" s="1104"/>
      <c r="R6" s="1104"/>
    </row>
    <row r="7" spans="1:18" s="129" customFormat="1" ht="20.100000000000001" customHeight="1" x14ac:dyDescent="0.25">
      <c r="A7" s="382" t="s">
        <v>56</v>
      </c>
      <c r="B7" s="383" t="s">
        <v>154</v>
      </c>
      <c r="C7" s="478" t="s">
        <v>57</v>
      </c>
      <c r="D7" s="449" t="s">
        <v>521</v>
      </c>
      <c r="E7" s="450" t="s">
        <v>522</v>
      </c>
      <c r="F7" s="382" t="s">
        <v>521</v>
      </c>
      <c r="G7" s="382" t="s">
        <v>521</v>
      </c>
      <c r="H7" s="382" t="s">
        <v>522</v>
      </c>
      <c r="I7" s="450" t="s">
        <v>522</v>
      </c>
      <c r="J7" s="449" t="s">
        <v>522</v>
      </c>
      <c r="K7" s="382" t="s">
        <v>522</v>
      </c>
      <c r="L7" s="450" t="s">
        <v>521</v>
      </c>
      <c r="M7" s="449" t="s">
        <v>522</v>
      </c>
      <c r="N7" s="382" t="s">
        <v>522</v>
      </c>
      <c r="O7" s="382" t="s">
        <v>522</v>
      </c>
      <c r="P7" s="450" t="s">
        <v>522</v>
      </c>
      <c r="Q7" s="382" t="s">
        <v>522</v>
      </c>
      <c r="R7" s="382" t="s">
        <v>521</v>
      </c>
    </row>
    <row r="8" spans="1:18" s="129" customFormat="1" ht="20.100000000000001" customHeight="1" x14ac:dyDescent="0.25">
      <c r="A8" s="382" t="s">
        <v>361</v>
      </c>
      <c r="B8" s="383" t="s">
        <v>744</v>
      </c>
      <c r="C8" s="478" t="s">
        <v>59</v>
      </c>
      <c r="D8" s="449" t="s">
        <v>521</v>
      </c>
      <c r="E8" s="450" t="s">
        <v>521</v>
      </c>
      <c r="F8" s="382" t="s">
        <v>521</v>
      </c>
      <c r="G8" s="382" t="s">
        <v>521</v>
      </c>
      <c r="H8" s="382" t="s">
        <v>521</v>
      </c>
      <c r="I8" s="450" t="s">
        <v>521</v>
      </c>
      <c r="J8" s="449" t="s">
        <v>521</v>
      </c>
      <c r="K8" s="382" t="s">
        <v>522</v>
      </c>
      <c r="L8" s="450" t="s">
        <v>521</v>
      </c>
      <c r="M8" s="449" t="s">
        <v>522</v>
      </c>
      <c r="N8" s="382" t="s">
        <v>522</v>
      </c>
      <c r="O8" s="382" t="s">
        <v>522</v>
      </c>
      <c r="P8" s="450" t="s">
        <v>522</v>
      </c>
      <c r="Q8" s="382" t="s">
        <v>521</v>
      </c>
      <c r="R8" s="382" t="s">
        <v>521</v>
      </c>
    </row>
    <row r="9" spans="1:18" s="129" customFormat="1" ht="20.100000000000001" customHeight="1" x14ac:dyDescent="0.25">
      <c r="A9" s="382" t="s">
        <v>58</v>
      </c>
      <c r="B9" s="383" t="s">
        <v>155</v>
      </c>
      <c r="C9" s="478" t="s">
        <v>59</v>
      </c>
      <c r="D9" s="449" t="s">
        <v>521</v>
      </c>
      <c r="E9" s="450" t="s">
        <v>522</v>
      </c>
      <c r="F9" s="382" t="s">
        <v>521</v>
      </c>
      <c r="G9" s="382" t="s">
        <v>522</v>
      </c>
      <c r="H9" s="382" t="s">
        <v>521</v>
      </c>
      <c r="I9" s="450" t="s">
        <v>522</v>
      </c>
      <c r="J9" s="449" t="s">
        <v>522</v>
      </c>
      <c r="K9" s="382" t="s">
        <v>522</v>
      </c>
      <c r="L9" s="450" t="s">
        <v>522</v>
      </c>
      <c r="M9" s="449" t="s">
        <v>522</v>
      </c>
      <c r="N9" s="382" t="s">
        <v>522</v>
      </c>
      <c r="O9" s="382" t="s">
        <v>522</v>
      </c>
      <c r="P9" s="450" t="s">
        <v>522</v>
      </c>
      <c r="Q9" s="382" t="s">
        <v>522</v>
      </c>
      <c r="R9" s="382" t="s">
        <v>521</v>
      </c>
    </row>
    <row r="10" spans="1:18" s="129" customFormat="1" ht="20.100000000000001" customHeight="1" x14ac:dyDescent="0.25">
      <c r="A10" s="382" t="s">
        <v>58</v>
      </c>
      <c r="B10" s="383" t="s">
        <v>156</v>
      </c>
      <c r="C10" s="478" t="s">
        <v>59</v>
      </c>
      <c r="D10" s="449" t="s">
        <v>521</v>
      </c>
      <c r="E10" s="450" t="s">
        <v>522</v>
      </c>
      <c r="F10" s="382" t="s">
        <v>521</v>
      </c>
      <c r="G10" s="382" t="s">
        <v>521</v>
      </c>
      <c r="H10" s="382" t="s">
        <v>521</v>
      </c>
      <c r="I10" s="450" t="s">
        <v>522</v>
      </c>
      <c r="J10" s="449" t="s">
        <v>522</v>
      </c>
      <c r="K10" s="382" t="s">
        <v>521</v>
      </c>
      <c r="L10" s="450" t="s">
        <v>521</v>
      </c>
      <c r="M10" s="449" t="s">
        <v>521</v>
      </c>
      <c r="N10" s="382" t="s">
        <v>522</v>
      </c>
      <c r="O10" s="382" t="s">
        <v>522</v>
      </c>
      <c r="P10" s="450" t="s">
        <v>522</v>
      </c>
      <c r="Q10" s="382" t="s">
        <v>522</v>
      </c>
      <c r="R10" s="382" t="s">
        <v>521</v>
      </c>
    </row>
    <row r="11" spans="1:18" s="129" customFormat="1" ht="20.100000000000001" customHeight="1" x14ac:dyDescent="0.25">
      <c r="A11" s="382" t="s">
        <v>60</v>
      </c>
      <c r="B11" s="383" t="s">
        <v>246</v>
      </c>
      <c r="C11" s="478" t="s">
        <v>61</v>
      </c>
      <c r="D11" s="449" t="s">
        <v>521</v>
      </c>
      <c r="E11" s="450" t="s">
        <v>521</v>
      </c>
      <c r="F11" s="382" t="s">
        <v>521</v>
      </c>
      <c r="G11" s="382" t="s">
        <v>521</v>
      </c>
      <c r="H11" s="382" t="s">
        <v>521</v>
      </c>
      <c r="I11" s="450" t="s">
        <v>521</v>
      </c>
      <c r="J11" s="449" t="s">
        <v>521</v>
      </c>
      <c r="K11" s="382" t="s">
        <v>521</v>
      </c>
      <c r="L11" s="450" t="s">
        <v>521</v>
      </c>
      <c r="M11" s="449" t="s">
        <v>521</v>
      </c>
      <c r="N11" s="382" t="s">
        <v>522</v>
      </c>
      <c r="O11" s="382" t="s">
        <v>521</v>
      </c>
      <c r="P11" s="450" t="s">
        <v>522</v>
      </c>
      <c r="Q11" s="382" t="s">
        <v>521</v>
      </c>
      <c r="R11" s="382" t="s">
        <v>522</v>
      </c>
    </row>
    <row r="12" spans="1:18" s="129" customFormat="1" ht="20.100000000000001" customHeight="1" x14ac:dyDescent="0.25">
      <c r="A12" s="382" t="s">
        <v>60</v>
      </c>
      <c r="B12" s="383" t="s">
        <v>161</v>
      </c>
      <c r="C12" s="478" t="s">
        <v>59</v>
      </c>
      <c r="D12" s="449" t="s">
        <v>521</v>
      </c>
      <c r="E12" s="450" t="s">
        <v>522</v>
      </c>
      <c r="F12" s="382" t="s">
        <v>522</v>
      </c>
      <c r="G12" s="382" t="s">
        <v>522</v>
      </c>
      <c r="H12" s="382" t="s">
        <v>522</v>
      </c>
      <c r="I12" s="450" t="s">
        <v>522</v>
      </c>
      <c r="J12" s="449" t="s">
        <v>522</v>
      </c>
      <c r="K12" s="382" t="s">
        <v>522</v>
      </c>
      <c r="L12" s="450" t="s">
        <v>521</v>
      </c>
      <c r="M12" s="449" t="s">
        <v>522</v>
      </c>
      <c r="N12" s="382" t="s">
        <v>522</v>
      </c>
      <c r="O12" s="382" t="s">
        <v>522</v>
      </c>
      <c r="P12" s="450" t="s">
        <v>522</v>
      </c>
      <c r="Q12" s="382" t="s">
        <v>521</v>
      </c>
      <c r="R12" s="382" t="s">
        <v>521</v>
      </c>
    </row>
    <row r="13" spans="1:18" s="129" customFormat="1" ht="20.100000000000001" customHeight="1" x14ac:dyDescent="0.25">
      <c r="A13" s="382" t="s">
        <v>60</v>
      </c>
      <c r="B13" s="383" t="s">
        <v>162</v>
      </c>
      <c r="C13" s="478" t="s">
        <v>59</v>
      </c>
      <c r="D13" s="449" t="s">
        <v>521</v>
      </c>
      <c r="E13" s="450" t="s">
        <v>521</v>
      </c>
      <c r="F13" s="382" t="s">
        <v>521</v>
      </c>
      <c r="G13" s="382" t="s">
        <v>521</v>
      </c>
      <c r="H13" s="382" t="s">
        <v>521</v>
      </c>
      <c r="I13" s="450" t="s">
        <v>521</v>
      </c>
      <c r="J13" s="449" t="s">
        <v>521</v>
      </c>
      <c r="K13" s="382" t="s">
        <v>522</v>
      </c>
      <c r="L13" s="450" t="s">
        <v>521</v>
      </c>
      <c r="M13" s="449" t="s">
        <v>521</v>
      </c>
      <c r="N13" s="382" t="s">
        <v>522</v>
      </c>
      <c r="O13" s="382" t="s">
        <v>522</v>
      </c>
      <c r="P13" s="450" t="s">
        <v>522</v>
      </c>
      <c r="Q13" s="382" t="s">
        <v>522</v>
      </c>
      <c r="R13" s="382" t="s">
        <v>521</v>
      </c>
    </row>
    <row r="14" spans="1:18" s="129" customFormat="1" ht="20.100000000000001" customHeight="1" x14ac:dyDescent="0.25">
      <c r="A14" s="382" t="s">
        <v>60</v>
      </c>
      <c r="B14" s="383" t="s">
        <v>160</v>
      </c>
      <c r="C14" s="478" t="s">
        <v>57</v>
      </c>
      <c r="D14" s="449" t="s">
        <v>521</v>
      </c>
      <c r="E14" s="450" t="s">
        <v>522</v>
      </c>
      <c r="F14" s="382" t="s">
        <v>521</v>
      </c>
      <c r="G14" s="382" t="s">
        <v>521</v>
      </c>
      <c r="H14" s="382" t="s">
        <v>521</v>
      </c>
      <c r="I14" s="450" t="s">
        <v>522</v>
      </c>
      <c r="J14" s="449" t="s">
        <v>522</v>
      </c>
      <c r="K14" s="382" t="s">
        <v>521</v>
      </c>
      <c r="L14" s="450" t="s">
        <v>521</v>
      </c>
      <c r="M14" s="449" t="s">
        <v>521</v>
      </c>
      <c r="N14" s="382" t="s">
        <v>522</v>
      </c>
      <c r="O14" s="382" t="s">
        <v>522</v>
      </c>
      <c r="P14" s="450" t="s">
        <v>522</v>
      </c>
      <c r="Q14" s="382" t="s">
        <v>521</v>
      </c>
      <c r="R14" s="382" t="s">
        <v>521</v>
      </c>
    </row>
    <row r="15" spans="1:18" s="129" customFormat="1" ht="20.100000000000001" customHeight="1" x14ac:dyDescent="0.25">
      <c r="A15" s="382" t="s">
        <v>60</v>
      </c>
      <c r="B15" s="383" t="s">
        <v>159</v>
      </c>
      <c r="C15" s="478" t="s">
        <v>57</v>
      </c>
      <c r="D15" s="449" t="s">
        <v>521</v>
      </c>
      <c r="E15" s="450" t="s">
        <v>522</v>
      </c>
      <c r="F15" s="382" t="s">
        <v>521</v>
      </c>
      <c r="G15" s="382" t="s">
        <v>521</v>
      </c>
      <c r="H15" s="382" t="s">
        <v>521</v>
      </c>
      <c r="I15" s="450" t="s">
        <v>521</v>
      </c>
      <c r="J15" s="449" t="s">
        <v>522</v>
      </c>
      <c r="K15" s="382" t="s">
        <v>521</v>
      </c>
      <c r="L15" s="450" t="s">
        <v>521</v>
      </c>
      <c r="M15" s="449" t="s">
        <v>521</v>
      </c>
      <c r="N15" s="382" t="s">
        <v>522</v>
      </c>
      <c r="O15" s="382" t="s">
        <v>522</v>
      </c>
      <c r="P15" s="450" t="s">
        <v>522</v>
      </c>
      <c r="Q15" s="382" t="s">
        <v>522</v>
      </c>
      <c r="R15" s="382" t="s">
        <v>521</v>
      </c>
    </row>
    <row r="16" spans="1:18" s="129" customFormat="1" ht="20.100000000000001" customHeight="1" x14ac:dyDescent="0.25">
      <c r="A16" s="382" t="s">
        <v>60</v>
      </c>
      <c r="B16" s="383" t="s">
        <v>158</v>
      </c>
      <c r="C16" s="478" t="s">
        <v>59</v>
      </c>
      <c r="D16" s="449" t="s">
        <v>521</v>
      </c>
      <c r="E16" s="450" t="s">
        <v>522</v>
      </c>
      <c r="F16" s="382" t="s">
        <v>521</v>
      </c>
      <c r="G16" s="382" t="s">
        <v>521</v>
      </c>
      <c r="H16" s="382" t="s">
        <v>521</v>
      </c>
      <c r="I16" s="450" t="s">
        <v>521</v>
      </c>
      <c r="J16" s="449" t="s">
        <v>522</v>
      </c>
      <c r="K16" s="382" t="s">
        <v>522</v>
      </c>
      <c r="L16" s="450" t="s">
        <v>521</v>
      </c>
      <c r="M16" s="449" t="s">
        <v>521</v>
      </c>
      <c r="N16" s="382" t="s">
        <v>522</v>
      </c>
      <c r="O16" s="382" t="s">
        <v>522</v>
      </c>
      <c r="P16" s="450" t="s">
        <v>522</v>
      </c>
      <c r="Q16" s="382" t="s">
        <v>521</v>
      </c>
      <c r="R16" s="382" t="s">
        <v>521</v>
      </c>
    </row>
    <row r="17" spans="1:18" s="129" customFormat="1" ht="20.100000000000001" customHeight="1" x14ac:dyDescent="0.25">
      <c r="A17" s="382" t="s">
        <v>60</v>
      </c>
      <c r="B17" s="383" t="s">
        <v>163</v>
      </c>
      <c r="C17" s="478" t="s">
        <v>59</v>
      </c>
      <c r="D17" s="449" t="s">
        <v>521</v>
      </c>
      <c r="E17" s="450" t="s">
        <v>522</v>
      </c>
      <c r="F17" s="382" t="s">
        <v>521</v>
      </c>
      <c r="G17" s="382" t="s">
        <v>521</v>
      </c>
      <c r="H17" s="382" t="s">
        <v>521</v>
      </c>
      <c r="I17" s="450" t="s">
        <v>522</v>
      </c>
      <c r="J17" s="449" t="s">
        <v>522</v>
      </c>
      <c r="K17" s="382" t="s">
        <v>522</v>
      </c>
      <c r="L17" s="450" t="s">
        <v>521</v>
      </c>
      <c r="M17" s="449" t="s">
        <v>522</v>
      </c>
      <c r="N17" s="382" t="s">
        <v>522</v>
      </c>
      <c r="O17" s="382" t="s">
        <v>522</v>
      </c>
      <c r="P17" s="450" t="s">
        <v>522</v>
      </c>
      <c r="Q17" s="382" t="s">
        <v>522</v>
      </c>
      <c r="R17" s="382" t="s">
        <v>521</v>
      </c>
    </row>
    <row r="18" spans="1:18" s="129" customFormat="1" ht="20.100000000000001" customHeight="1" x14ac:dyDescent="0.25">
      <c r="A18" s="382" t="s">
        <v>63</v>
      </c>
      <c r="B18" s="383" t="s">
        <v>164</v>
      </c>
      <c r="C18" s="478" t="s">
        <v>57</v>
      </c>
      <c r="D18" s="449" t="s">
        <v>521</v>
      </c>
      <c r="E18" s="450" t="s">
        <v>522</v>
      </c>
      <c r="F18" s="382" t="s">
        <v>521</v>
      </c>
      <c r="G18" s="382" t="s">
        <v>521</v>
      </c>
      <c r="H18" s="382" t="s">
        <v>521</v>
      </c>
      <c r="I18" s="450" t="s">
        <v>522</v>
      </c>
      <c r="J18" s="449" t="s">
        <v>522</v>
      </c>
      <c r="K18" s="382" t="s">
        <v>521</v>
      </c>
      <c r="L18" s="450" t="s">
        <v>521</v>
      </c>
      <c r="M18" s="449" t="s">
        <v>522</v>
      </c>
      <c r="N18" s="382" t="s">
        <v>522</v>
      </c>
      <c r="O18" s="382" t="s">
        <v>522</v>
      </c>
      <c r="P18" s="450" t="s">
        <v>522</v>
      </c>
      <c r="Q18" s="382" t="s">
        <v>522</v>
      </c>
      <c r="R18" s="382" t="s">
        <v>521</v>
      </c>
    </row>
    <row r="19" spans="1:18" s="129" customFormat="1" ht="20.100000000000001" customHeight="1" x14ac:dyDescent="0.25">
      <c r="A19" s="382" t="s">
        <v>64</v>
      </c>
      <c r="B19" s="383" t="s">
        <v>165</v>
      </c>
      <c r="C19" s="478" t="s">
        <v>57</v>
      </c>
      <c r="D19" s="449" t="s">
        <v>521</v>
      </c>
      <c r="E19" s="450" t="s">
        <v>522</v>
      </c>
      <c r="F19" s="382" t="s">
        <v>521</v>
      </c>
      <c r="G19" s="382" t="s">
        <v>521</v>
      </c>
      <c r="H19" s="382" t="s">
        <v>521</v>
      </c>
      <c r="I19" s="450" t="s">
        <v>522</v>
      </c>
      <c r="J19" s="449" t="s">
        <v>522</v>
      </c>
      <c r="K19" s="382" t="s">
        <v>522</v>
      </c>
      <c r="L19" s="450" t="s">
        <v>521</v>
      </c>
      <c r="M19" s="449" t="s">
        <v>522</v>
      </c>
      <c r="N19" s="382" t="s">
        <v>522</v>
      </c>
      <c r="O19" s="382" t="s">
        <v>522</v>
      </c>
      <c r="P19" s="450" t="s">
        <v>522</v>
      </c>
      <c r="Q19" s="382" t="s">
        <v>522</v>
      </c>
      <c r="R19" s="382" t="s">
        <v>521</v>
      </c>
    </row>
    <row r="20" spans="1:18" s="129" customFormat="1" ht="20.100000000000001" customHeight="1" x14ac:dyDescent="0.25">
      <c r="A20" s="382" t="s">
        <v>66</v>
      </c>
      <c r="B20" s="383" t="s">
        <v>166</v>
      </c>
      <c r="C20" s="478" t="s">
        <v>59</v>
      </c>
      <c r="D20" s="449" t="s">
        <v>522</v>
      </c>
      <c r="E20" s="450" t="s">
        <v>522</v>
      </c>
      <c r="F20" s="382" t="s">
        <v>521</v>
      </c>
      <c r="G20" s="382" t="s">
        <v>521</v>
      </c>
      <c r="H20" s="382" t="s">
        <v>521</v>
      </c>
      <c r="I20" s="450" t="s">
        <v>521</v>
      </c>
      <c r="J20" s="449" t="s">
        <v>522</v>
      </c>
      <c r="K20" s="382" t="s">
        <v>521</v>
      </c>
      <c r="L20" s="450" t="s">
        <v>521</v>
      </c>
      <c r="M20" s="449" t="s">
        <v>522</v>
      </c>
      <c r="N20" s="382" t="s">
        <v>522</v>
      </c>
      <c r="O20" s="382" t="s">
        <v>521</v>
      </c>
      <c r="P20" s="450" t="s">
        <v>522</v>
      </c>
      <c r="Q20" s="382" t="s">
        <v>522</v>
      </c>
      <c r="R20" s="382" t="s">
        <v>521</v>
      </c>
    </row>
    <row r="21" spans="1:18" s="129" customFormat="1" ht="20.100000000000001" customHeight="1" x14ac:dyDescent="0.25">
      <c r="A21" s="382" t="s">
        <v>68</v>
      </c>
      <c r="B21" s="383" t="s">
        <v>169</v>
      </c>
      <c r="C21" s="478" t="s">
        <v>59</v>
      </c>
      <c r="D21" s="449" t="s">
        <v>521</v>
      </c>
      <c r="E21" s="450" t="s">
        <v>522</v>
      </c>
      <c r="F21" s="382" t="s">
        <v>521</v>
      </c>
      <c r="G21" s="382" t="s">
        <v>521</v>
      </c>
      <c r="H21" s="382" t="s">
        <v>521</v>
      </c>
      <c r="I21" s="450" t="s">
        <v>521</v>
      </c>
      <c r="J21" s="449" t="s">
        <v>521</v>
      </c>
      <c r="K21" s="382" t="s">
        <v>521</v>
      </c>
      <c r="L21" s="450" t="s">
        <v>521</v>
      </c>
      <c r="M21" s="449" t="s">
        <v>522</v>
      </c>
      <c r="N21" s="382" t="s">
        <v>522</v>
      </c>
      <c r="O21" s="382" t="s">
        <v>521</v>
      </c>
      <c r="P21" s="450" t="s">
        <v>521</v>
      </c>
      <c r="Q21" s="382" t="s">
        <v>521</v>
      </c>
      <c r="R21" s="382" t="s">
        <v>521</v>
      </c>
    </row>
    <row r="22" spans="1:18" s="129" customFormat="1" ht="20.100000000000001" customHeight="1" x14ac:dyDescent="0.25">
      <c r="A22" s="382" t="s">
        <v>68</v>
      </c>
      <c r="B22" s="383" t="s">
        <v>168</v>
      </c>
      <c r="C22" s="478" t="s">
        <v>59</v>
      </c>
      <c r="D22" s="449" t="s">
        <v>521</v>
      </c>
      <c r="E22" s="450" t="s">
        <v>522</v>
      </c>
      <c r="F22" s="382" t="s">
        <v>521</v>
      </c>
      <c r="G22" s="382" t="s">
        <v>522</v>
      </c>
      <c r="H22" s="382" t="s">
        <v>521</v>
      </c>
      <c r="I22" s="450" t="s">
        <v>522</v>
      </c>
      <c r="J22" s="449" t="s">
        <v>522</v>
      </c>
      <c r="K22" s="382" t="s">
        <v>522</v>
      </c>
      <c r="L22" s="450" t="s">
        <v>521</v>
      </c>
      <c r="M22" s="449" t="s">
        <v>522</v>
      </c>
      <c r="N22" s="382" t="s">
        <v>522</v>
      </c>
      <c r="O22" s="382" t="s">
        <v>521</v>
      </c>
      <c r="P22" s="450" t="s">
        <v>522</v>
      </c>
      <c r="Q22" s="382" t="s">
        <v>521</v>
      </c>
      <c r="R22" s="382" t="s">
        <v>521</v>
      </c>
    </row>
    <row r="23" spans="1:18" s="129" customFormat="1" ht="20.100000000000001" customHeight="1" x14ac:dyDescent="0.25">
      <c r="A23" s="382" t="s">
        <v>68</v>
      </c>
      <c r="B23" s="383" t="s">
        <v>167</v>
      </c>
      <c r="C23" s="478" t="s">
        <v>57</v>
      </c>
      <c r="D23" s="449" t="s">
        <v>521</v>
      </c>
      <c r="E23" s="450" t="s">
        <v>522</v>
      </c>
      <c r="F23" s="382" t="s">
        <v>521</v>
      </c>
      <c r="G23" s="382" t="s">
        <v>521</v>
      </c>
      <c r="H23" s="382" t="s">
        <v>521</v>
      </c>
      <c r="I23" s="450" t="s">
        <v>521</v>
      </c>
      <c r="J23" s="449" t="s">
        <v>522</v>
      </c>
      <c r="K23" s="382" t="s">
        <v>522</v>
      </c>
      <c r="L23" s="450" t="s">
        <v>522</v>
      </c>
      <c r="M23" s="449" t="s">
        <v>521</v>
      </c>
      <c r="N23" s="382" t="s">
        <v>522</v>
      </c>
      <c r="O23" s="382" t="s">
        <v>522</v>
      </c>
      <c r="P23" s="450" t="s">
        <v>522</v>
      </c>
      <c r="Q23" s="382" t="s">
        <v>522</v>
      </c>
      <c r="R23" s="382" t="s">
        <v>521</v>
      </c>
    </row>
    <row r="24" spans="1:18" s="129" customFormat="1" ht="20.100000000000001" customHeight="1" x14ac:dyDescent="0.25">
      <c r="A24" s="382" t="s">
        <v>69</v>
      </c>
      <c r="B24" s="383" t="s">
        <v>170</v>
      </c>
      <c r="C24" s="478" t="s">
        <v>57</v>
      </c>
      <c r="D24" s="449" t="s">
        <v>521</v>
      </c>
      <c r="E24" s="450" t="s">
        <v>522</v>
      </c>
      <c r="F24" s="382" t="s">
        <v>521</v>
      </c>
      <c r="G24" s="382" t="s">
        <v>521</v>
      </c>
      <c r="H24" s="382" t="s">
        <v>521</v>
      </c>
      <c r="I24" s="450" t="s">
        <v>522</v>
      </c>
      <c r="J24" s="449" t="s">
        <v>521</v>
      </c>
      <c r="K24" s="382" t="s">
        <v>521</v>
      </c>
      <c r="L24" s="450" t="s">
        <v>521</v>
      </c>
      <c r="M24" s="449" t="s">
        <v>522</v>
      </c>
      <c r="N24" s="382" t="s">
        <v>522</v>
      </c>
      <c r="O24" s="382" t="s">
        <v>522</v>
      </c>
      <c r="P24" s="450" t="s">
        <v>522</v>
      </c>
      <c r="Q24" s="382" t="s">
        <v>521</v>
      </c>
      <c r="R24" s="382" t="s">
        <v>521</v>
      </c>
    </row>
    <row r="25" spans="1:18" s="129" customFormat="1" ht="20.100000000000001" customHeight="1" x14ac:dyDescent="0.25">
      <c r="A25" s="382" t="s">
        <v>70</v>
      </c>
      <c r="B25" s="383" t="s">
        <v>172</v>
      </c>
      <c r="C25" s="478" t="s">
        <v>59</v>
      </c>
      <c r="D25" s="449" t="s">
        <v>521</v>
      </c>
      <c r="E25" s="450" t="s">
        <v>521</v>
      </c>
      <c r="F25" s="382" t="s">
        <v>521</v>
      </c>
      <c r="G25" s="382" t="s">
        <v>521</v>
      </c>
      <c r="H25" s="382" t="s">
        <v>521</v>
      </c>
      <c r="I25" s="450" t="s">
        <v>521</v>
      </c>
      <c r="J25" s="449" t="s">
        <v>521</v>
      </c>
      <c r="K25" s="382" t="s">
        <v>521</v>
      </c>
      <c r="L25" s="450" t="s">
        <v>521</v>
      </c>
      <c r="M25" s="449" t="s">
        <v>521</v>
      </c>
      <c r="N25" s="382" t="s">
        <v>522</v>
      </c>
      <c r="O25" s="382" t="s">
        <v>522</v>
      </c>
      <c r="P25" s="450" t="s">
        <v>522</v>
      </c>
      <c r="Q25" s="382" t="s">
        <v>522</v>
      </c>
      <c r="R25" s="382" t="s">
        <v>521</v>
      </c>
    </row>
    <row r="26" spans="1:18" s="129" customFormat="1" ht="20.100000000000001" customHeight="1" x14ac:dyDescent="0.25">
      <c r="A26" s="382" t="s">
        <v>70</v>
      </c>
      <c r="B26" s="383" t="s">
        <v>171</v>
      </c>
      <c r="C26" s="478" t="s">
        <v>57</v>
      </c>
      <c r="D26" s="449" t="s">
        <v>521</v>
      </c>
      <c r="E26" s="450" t="s">
        <v>522</v>
      </c>
      <c r="F26" s="382" t="s">
        <v>521</v>
      </c>
      <c r="G26" s="382" t="s">
        <v>522</v>
      </c>
      <c r="H26" s="382" t="s">
        <v>521</v>
      </c>
      <c r="I26" s="450" t="s">
        <v>522</v>
      </c>
      <c r="J26" s="449" t="s">
        <v>522</v>
      </c>
      <c r="K26" s="382" t="s">
        <v>522</v>
      </c>
      <c r="L26" s="450" t="s">
        <v>521</v>
      </c>
      <c r="M26" s="449" t="s">
        <v>521</v>
      </c>
      <c r="N26" s="382" t="s">
        <v>522</v>
      </c>
      <c r="O26" s="382" t="s">
        <v>522</v>
      </c>
      <c r="P26" s="450" t="s">
        <v>522</v>
      </c>
      <c r="Q26" s="382" t="s">
        <v>522</v>
      </c>
      <c r="R26" s="382" t="s">
        <v>521</v>
      </c>
    </row>
    <row r="27" spans="1:18" s="129" customFormat="1" ht="20.100000000000001" customHeight="1" x14ac:dyDescent="0.25">
      <c r="A27" s="382" t="s">
        <v>70</v>
      </c>
      <c r="B27" s="383" t="s">
        <v>991</v>
      </c>
      <c r="C27" s="478" t="s">
        <v>57</v>
      </c>
      <c r="D27" s="449" t="s">
        <v>521</v>
      </c>
      <c r="E27" s="450" t="s">
        <v>522</v>
      </c>
      <c r="F27" s="382" t="s">
        <v>521</v>
      </c>
      <c r="G27" s="382" t="s">
        <v>521</v>
      </c>
      <c r="H27" s="382" t="s">
        <v>521</v>
      </c>
      <c r="I27" s="450" t="s">
        <v>521</v>
      </c>
      <c r="J27" s="449" t="s">
        <v>522</v>
      </c>
      <c r="K27" s="382" t="s">
        <v>522</v>
      </c>
      <c r="L27" s="450" t="s">
        <v>521</v>
      </c>
      <c r="M27" s="449" t="s">
        <v>522</v>
      </c>
      <c r="N27" s="382" t="s">
        <v>522</v>
      </c>
      <c r="O27" s="382" t="s">
        <v>522</v>
      </c>
      <c r="P27" s="450" t="s">
        <v>522</v>
      </c>
      <c r="Q27" s="382" t="s">
        <v>522</v>
      </c>
      <c r="R27" s="382" t="s">
        <v>521</v>
      </c>
    </row>
    <row r="28" spans="1:18" s="129" customFormat="1" ht="20.100000000000001" customHeight="1" x14ac:dyDescent="0.25">
      <c r="A28" s="382" t="s">
        <v>71</v>
      </c>
      <c r="B28" s="383" t="s">
        <v>173</v>
      </c>
      <c r="C28" s="478" t="s">
        <v>57</v>
      </c>
      <c r="D28" s="449" t="s">
        <v>521</v>
      </c>
      <c r="E28" s="450" t="s">
        <v>522</v>
      </c>
      <c r="F28" s="382" t="s">
        <v>522</v>
      </c>
      <c r="G28" s="382" t="s">
        <v>522</v>
      </c>
      <c r="H28" s="382" t="s">
        <v>521</v>
      </c>
      <c r="I28" s="450" t="s">
        <v>522</v>
      </c>
      <c r="J28" s="449" t="s">
        <v>522</v>
      </c>
      <c r="K28" s="382" t="s">
        <v>522</v>
      </c>
      <c r="L28" s="450" t="s">
        <v>521</v>
      </c>
      <c r="M28" s="449" t="s">
        <v>521</v>
      </c>
      <c r="N28" s="382" t="s">
        <v>522</v>
      </c>
      <c r="O28" s="382" t="s">
        <v>522</v>
      </c>
      <c r="P28" s="450" t="s">
        <v>522</v>
      </c>
      <c r="Q28" s="382" t="s">
        <v>522</v>
      </c>
      <c r="R28" s="382" t="s">
        <v>522</v>
      </c>
    </row>
    <row r="29" spans="1:18" s="129" customFormat="1" ht="20.100000000000001" customHeight="1" x14ac:dyDescent="0.25">
      <c r="A29" s="382" t="s">
        <v>72</v>
      </c>
      <c r="B29" s="383" t="s">
        <v>174</v>
      </c>
      <c r="C29" s="478" t="s">
        <v>57</v>
      </c>
      <c r="D29" s="449" t="s">
        <v>521</v>
      </c>
      <c r="E29" s="450" t="s">
        <v>522</v>
      </c>
      <c r="F29" s="382" t="s">
        <v>521</v>
      </c>
      <c r="G29" s="382" t="s">
        <v>521</v>
      </c>
      <c r="H29" s="382" t="s">
        <v>521</v>
      </c>
      <c r="I29" s="450" t="s">
        <v>522</v>
      </c>
      <c r="J29" s="449" t="s">
        <v>522</v>
      </c>
      <c r="K29" s="382" t="s">
        <v>522</v>
      </c>
      <c r="L29" s="450" t="s">
        <v>521</v>
      </c>
      <c r="M29" s="449" t="s">
        <v>521</v>
      </c>
      <c r="N29" s="382" t="s">
        <v>522</v>
      </c>
      <c r="O29" s="382" t="s">
        <v>521</v>
      </c>
      <c r="P29" s="450" t="s">
        <v>522</v>
      </c>
      <c r="Q29" s="382" t="s">
        <v>522</v>
      </c>
      <c r="R29" s="382" t="s">
        <v>521</v>
      </c>
    </row>
    <row r="30" spans="1:18" s="129" customFormat="1" ht="20.100000000000001" customHeight="1" x14ac:dyDescent="0.25">
      <c r="A30" s="382" t="s">
        <v>73</v>
      </c>
      <c r="B30" s="383" t="s">
        <v>175</v>
      </c>
      <c r="C30" s="478" t="s">
        <v>57</v>
      </c>
      <c r="D30" s="449" t="s">
        <v>521</v>
      </c>
      <c r="E30" s="450" t="s">
        <v>522</v>
      </c>
      <c r="F30" s="382" t="s">
        <v>521</v>
      </c>
      <c r="G30" s="382" t="s">
        <v>521</v>
      </c>
      <c r="H30" s="382" t="s">
        <v>521</v>
      </c>
      <c r="I30" s="450" t="s">
        <v>522</v>
      </c>
      <c r="J30" s="449" t="s">
        <v>522</v>
      </c>
      <c r="K30" s="382" t="s">
        <v>522</v>
      </c>
      <c r="L30" s="450" t="s">
        <v>521</v>
      </c>
      <c r="M30" s="449" t="s">
        <v>522</v>
      </c>
      <c r="N30" s="382" t="s">
        <v>522</v>
      </c>
      <c r="O30" s="382" t="s">
        <v>522</v>
      </c>
      <c r="P30" s="450" t="s">
        <v>522</v>
      </c>
      <c r="Q30" s="382" t="s">
        <v>522</v>
      </c>
      <c r="R30" s="382" t="s">
        <v>521</v>
      </c>
    </row>
    <row r="31" spans="1:18" s="129" customFormat="1" ht="20.100000000000001" customHeight="1" x14ac:dyDescent="0.25">
      <c r="A31" s="382" t="s">
        <v>73</v>
      </c>
      <c r="B31" s="383" t="s">
        <v>176</v>
      </c>
      <c r="C31" s="478" t="s">
        <v>57</v>
      </c>
      <c r="D31" s="449" t="s">
        <v>521</v>
      </c>
      <c r="E31" s="450" t="s">
        <v>522</v>
      </c>
      <c r="F31" s="382" t="s">
        <v>521</v>
      </c>
      <c r="G31" s="382" t="s">
        <v>521</v>
      </c>
      <c r="H31" s="382" t="s">
        <v>521</v>
      </c>
      <c r="I31" s="450" t="s">
        <v>522</v>
      </c>
      <c r="J31" s="449" t="s">
        <v>521</v>
      </c>
      <c r="K31" s="382" t="s">
        <v>521</v>
      </c>
      <c r="L31" s="450" t="s">
        <v>521</v>
      </c>
      <c r="M31" s="449" t="s">
        <v>522</v>
      </c>
      <c r="N31" s="382" t="s">
        <v>522</v>
      </c>
      <c r="O31" s="382" t="s">
        <v>522</v>
      </c>
      <c r="P31" s="450" t="s">
        <v>522</v>
      </c>
      <c r="Q31" s="382" t="s">
        <v>522</v>
      </c>
      <c r="R31" s="382" t="s">
        <v>521</v>
      </c>
    </row>
    <row r="32" spans="1:18" s="129" customFormat="1" ht="20.100000000000001" customHeight="1" x14ac:dyDescent="0.25">
      <c r="A32" s="382" t="s">
        <v>74</v>
      </c>
      <c r="B32" s="383" t="s">
        <v>177</v>
      </c>
      <c r="C32" s="478" t="s">
        <v>57</v>
      </c>
      <c r="D32" s="449" t="s">
        <v>521</v>
      </c>
      <c r="E32" s="450" t="s">
        <v>522</v>
      </c>
      <c r="F32" s="382" t="s">
        <v>521</v>
      </c>
      <c r="G32" s="382" t="s">
        <v>521</v>
      </c>
      <c r="H32" s="382" t="s">
        <v>521</v>
      </c>
      <c r="I32" s="450" t="s">
        <v>521</v>
      </c>
      <c r="J32" s="449" t="s">
        <v>522</v>
      </c>
      <c r="K32" s="382" t="s">
        <v>521</v>
      </c>
      <c r="L32" s="450" t="s">
        <v>521</v>
      </c>
      <c r="M32" s="449" t="s">
        <v>522</v>
      </c>
      <c r="N32" s="382" t="s">
        <v>522</v>
      </c>
      <c r="O32" s="382" t="s">
        <v>522</v>
      </c>
      <c r="P32" s="450" t="s">
        <v>521</v>
      </c>
      <c r="Q32" s="382" t="s">
        <v>521</v>
      </c>
      <c r="R32" s="382" t="s">
        <v>521</v>
      </c>
    </row>
    <row r="33" spans="1:18" s="129" customFormat="1" ht="20.100000000000001" customHeight="1" x14ac:dyDescent="0.25">
      <c r="A33" s="382" t="s">
        <v>75</v>
      </c>
      <c r="B33" s="383" t="s">
        <v>247</v>
      </c>
      <c r="C33" s="478" t="s">
        <v>59</v>
      </c>
      <c r="D33" s="449" t="s">
        <v>521</v>
      </c>
      <c r="E33" s="450" t="s">
        <v>522</v>
      </c>
      <c r="F33" s="382" t="s">
        <v>521</v>
      </c>
      <c r="G33" s="382" t="s">
        <v>522</v>
      </c>
      <c r="H33" s="382" t="s">
        <v>521</v>
      </c>
      <c r="I33" s="450" t="s">
        <v>522</v>
      </c>
      <c r="J33" s="449" t="s">
        <v>522</v>
      </c>
      <c r="K33" s="382" t="s">
        <v>522</v>
      </c>
      <c r="L33" s="450" t="s">
        <v>522</v>
      </c>
      <c r="M33" s="449" t="s">
        <v>522</v>
      </c>
      <c r="N33" s="382" t="s">
        <v>522</v>
      </c>
      <c r="O33" s="382" t="s">
        <v>522</v>
      </c>
      <c r="P33" s="450" t="s">
        <v>522</v>
      </c>
      <c r="Q33" s="382" t="s">
        <v>521</v>
      </c>
      <c r="R33" s="382" t="s">
        <v>521</v>
      </c>
    </row>
    <row r="34" spans="1:18" s="129" customFormat="1" ht="20.100000000000001" customHeight="1" x14ac:dyDescent="0.25">
      <c r="A34" s="382" t="s">
        <v>76</v>
      </c>
      <c r="B34" s="383" t="s">
        <v>179</v>
      </c>
      <c r="C34" s="478" t="s">
        <v>57</v>
      </c>
      <c r="D34" s="449" t="s">
        <v>521</v>
      </c>
      <c r="E34" s="450" t="s">
        <v>522</v>
      </c>
      <c r="F34" s="382" t="s">
        <v>522</v>
      </c>
      <c r="G34" s="382" t="s">
        <v>521</v>
      </c>
      <c r="H34" s="382" t="s">
        <v>522</v>
      </c>
      <c r="I34" s="450" t="s">
        <v>521</v>
      </c>
      <c r="J34" s="449" t="s">
        <v>521</v>
      </c>
      <c r="K34" s="382" t="s">
        <v>521</v>
      </c>
      <c r="L34" s="450" t="s">
        <v>521</v>
      </c>
      <c r="M34" s="449" t="s">
        <v>521</v>
      </c>
      <c r="N34" s="382" t="s">
        <v>522</v>
      </c>
      <c r="O34" s="382" t="s">
        <v>522</v>
      </c>
      <c r="P34" s="450" t="s">
        <v>522</v>
      </c>
      <c r="Q34" s="382" t="s">
        <v>522</v>
      </c>
      <c r="R34" s="382" t="s">
        <v>521</v>
      </c>
    </row>
    <row r="35" spans="1:18" s="129" customFormat="1" ht="20.100000000000001" customHeight="1" x14ac:dyDescent="0.25">
      <c r="A35" s="382" t="s">
        <v>77</v>
      </c>
      <c r="B35" s="383" t="s">
        <v>181</v>
      </c>
      <c r="C35" s="478" t="s">
        <v>59</v>
      </c>
      <c r="D35" s="449" t="s">
        <v>521</v>
      </c>
      <c r="E35" s="450" t="s">
        <v>522</v>
      </c>
      <c r="F35" s="382" t="s">
        <v>521</v>
      </c>
      <c r="G35" s="382" t="s">
        <v>521</v>
      </c>
      <c r="H35" s="382" t="s">
        <v>521</v>
      </c>
      <c r="I35" s="450" t="s">
        <v>522</v>
      </c>
      <c r="J35" s="449" t="s">
        <v>522</v>
      </c>
      <c r="K35" s="382" t="s">
        <v>521</v>
      </c>
      <c r="L35" s="450" t="s">
        <v>521</v>
      </c>
      <c r="M35" s="449" t="s">
        <v>522</v>
      </c>
      <c r="N35" s="382" t="s">
        <v>522</v>
      </c>
      <c r="O35" s="382" t="s">
        <v>521</v>
      </c>
      <c r="P35" s="450" t="s">
        <v>522</v>
      </c>
      <c r="Q35" s="382" t="s">
        <v>521</v>
      </c>
      <c r="R35" s="382" t="s">
        <v>521</v>
      </c>
    </row>
    <row r="36" spans="1:18" s="129" customFormat="1" ht="20.100000000000001" customHeight="1" x14ac:dyDescent="0.25">
      <c r="A36" s="382" t="s">
        <v>77</v>
      </c>
      <c r="B36" s="383" t="s">
        <v>180</v>
      </c>
      <c r="C36" s="478" t="s">
        <v>59</v>
      </c>
      <c r="D36" s="449" t="s">
        <v>521</v>
      </c>
      <c r="E36" s="450" t="s">
        <v>522</v>
      </c>
      <c r="F36" s="382" t="s">
        <v>521</v>
      </c>
      <c r="G36" s="382" t="s">
        <v>521</v>
      </c>
      <c r="H36" s="382" t="s">
        <v>521</v>
      </c>
      <c r="I36" s="450" t="s">
        <v>521</v>
      </c>
      <c r="J36" s="449" t="s">
        <v>521</v>
      </c>
      <c r="K36" s="382" t="s">
        <v>521</v>
      </c>
      <c r="L36" s="450" t="s">
        <v>521</v>
      </c>
      <c r="M36" s="449" t="s">
        <v>522</v>
      </c>
      <c r="N36" s="382" t="s">
        <v>522</v>
      </c>
      <c r="O36" s="382" t="s">
        <v>522</v>
      </c>
      <c r="P36" s="450" t="s">
        <v>522</v>
      </c>
      <c r="Q36" s="382" t="s">
        <v>522</v>
      </c>
      <c r="R36" s="382" t="s">
        <v>521</v>
      </c>
    </row>
    <row r="37" spans="1:18" s="129" customFormat="1" ht="20.100000000000001" customHeight="1" x14ac:dyDescent="0.25">
      <c r="A37" s="382" t="s">
        <v>77</v>
      </c>
      <c r="B37" s="383" t="s">
        <v>182</v>
      </c>
      <c r="C37" s="478" t="s">
        <v>59</v>
      </c>
      <c r="D37" s="449" t="s">
        <v>521</v>
      </c>
      <c r="E37" s="450" t="s">
        <v>522</v>
      </c>
      <c r="F37" s="382" t="s">
        <v>521</v>
      </c>
      <c r="G37" s="382" t="s">
        <v>522</v>
      </c>
      <c r="H37" s="382" t="s">
        <v>521</v>
      </c>
      <c r="I37" s="450" t="s">
        <v>522</v>
      </c>
      <c r="J37" s="449" t="s">
        <v>522</v>
      </c>
      <c r="K37" s="382" t="s">
        <v>522</v>
      </c>
      <c r="L37" s="450" t="s">
        <v>521</v>
      </c>
      <c r="M37" s="449" t="s">
        <v>522</v>
      </c>
      <c r="N37" s="382" t="s">
        <v>522</v>
      </c>
      <c r="O37" s="382" t="s">
        <v>522</v>
      </c>
      <c r="P37" s="450" t="s">
        <v>522</v>
      </c>
      <c r="Q37" s="382" t="s">
        <v>522</v>
      </c>
      <c r="R37" s="382" t="s">
        <v>522</v>
      </c>
    </row>
    <row r="38" spans="1:18" s="129" customFormat="1" ht="20.100000000000001" customHeight="1" x14ac:dyDescent="0.25">
      <c r="A38" s="382" t="s">
        <v>78</v>
      </c>
      <c r="B38" s="383" t="s">
        <v>183</v>
      </c>
      <c r="C38" s="478" t="s">
        <v>59</v>
      </c>
      <c r="D38" s="449" t="s">
        <v>521</v>
      </c>
      <c r="E38" s="450" t="s">
        <v>522</v>
      </c>
      <c r="F38" s="382" t="s">
        <v>521</v>
      </c>
      <c r="G38" s="382" t="s">
        <v>521</v>
      </c>
      <c r="H38" s="382" t="s">
        <v>521</v>
      </c>
      <c r="I38" s="450" t="s">
        <v>521</v>
      </c>
      <c r="J38" s="449" t="s">
        <v>522</v>
      </c>
      <c r="K38" s="382" t="s">
        <v>522</v>
      </c>
      <c r="L38" s="450" t="s">
        <v>521</v>
      </c>
      <c r="M38" s="449" t="s">
        <v>522</v>
      </c>
      <c r="N38" s="382" t="s">
        <v>522</v>
      </c>
      <c r="O38" s="382" t="s">
        <v>522</v>
      </c>
      <c r="P38" s="450" t="s">
        <v>522</v>
      </c>
      <c r="Q38" s="382" t="s">
        <v>522</v>
      </c>
      <c r="R38" s="382" t="s">
        <v>521</v>
      </c>
    </row>
    <row r="39" spans="1:18" s="129" customFormat="1" ht="20.100000000000001" customHeight="1" x14ac:dyDescent="0.25">
      <c r="A39" s="382" t="s">
        <v>78</v>
      </c>
      <c r="B39" s="383" t="s">
        <v>184</v>
      </c>
      <c r="C39" s="478" t="s">
        <v>57</v>
      </c>
      <c r="D39" s="449" t="s">
        <v>522</v>
      </c>
      <c r="E39" s="450" t="s">
        <v>521</v>
      </c>
      <c r="F39" s="382" t="s">
        <v>521</v>
      </c>
      <c r="G39" s="382" t="s">
        <v>522</v>
      </c>
      <c r="H39" s="382" t="s">
        <v>522</v>
      </c>
      <c r="I39" s="450" t="s">
        <v>522</v>
      </c>
      <c r="J39" s="449" t="s">
        <v>522</v>
      </c>
      <c r="K39" s="382" t="s">
        <v>522</v>
      </c>
      <c r="L39" s="450" t="s">
        <v>522</v>
      </c>
      <c r="M39" s="449" t="s">
        <v>522</v>
      </c>
      <c r="N39" s="382" t="s">
        <v>522</v>
      </c>
      <c r="O39" s="382" t="s">
        <v>522</v>
      </c>
      <c r="P39" s="450" t="s">
        <v>522</v>
      </c>
      <c r="Q39" s="382" t="s">
        <v>522</v>
      </c>
      <c r="R39" s="382" t="s">
        <v>521</v>
      </c>
    </row>
    <row r="40" spans="1:18" s="129" customFormat="1" ht="20.100000000000001" customHeight="1" x14ac:dyDescent="0.25">
      <c r="A40" s="382" t="s">
        <v>79</v>
      </c>
      <c r="B40" s="383" t="s">
        <v>185</v>
      </c>
      <c r="C40" s="478" t="s">
        <v>57</v>
      </c>
      <c r="D40" s="449" t="s">
        <v>521</v>
      </c>
      <c r="E40" s="450" t="s">
        <v>522</v>
      </c>
      <c r="F40" s="382" t="s">
        <v>521</v>
      </c>
      <c r="G40" s="382" t="s">
        <v>522</v>
      </c>
      <c r="H40" s="382" t="s">
        <v>521</v>
      </c>
      <c r="I40" s="450" t="s">
        <v>522</v>
      </c>
      <c r="J40" s="449" t="s">
        <v>522</v>
      </c>
      <c r="K40" s="382" t="s">
        <v>521</v>
      </c>
      <c r="L40" s="450" t="s">
        <v>521</v>
      </c>
      <c r="M40" s="449" t="s">
        <v>522</v>
      </c>
      <c r="N40" s="382" t="s">
        <v>522</v>
      </c>
      <c r="O40" s="382" t="s">
        <v>521</v>
      </c>
      <c r="P40" s="450" t="s">
        <v>521</v>
      </c>
      <c r="Q40" s="382" t="s">
        <v>522</v>
      </c>
      <c r="R40" s="382" t="s">
        <v>521</v>
      </c>
    </row>
    <row r="41" spans="1:18" s="129" customFormat="1" ht="20.100000000000001" customHeight="1" x14ac:dyDescent="0.25">
      <c r="A41" s="382" t="s">
        <v>80</v>
      </c>
      <c r="B41" s="383" t="s">
        <v>186</v>
      </c>
      <c r="C41" s="478" t="s">
        <v>57</v>
      </c>
      <c r="D41" s="449" t="s">
        <v>521</v>
      </c>
      <c r="E41" s="450" t="s">
        <v>522</v>
      </c>
      <c r="F41" s="382" t="s">
        <v>521</v>
      </c>
      <c r="G41" s="382" t="s">
        <v>521</v>
      </c>
      <c r="H41" s="382" t="s">
        <v>521</v>
      </c>
      <c r="I41" s="450" t="s">
        <v>521</v>
      </c>
      <c r="J41" s="449" t="s">
        <v>522</v>
      </c>
      <c r="K41" s="382" t="s">
        <v>521</v>
      </c>
      <c r="L41" s="450" t="s">
        <v>521</v>
      </c>
      <c r="M41" s="449" t="s">
        <v>522</v>
      </c>
      <c r="N41" s="382" t="s">
        <v>522</v>
      </c>
      <c r="O41" s="382" t="s">
        <v>521</v>
      </c>
      <c r="P41" s="450" t="s">
        <v>522</v>
      </c>
      <c r="Q41" s="382" t="s">
        <v>522</v>
      </c>
      <c r="R41" s="382" t="s">
        <v>521</v>
      </c>
    </row>
    <row r="42" spans="1:18" s="129" customFormat="1" ht="20.100000000000001" customHeight="1" x14ac:dyDescent="0.25">
      <c r="A42" s="382" t="s">
        <v>81</v>
      </c>
      <c r="B42" s="383" t="s">
        <v>594</v>
      </c>
      <c r="C42" s="478" t="s">
        <v>59</v>
      </c>
      <c r="D42" s="449" t="s">
        <v>521</v>
      </c>
      <c r="E42" s="450" t="s">
        <v>521</v>
      </c>
      <c r="F42" s="382" t="s">
        <v>521</v>
      </c>
      <c r="G42" s="382" t="s">
        <v>521</v>
      </c>
      <c r="H42" s="382" t="s">
        <v>521</v>
      </c>
      <c r="I42" s="450" t="s">
        <v>522</v>
      </c>
      <c r="J42" s="449" t="s">
        <v>522</v>
      </c>
      <c r="K42" s="382" t="s">
        <v>522</v>
      </c>
      <c r="L42" s="450" t="s">
        <v>521</v>
      </c>
      <c r="M42" s="449" t="s">
        <v>521</v>
      </c>
      <c r="N42" s="382" t="s">
        <v>522</v>
      </c>
      <c r="O42" s="382" t="s">
        <v>522</v>
      </c>
      <c r="P42" s="450" t="s">
        <v>522</v>
      </c>
      <c r="Q42" s="382" t="s">
        <v>522</v>
      </c>
      <c r="R42" s="382" t="s">
        <v>521</v>
      </c>
    </row>
    <row r="43" spans="1:18" s="129" customFormat="1" ht="20.100000000000001" customHeight="1" x14ac:dyDescent="0.25">
      <c r="A43" s="382" t="s">
        <v>81</v>
      </c>
      <c r="B43" s="383" t="s">
        <v>248</v>
      </c>
      <c r="C43" s="478" t="s">
        <v>59</v>
      </c>
      <c r="D43" s="449" t="s">
        <v>521</v>
      </c>
      <c r="E43" s="450" t="s">
        <v>522</v>
      </c>
      <c r="F43" s="382" t="s">
        <v>521</v>
      </c>
      <c r="G43" s="382" t="s">
        <v>521</v>
      </c>
      <c r="H43" s="382" t="s">
        <v>521</v>
      </c>
      <c r="I43" s="450" t="s">
        <v>522</v>
      </c>
      <c r="J43" s="449" t="s">
        <v>522</v>
      </c>
      <c r="K43" s="382" t="s">
        <v>522</v>
      </c>
      <c r="L43" s="450" t="s">
        <v>522</v>
      </c>
      <c r="M43" s="449" t="s">
        <v>522</v>
      </c>
      <c r="N43" s="382" t="s">
        <v>522</v>
      </c>
      <c r="O43" s="382" t="s">
        <v>522</v>
      </c>
      <c r="P43" s="450" t="s">
        <v>522</v>
      </c>
      <c r="Q43" s="382" t="s">
        <v>522</v>
      </c>
      <c r="R43" s="382" t="s">
        <v>521</v>
      </c>
    </row>
    <row r="44" spans="1:18" s="129" customFormat="1" ht="20.100000000000001" customHeight="1" x14ac:dyDescent="0.25">
      <c r="A44" s="382" t="s">
        <v>81</v>
      </c>
      <c r="B44" s="383" t="s">
        <v>187</v>
      </c>
      <c r="C44" s="478" t="s">
        <v>57</v>
      </c>
      <c r="D44" s="449" t="s">
        <v>521</v>
      </c>
      <c r="E44" s="450" t="s">
        <v>522</v>
      </c>
      <c r="F44" s="382" t="s">
        <v>521</v>
      </c>
      <c r="G44" s="382" t="s">
        <v>521</v>
      </c>
      <c r="H44" s="382" t="s">
        <v>521</v>
      </c>
      <c r="I44" s="450" t="s">
        <v>522</v>
      </c>
      <c r="J44" s="449" t="s">
        <v>522</v>
      </c>
      <c r="K44" s="382" t="s">
        <v>521</v>
      </c>
      <c r="L44" s="450" t="s">
        <v>521</v>
      </c>
      <c r="M44" s="449" t="s">
        <v>521</v>
      </c>
      <c r="N44" s="382" t="s">
        <v>522</v>
      </c>
      <c r="O44" s="382" t="s">
        <v>521</v>
      </c>
      <c r="P44" s="450" t="s">
        <v>522</v>
      </c>
      <c r="Q44" s="382" t="s">
        <v>522</v>
      </c>
      <c r="R44" s="382" t="s">
        <v>521</v>
      </c>
    </row>
    <row r="45" spans="1:18" s="129" customFormat="1" ht="20.100000000000001" customHeight="1" x14ac:dyDescent="0.25">
      <c r="A45" s="382" t="s">
        <v>82</v>
      </c>
      <c r="B45" s="383" t="s">
        <v>189</v>
      </c>
      <c r="C45" s="478" t="s">
        <v>59</v>
      </c>
      <c r="D45" s="449" t="s">
        <v>521</v>
      </c>
      <c r="E45" s="450" t="s">
        <v>522</v>
      </c>
      <c r="F45" s="382" t="s">
        <v>521</v>
      </c>
      <c r="G45" s="382" t="s">
        <v>521</v>
      </c>
      <c r="H45" s="382" t="s">
        <v>521</v>
      </c>
      <c r="I45" s="450" t="s">
        <v>522</v>
      </c>
      <c r="J45" s="449" t="s">
        <v>522</v>
      </c>
      <c r="K45" s="382" t="s">
        <v>521</v>
      </c>
      <c r="L45" s="450" t="s">
        <v>521</v>
      </c>
      <c r="M45" s="449" t="s">
        <v>522</v>
      </c>
      <c r="N45" s="382" t="s">
        <v>522</v>
      </c>
      <c r="O45" s="382" t="s">
        <v>521</v>
      </c>
      <c r="P45" s="450" t="s">
        <v>522</v>
      </c>
      <c r="Q45" s="382" t="s">
        <v>521</v>
      </c>
      <c r="R45" s="382" t="s">
        <v>521</v>
      </c>
    </row>
    <row r="46" spans="1:18" s="129" customFormat="1" ht="20.100000000000001" customHeight="1" x14ac:dyDescent="0.25">
      <c r="A46" s="382" t="s">
        <v>82</v>
      </c>
      <c r="B46" s="383" t="s">
        <v>190</v>
      </c>
      <c r="C46" s="478" t="s">
        <v>57</v>
      </c>
      <c r="D46" s="449" t="s">
        <v>521</v>
      </c>
      <c r="E46" s="450" t="s">
        <v>522</v>
      </c>
      <c r="F46" s="382" t="s">
        <v>521</v>
      </c>
      <c r="G46" s="382" t="s">
        <v>521</v>
      </c>
      <c r="H46" s="382" t="s">
        <v>521</v>
      </c>
      <c r="I46" s="450" t="s">
        <v>522</v>
      </c>
      <c r="J46" s="449" t="s">
        <v>522</v>
      </c>
      <c r="K46" s="382" t="s">
        <v>522</v>
      </c>
      <c r="L46" s="450" t="s">
        <v>521</v>
      </c>
      <c r="M46" s="449" t="s">
        <v>521</v>
      </c>
      <c r="N46" s="382" t="s">
        <v>522</v>
      </c>
      <c r="O46" s="382" t="s">
        <v>521</v>
      </c>
      <c r="P46" s="450" t="s">
        <v>522</v>
      </c>
      <c r="Q46" s="382" t="s">
        <v>521</v>
      </c>
      <c r="R46" s="382" t="s">
        <v>521</v>
      </c>
    </row>
    <row r="47" spans="1:18" s="129" customFormat="1" ht="20.100000000000001" customHeight="1" x14ac:dyDescent="0.25">
      <c r="A47" s="382" t="s">
        <v>83</v>
      </c>
      <c r="B47" s="383" t="s">
        <v>191</v>
      </c>
      <c r="C47" s="478" t="s">
        <v>57</v>
      </c>
      <c r="D47" s="449" t="s">
        <v>521</v>
      </c>
      <c r="E47" s="450" t="s">
        <v>521</v>
      </c>
      <c r="F47" s="382" t="s">
        <v>521</v>
      </c>
      <c r="G47" s="382" t="s">
        <v>521</v>
      </c>
      <c r="H47" s="382" t="s">
        <v>521</v>
      </c>
      <c r="I47" s="450" t="s">
        <v>521</v>
      </c>
      <c r="J47" s="449" t="s">
        <v>522</v>
      </c>
      <c r="K47" s="382" t="s">
        <v>521</v>
      </c>
      <c r="L47" s="450" t="s">
        <v>521</v>
      </c>
      <c r="M47" s="449" t="s">
        <v>522</v>
      </c>
      <c r="N47" s="382" t="s">
        <v>522</v>
      </c>
      <c r="O47" s="382" t="s">
        <v>522</v>
      </c>
      <c r="P47" s="450" t="s">
        <v>522</v>
      </c>
      <c r="Q47" s="382" t="s">
        <v>521</v>
      </c>
      <c r="R47" s="382" t="s">
        <v>521</v>
      </c>
    </row>
    <row r="48" spans="1:18" s="129" customFormat="1" ht="20.100000000000001" customHeight="1" x14ac:dyDescent="0.25">
      <c r="A48" s="382" t="s">
        <v>84</v>
      </c>
      <c r="B48" s="383" t="s">
        <v>85</v>
      </c>
      <c r="C48" s="478" t="s">
        <v>57</v>
      </c>
      <c r="D48" s="449" t="s">
        <v>521</v>
      </c>
      <c r="E48" s="450" t="s">
        <v>522</v>
      </c>
      <c r="F48" s="382" t="s">
        <v>521</v>
      </c>
      <c r="G48" s="382" t="s">
        <v>522</v>
      </c>
      <c r="H48" s="382" t="s">
        <v>521</v>
      </c>
      <c r="I48" s="450" t="s">
        <v>522</v>
      </c>
      <c r="J48" s="449" t="s">
        <v>522</v>
      </c>
      <c r="K48" s="382" t="s">
        <v>521</v>
      </c>
      <c r="L48" s="450" t="s">
        <v>521</v>
      </c>
      <c r="M48" s="449" t="s">
        <v>521</v>
      </c>
      <c r="N48" s="382" t="s">
        <v>522</v>
      </c>
      <c r="O48" s="382" t="s">
        <v>521</v>
      </c>
      <c r="P48" s="450" t="s">
        <v>522</v>
      </c>
      <c r="Q48" s="382" t="s">
        <v>522</v>
      </c>
      <c r="R48" s="382" t="s">
        <v>521</v>
      </c>
    </row>
    <row r="49" spans="1:18" s="129" customFormat="1" ht="20.100000000000001" customHeight="1" x14ac:dyDescent="0.25">
      <c r="A49" s="382" t="s">
        <v>86</v>
      </c>
      <c r="B49" s="383" t="s">
        <v>192</v>
      </c>
      <c r="C49" s="478" t="s">
        <v>59</v>
      </c>
      <c r="D49" s="449" t="s">
        <v>521</v>
      </c>
      <c r="E49" s="450" t="s">
        <v>522</v>
      </c>
      <c r="F49" s="382" t="s">
        <v>521</v>
      </c>
      <c r="G49" s="382" t="s">
        <v>521</v>
      </c>
      <c r="H49" s="382" t="s">
        <v>521</v>
      </c>
      <c r="I49" s="450" t="s">
        <v>521</v>
      </c>
      <c r="J49" s="449" t="s">
        <v>522</v>
      </c>
      <c r="K49" s="382" t="s">
        <v>522</v>
      </c>
      <c r="L49" s="450" t="s">
        <v>521</v>
      </c>
      <c r="M49" s="449" t="s">
        <v>521</v>
      </c>
      <c r="N49" s="382" t="s">
        <v>522</v>
      </c>
      <c r="O49" s="382" t="s">
        <v>522</v>
      </c>
      <c r="P49" s="450" t="s">
        <v>522</v>
      </c>
      <c r="Q49" s="382" t="s">
        <v>522</v>
      </c>
      <c r="R49" s="382" t="s">
        <v>522</v>
      </c>
    </row>
    <row r="50" spans="1:18" s="129" customFormat="1" ht="20.100000000000001" customHeight="1" x14ac:dyDescent="0.25">
      <c r="A50" s="382" t="s">
        <v>86</v>
      </c>
      <c r="B50" s="383" t="s">
        <v>193</v>
      </c>
      <c r="C50" s="478" t="s">
        <v>59</v>
      </c>
      <c r="D50" s="449" t="s">
        <v>521</v>
      </c>
      <c r="E50" s="450" t="s">
        <v>522</v>
      </c>
      <c r="F50" s="382" t="s">
        <v>521</v>
      </c>
      <c r="G50" s="382" t="s">
        <v>522</v>
      </c>
      <c r="H50" s="382" t="s">
        <v>521</v>
      </c>
      <c r="I50" s="450" t="s">
        <v>522</v>
      </c>
      <c r="J50" s="449" t="s">
        <v>522</v>
      </c>
      <c r="K50" s="382" t="s">
        <v>522</v>
      </c>
      <c r="L50" s="450" t="s">
        <v>521</v>
      </c>
      <c r="M50" s="449" t="s">
        <v>522</v>
      </c>
      <c r="N50" s="382" t="s">
        <v>522</v>
      </c>
      <c r="O50" s="382" t="s">
        <v>521</v>
      </c>
      <c r="P50" s="450" t="s">
        <v>521</v>
      </c>
      <c r="Q50" s="382" t="s">
        <v>522</v>
      </c>
      <c r="R50" s="382" t="s">
        <v>521</v>
      </c>
    </row>
    <row r="51" spans="1:18" s="129" customFormat="1" ht="20.100000000000001" customHeight="1" x14ac:dyDescent="0.25">
      <c r="A51" s="382" t="s">
        <v>86</v>
      </c>
      <c r="B51" s="383" t="s">
        <v>194</v>
      </c>
      <c r="C51" s="478" t="s">
        <v>57</v>
      </c>
      <c r="D51" s="449" t="s">
        <v>521</v>
      </c>
      <c r="E51" s="450" t="s">
        <v>521</v>
      </c>
      <c r="F51" s="382" t="s">
        <v>521</v>
      </c>
      <c r="G51" s="382" t="s">
        <v>521</v>
      </c>
      <c r="H51" s="382" t="s">
        <v>521</v>
      </c>
      <c r="I51" s="450" t="s">
        <v>521</v>
      </c>
      <c r="J51" s="449" t="s">
        <v>522</v>
      </c>
      <c r="K51" s="382" t="s">
        <v>522</v>
      </c>
      <c r="L51" s="450" t="s">
        <v>521</v>
      </c>
      <c r="M51" s="449" t="s">
        <v>521</v>
      </c>
      <c r="N51" s="382" t="s">
        <v>522</v>
      </c>
      <c r="O51" s="382" t="s">
        <v>522</v>
      </c>
      <c r="P51" s="450" t="s">
        <v>522</v>
      </c>
      <c r="Q51" s="382" t="s">
        <v>522</v>
      </c>
      <c r="R51" s="382" t="s">
        <v>522</v>
      </c>
    </row>
    <row r="52" spans="1:18" s="129" customFormat="1" ht="20.100000000000001" customHeight="1" x14ac:dyDescent="0.25">
      <c r="A52" s="382" t="s">
        <v>86</v>
      </c>
      <c r="B52" s="383" t="s">
        <v>249</v>
      </c>
      <c r="C52" s="478" t="s">
        <v>59</v>
      </c>
      <c r="D52" s="449" t="s">
        <v>522</v>
      </c>
      <c r="E52" s="450" t="s">
        <v>522</v>
      </c>
      <c r="F52" s="382" t="s">
        <v>521</v>
      </c>
      <c r="G52" s="382" t="s">
        <v>522</v>
      </c>
      <c r="H52" s="382" t="s">
        <v>522</v>
      </c>
      <c r="I52" s="450" t="s">
        <v>521</v>
      </c>
      <c r="J52" s="449" t="s">
        <v>522</v>
      </c>
      <c r="K52" s="382" t="s">
        <v>522</v>
      </c>
      <c r="L52" s="450" t="s">
        <v>521</v>
      </c>
      <c r="M52" s="449" t="s">
        <v>522</v>
      </c>
      <c r="N52" s="382" t="s">
        <v>522</v>
      </c>
      <c r="O52" s="382" t="s">
        <v>522</v>
      </c>
      <c r="P52" s="450" t="s">
        <v>522</v>
      </c>
      <c r="Q52" s="382" t="s">
        <v>522</v>
      </c>
      <c r="R52" s="382" t="s">
        <v>521</v>
      </c>
    </row>
    <row r="53" spans="1:18" s="129" customFormat="1" ht="20.100000000000001" customHeight="1" x14ac:dyDescent="0.25">
      <c r="A53" s="382" t="s">
        <v>86</v>
      </c>
      <c r="B53" s="383" t="s">
        <v>196</v>
      </c>
      <c r="C53" s="478" t="s">
        <v>57</v>
      </c>
      <c r="D53" s="449" t="s">
        <v>522</v>
      </c>
      <c r="E53" s="450" t="s">
        <v>522</v>
      </c>
      <c r="F53" s="382" t="s">
        <v>521</v>
      </c>
      <c r="G53" s="382" t="s">
        <v>522</v>
      </c>
      <c r="H53" s="382" t="s">
        <v>521</v>
      </c>
      <c r="I53" s="450" t="s">
        <v>522</v>
      </c>
      <c r="J53" s="449" t="s">
        <v>522</v>
      </c>
      <c r="K53" s="382" t="s">
        <v>522</v>
      </c>
      <c r="L53" s="450" t="s">
        <v>521</v>
      </c>
      <c r="M53" s="449" t="s">
        <v>522</v>
      </c>
      <c r="N53" s="382" t="s">
        <v>522</v>
      </c>
      <c r="O53" s="382" t="s">
        <v>521</v>
      </c>
      <c r="P53" s="450" t="s">
        <v>522</v>
      </c>
      <c r="Q53" s="382" t="s">
        <v>522</v>
      </c>
      <c r="R53" s="382" t="s">
        <v>521</v>
      </c>
    </row>
    <row r="54" spans="1:18" s="129" customFormat="1" ht="20.100000000000001" customHeight="1" x14ac:dyDescent="0.25">
      <c r="A54" s="382" t="s">
        <v>87</v>
      </c>
      <c r="B54" s="383" t="s">
        <v>198</v>
      </c>
      <c r="C54" s="478" t="s">
        <v>57</v>
      </c>
      <c r="D54" s="449" t="s">
        <v>521</v>
      </c>
      <c r="E54" s="450" t="s">
        <v>521</v>
      </c>
      <c r="F54" s="382" t="s">
        <v>521</v>
      </c>
      <c r="G54" s="382" t="s">
        <v>521</v>
      </c>
      <c r="H54" s="382" t="s">
        <v>521</v>
      </c>
      <c r="I54" s="450" t="s">
        <v>521</v>
      </c>
      <c r="J54" s="449" t="s">
        <v>521</v>
      </c>
      <c r="K54" s="382" t="s">
        <v>521</v>
      </c>
      <c r="L54" s="450" t="s">
        <v>521</v>
      </c>
      <c r="M54" s="449" t="s">
        <v>522</v>
      </c>
      <c r="N54" s="382" t="s">
        <v>522</v>
      </c>
      <c r="O54" s="382" t="s">
        <v>521</v>
      </c>
      <c r="P54" s="450" t="s">
        <v>522</v>
      </c>
      <c r="Q54" s="382" t="s">
        <v>521</v>
      </c>
      <c r="R54" s="382" t="s">
        <v>521</v>
      </c>
    </row>
    <row r="55" spans="1:18" s="129" customFormat="1" ht="20.100000000000001" customHeight="1" x14ac:dyDescent="0.25">
      <c r="A55" s="382" t="s">
        <v>87</v>
      </c>
      <c r="B55" s="383" t="s">
        <v>621</v>
      </c>
      <c r="C55" s="478" t="s">
        <v>59</v>
      </c>
      <c r="D55" s="449" t="s">
        <v>521</v>
      </c>
      <c r="E55" s="450" t="s">
        <v>521</v>
      </c>
      <c r="F55" s="382" t="s">
        <v>522</v>
      </c>
      <c r="G55" s="382" t="s">
        <v>522</v>
      </c>
      <c r="H55" s="382" t="s">
        <v>521</v>
      </c>
      <c r="I55" s="450" t="s">
        <v>522</v>
      </c>
      <c r="J55" s="449" t="s">
        <v>522</v>
      </c>
      <c r="K55" s="382" t="s">
        <v>522</v>
      </c>
      <c r="L55" s="450" t="s">
        <v>522</v>
      </c>
      <c r="M55" s="449" t="s">
        <v>522</v>
      </c>
      <c r="N55" s="382" t="s">
        <v>522</v>
      </c>
      <c r="O55" s="382" t="s">
        <v>522</v>
      </c>
      <c r="P55" s="450" t="s">
        <v>522</v>
      </c>
      <c r="Q55" s="382" t="s">
        <v>522</v>
      </c>
      <c r="R55" s="382" t="s">
        <v>521</v>
      </c>
    </row>
    <row r="56" spans="1:18" s="129" customFormat="1" ht="20.100000000000001" customHeight="1" x14ac:dyDescent="0.25">
      <c r="A56" s="382" t="s">
        <v>87</v>
      </c>
      <c r="B56" s="383" t="s">
        <v>197</v>
      </c>
      <c r="C56" s="478" t="s">
        <v>57</v>
      </c>
      <c r="D56" s="449" t="s">
        <v>521</v>
      </c>
      <c r="E56" s="450" t="s">
        <v>522</v>
      </c>
      <c r="F56" s="382" t="s">
        <v>521</v>
      </c>
      <c r="G56" s="382" t="s">
        <v>522</v>
      </c>
      <c r="H56" s="382" t="s">
        <v>521</v>
      </c>
      <c r="I56" s="450" t="s">
        <v>521</v>
      </c>
      <c r="J56" s="449" t="s">
        <v>522</v>
      </c>
      <c r="K56" s="382" t="s">
        <v>522</v>
      </c>
      <c r="L56" s="450" t="s">
        <v>521</v>
      </c>
      <c r="M56" s="449" t="s">
        <v>521</v>
      </c>
      <c r="N56" s="382" t="s">
        <v>522</v>
      </c>
      <c r="O56" s="382" t="s">
        <v>522</v>
      </c>
      <c r="P56" s="450" t="s">
        <v>522</v>
      </c>
      <c r="Q56" s="382" t="s">
        <v>522</v>
      </c>
      <c r="R56" s="382" t="s">
        <v>521</v>
      </c>
    </row>
    <row r="57" spans="1:18" s="129" customFormat="1" ht="20.100000000000001" customHeight="1" x14ac:dyDescent="0.25">
      <c r="A57" s="382" t="s">
        <v>88</v>
      </c>
      <c r="B57" s="383" t="s">
        <v>200</v>
      </c>
      <c r="C57" s="478" t="s">
        <v>59</v>
      </c>
      <c r="D57" s="449" t="s">
        <v>521</v>
      </c>
      <c r="E57" s="450" t="s">
        <v>522</v>
      </c>
      <c r="F57" s="382" t="s">
        <v>521</v>
      </c>
      <c r="G57" s="382" t="s">
        <v>521</v>
      </c>
      <c r="H57" s="382" t="s">
        <v>521</v>
      </c>
      <c r="I57" s="450" t="s">
        <v>522</v>
      </c>
      <c r="J57" s="449" t="s">
        <v>522</v>
      </c>
      <c r="K57" s="382" t="s">
        <v>522</v>
      </c>
      <c r="L57" s="450" t="s">
        <v>521</v>
      </c>
      <c r="M57" s="449" t="s">
        <v>522</v>
      </c>
      <c r="N57" s="382" t="s">
        <v>522</v>
      </c>
      <c r="O57" s="382" t="s">
        <v>522</v>
      </c>
      <c r="P57" s="450" t="s">
        <v>522</v>
      </c>
      <c r="Q57" s="382" t="s">
        <v>522</v>
      </c>
      <c r="R57" s="382" t="s">
        <v>522</v>
      </c>
    </row>
    <row r="58" spans="1:18" s="129" customFormat="1" ht="20.100000000000001" customHeight="1" x14ac:dyDescent="0.25">
      <c r="A58" s="382" t="s">
        <v>88</v>
      </c>
      <c r="B58" s="383" t="s">
        <v>926</v>
      </c>
      <c r="C58" s="478" t="s">
        <v>57</v>
      </c>
      <c r="D58" s="449" t="s">
        <v>521</v>
      </c>
      <c r="E58" s="450" t="s">
        <v>522</v>
      </c>
      <c r="F58" s="382" t="s">
        <v>521</v>
      </c>
      <c r="G58" s="382" t="s">
        <v>521</v>
      </c>
      <c r="H58" s="382" t="s">
        <v>521</v>
      </c>
      <c r="I58" s="450" t="s">
        <v>521</v>
      </c>
      <c r="J58" s="449" t="s">
        <v>521</v>
      </c>
      <c r="K58" s="382" t="s">
        <v>521</v>
      </c>
      <c r="L58" s="450" t="s">
        <v>521</v>
      </c>
      <c r="M58" s="449" t="s">
        <v>521</v>
      </c>
      <c r="N58" s="382" t="s">
        <v>522</v>
      </c>
      <c r="O58" s="382" t="s">
        <v>521</v>
      </c>
      <c r="P58" s="450" t="s">
        <v>521</v>
      </c>
      <c r="Q58" s="382" t="s">
        <v>522</v>
      </c>
      <c r="R58" s="382" t="s">
        <v>521</v>
      </c>
    </row>
    <row r="59" spans="1:18" s="129" customFormat="1" ht="20.100000000000001" customHeight="1" x14ac:dyDescent="0.25">
      <c r="A59" s="382" t="s">
        <v>88</v>
      </c>
      <c r="B59" s="383" t="s">
        <v>199</v>
      </c>
      <c r="C59" s="478" t="s">
        <v>57</v>
      </c>
      <c r="D59" s="449" t="s">
        <v>521</v>
      </c>
      <c r="E59" s="450" t="s">
        <v>522</v>
      </c>
      <c r="F59" s="382" t="s">
        <v>521</v>
      </c>
      <c r="G59" s="382" t="s">
        <v>521</v>
      </c>
      <c r="H59" s="382" t="s">
        <v>521</v>
      </c>
      <c r="I59" s="450" t="s">
        <v>522</v>
      </c>
      <c r="J59" s="449" t="s">
        <v>522</v>
      </c>
      <c r="K59" s="382" t="s">
        <v>521</v>
      </c>
      <c r="L59" s="450" t="s">
        <v>521</v>
      </c>
      <c r="M59" s="449" t="s">
        <v>522</v>
      </c>
      <c r="N59" s="382" t="s">
        <v>522</v>
      </c>
      <c r="O59" s="382" t="s">
        <v>522</v>
      </c>
      <c r="P59" s="450" t="s">
        <v>522</v>
      </c>
      <c r="Q59" s="382" t="s">
        <v>522</v>
      </c>
      <c r="R59" s="382" t="s">
        <v>521</v>
      </c>
    </row>
    <row r="60" spans="1:18" s="129" customFormat="1" ht="20.100000000000001" customHeight="1" x14ac:dyDescent="0.25">
      <c r="A60" s="382" t="s">
        <v>89</v>
      </c>
      <c r="B60" s="383" t="s">
        <v>201</v>
      </c>
      <c r="C60" s="478" t="s">
        <v>57</v>
      </c>
      <c r="D60" s="449" t="s">
        <v>522</v>
      </c>
      <c r="E60" s="450" t="s">
        <v>522</v>
      </c>
      <c r="F60" s="382" t="s">
        <v>521</v>
      </c>
      <c r="G60" s="382" t="s">
        <v>521</v>
      </c>
      <c r="H60" s="382" t="s">
        <v>521</v>
      </c>
      <c r="I60" s="450" t="s">
        <v>521</v>
      </c>
      <c r="J60" s="449" t="s">
        <v>522</v>
      </c>
      <c r="K60" s="382" t="s">
        <v>521</v>
      </c>
      <c r="L60" s="450" t="s">
        <v>521</v>
      </c>
      <c r="M60" s="449" t="s">
        <v>522</v>
      </c>
      <c r="N60" s="382" t="s">
        <v>522</v>
      </c>
      <c r="O60" s="382" t="s">
        <v>522</v>
      </c>
      <c r="P60" s="450" t="s">
        <v>522</v>
      </c>
      <c r="Q60" s="382" t="s">
        <v>521</v>
      </c>
      <c r="R60" s="382" t="s">
        <v>521</v>
      </c>
    </row>
    <row r="61" spans="1:18" s="129" customFormat="1" ht="20.100000000000001" customHeight="1" x14ac:dyDescent="0.25">
      <c r="A61" s="382" t="s">
        <v>90</v>
      </c>
      <c r="B61" s="383" t="s">
        <v>202</v>
      </c>
      <c r="C61" s="478" t="s">
        <v>57</v>
      </c>
      <c r="D61" s="449" t="s">
        <v>521</v>
      </c>
      <c r="E61" s="450" t="s">
        <v>522</v>
      </c>
      <c r="F61" s="382" t="s">
        <v>521</v>
      </c>
      <c r="G61" s="382" t="s">
        <v>521</v>
      </c>
      <c r="H61" s="382" t="s">
        <v>521</v>
      </c>
      <c r="I61" s="450" t="s">
        <v>521</v>
      </c>
      <c r="J61" s="449" t="s">
        <v>522</v>
      </c>
      <c r="K61" s="382" t="s">
        <v>522</v>
      </c>
      <c r="L61" s="450" t="s">
        <v>521</v>
      </c>
      <c r="M61" s="449" t="s">
        <v>522</v>
      </c>
      <c r="N61" s="382" t="s">
        <v>522</v>
      </c>
      <c r="O61" s="382" t="s">
        <v>522</v>
      </c>
      <c r="P61" s="450" t="s">
        <v>522</v>
      </c>
      <c r="Q61" s="382" t="s">
        <v>522</v>
      </c>
      <c r="R61" s="382" t="s">
        <v>521</v>
      </c>
    </row>
    <row r="62" spans="1:18" s="129" customFormat="1" ht="20.100000000000001" customHeight="1" x14ac:dyDescent="0.25">
      <c r="A62" s="382" t="s">
        <v>91</v>
      </c>
      <c r="B62" s="383" t="s">
        <v>203</v>
      </c>
      <c r="C62" s="478" t="s">
        <v>92</v>
      </c>
      <c r="D62" s="449" t="s">
        <v>521</v>
      </c>
      <c r="E62" s="450" t="s">
        <v>522</v>
      </c>
      <c r="F62" s="382" t="s">
        <v>521</v>
      </c>
      <c r="G62" s="382" t="s">
        <v>521</v>
      </c>
      <c r="H62" s="382" t="s">
        <v>521</v>
      </c>
      <c r="I62" s="450" t="s">
        <v>521</v>
      </c>
      <c r="J62" s="449" t="s">
        <v>522</v>
      </c>
      <c r="K62" s="382" t="s">
        <v>521</v>
      </c>
      <c r="L62" s="450" t="s">
        <v>521</v>
      </c>
      <c r="M62" s="449" t="s">
        <v>522</v>
      </c>
      <c r="N62" s="382" t="s">
        <v>522</v>
      </c>
      <c r="O62" s="382" t="s">
        <v>522</v>
      </c>
      <c r="P62" s="450" t="s">
        <v>522</v>
      </c>
      <c r="Q62" s="382" t="s">
        <v>522</v>
      </c>
      <c r="R62" s="382" t="s">
        <v>521</v>
      </c>
    </row>
    <row r="63" spans="1:18" s="129" customFormat="1" ht="20.100000000000001" customHeight="1" x14ac:dyDescent="0.25">
      <c r="A63" s="382" t="s">
        <v>91</v>
      </c>
      <c r="B63" s="383" t="s">
        <v>204</v>
      </c>
      <c r="C63" s="478" t="s">
        <v>59</v>
      </c>
      <c r="D63" s="449" t="s">
        <v>521</v>
      </c>
      <c r="E63" s="450" t="s">
        <v>522</v>
      </c>
      <c r="F63" s="382" t="s">
        <v>521</v>
      </c>
      <c r="G63" s="382" t="s">
        <v>521</v>
      </c>
      <c r="H63" s="382" t="s">
        <v>521</v>
      </c>
      <c r="I63" s="450" t="s">
        <v>522</v>
      </c>
      <c r="J63" s="449" t="s">
        <v>522</v>
      </c>
      <c r="K63" s="382" t="s">
        <v>521</v>
      </c>
      <c r="L63" s="450" t="s">
        <v>522</v>
      </c>
      <c r="M63" s="449" t="s">
        <v>522</v>
      </c>
      <c r="N63" s="382" t="s">
        <v>522</v>
      </c>
      <c r="O63" s="382" t="s">
        <v>522</v>
      </c>
      <c r="P63" s="450" t="s">
        <v>522</v>
      </c>
      <c r="Q63" s="382" t="s">
        <v>522</v>
      </c>
      <c r="R63" s="382" t="s">
        <v>521</v>
      </c>
    </row>
    <row r="64" spans="1:18" s="129" customFormat="1" ht="20.100000000000001" customHeight="1" x14ac:dyDescent="0.25">
      <c r="A64" s="382" t="s">
        <v>91</v>
      </c>
      <c r="B64" s="383" t="s">
        <v>205</v>
      </c>
      <c r="C64" s="478" t="s">
        <v>92</v>
      </c>
      <c r="D64" s="449" t="s">
        <v>521</v>
      </c>
      <c r="E64" s="450" t="s">
        <v>522</v>
      </c>
      <c r="F64" s="382" t="s">
        <v>521</v>
      </c>
      <c r="G64" s="382" t="s">
        <v>521</v>
      </c>
      <c r="H64" s="382" t="s">
        <v>521</v>
      </c>
      <c r="I64" s="450" t="s">
        <v>522</v>
      </c>
      <c r="J64" s="449" t="s">
        <v>522</v>
      </c>
      <c r="K64" s="382" t="s">
        <v>521</v>
      </c>
      <c r="L64" s="450" t="s">
        <v>521</v>
      </c>
      <c r="M64" s="449" t="s">
        <v>521</v>
      </c>
      <c r="N64" s="382" t="s">
        <v>522</v>
      </c>
      <c r="O64" s="382" t="s">
        <v>522</v>
      </c>
      <c r="P64" s="450" t="s">
        <v>522</v>
      </c>
      <c r="Q64" s="382" t="s">
        <v>522</v>
      </c>
      <c r="R64" s="382" t="s">
        <v>521</v>
      </c>
    </row>
    <row r="65" spans="1:18" s="129" customFormat="1" ht="20.100000000000001" customHeight="1" x14ac:dyDescent="0.25">
      <c r="A65" s="382" t="s">
        <v>93</v>
      </c>
      <c r="B65" s="383" t="s">
        <v>206</v>
      </c>
      <c r="C65" s="478" t="s">
        <v>57</v>
      </c>
      <c r="D65" s="449" t="s">
        <v>521</v>
      </c>
      <c r="E65" s="450" t="s">
        <v>522</v>
      </c>
      <c r="F65" s="382" t="s">
        <v>521</v>
      </c>
      <c r="G65" s="382" t="s">
        <v>521</v>
      </c>
      <c r="H65" s="382" t="s">
        <v>521</v>
      </c>
      <c r="I65" s="450" t="s">
        <v>522</v>
      </c>
      <c r="J65" s="449" t="s">
        <v>522</v>
      </c>
      <c r="K65" s="382" t="s">
        <v>521</v>
      </c>
      <c r="L65" s="450" t="s">
        <v>521</v>
      </c>
      <c r="M65" s="449" t="s">
        <v>522</v>
      </c>
      <c r="N65" s="382" t="s">
        <v>522</v>
      </c>
      <c r="O65" s="382" t="s">
        <v>522</v>
      </c>
      <c r="P65" s="450" t="s">
        <v>522</v>
      </c>
      <c r="Q65" s="382" t="s">
        <v>522</v>
      </c>
      <c r="R65" s="382" t="s">
        <v>521</v>
      </c>
    </row>
    <row r="66" spans="1:18" s="129" customFormat="1" ht="20.100000000000001" customHeight="1" x14ac:dyDescent="0.25">
      <c r="A66" s="382" t="s">
        <v>94</v>
      </c>
      <c r="B66" s="383" t="s">
        <v>250</v>
      </c>
      <c r="C66" s="478" t="s">
        <v>59</v>
      </c>
      <c r="D66" s="449" t="s">
        <v>521</v>
      </c>
      <c r="E66" s="450" t="s">
        <v>522</v>
      </c>
      <c r="F66" s="382" t="s">
        <v>522</v>
      </c>
      <c r="G66" s="382" t="s">
        <v>522</v>
      </c>
      <c r="H66" s="382" t="s">
        <v>522</v>
      </c>
      <c r="I66" s="450" t="s">
        <v>522</v>
      </c>
      <c r="J66" s="449" t="s">
        <v>521</v>
      </c>
      <c r="K66" s="382" t="s">
        <v>522</v>
      </c>
      <c r="L66" s="450" t="s">
        <v>521</v>
      </c>
      <c r="M66" s="449" t="s">
        <v>522</v>
      </c>
      <c r="N66" s="382" t="s">
        <v>522</v>
      </c>
      <c r="O66" s="382" t="s">
        <v>522</v>
      </c>
      <c r="P66" s="450" t="s">
        <v>522</v>
      </c>
      <c r="Q66" s="382" t="s">
        <v>521</v>
      </c>
      <c r="R66" s="382" t="s">
        <v>521</v>
      </c>
    </row>
    <row r="67" spans="1:18" s="129" customFormat="1" ht="20.100000000000001" customHeight="1" x14ac:dyDescent="0.25">
      <c r="A67" s="382" t="s">
        <v>94</v>
      </c>
      <c r="B67" s="383" t="s">
        <v>208</v>
      </c>
      <c r="C67" s="478" t="s">
        <v>59</v>
      </c>
      <c r="D67" s="449" t="s">
        <v>521</v>
      </c>
      <c r="E67" s="450" t="s">
        <v>522</v>
      </c>
      <c r="F67" s="382" t="s">
        <v>521</v>
      </c>
      <c r="G67" s="382" t="s">
        <v>521</v>
      </c>
      <c r="H67" s="382" t="s">
        <v>522</v>
      </c>
      <c r="I67" s="450" t="s">
        <v>522</v>
      </c>
      <c r="J67" s="449" t="s">
        <v>522</v>
      </c>
      <c r="K67" s="382" t="s">
        <v>522</v>
      </c>
      <c r="L67" s="450" t="s">
        <v>522</v>
      </c>
      <c r="M67" s="449" t="s">
        <v>522</v>
      </c>
      <c r="N67" s="382" t="s">
        <v>522</v>
      </c>
      <c r="O67" s="382" t="s">
        <v>522</v>
      </c>
      <c r="P67" s="450" t="s">
        <v>522</v>
      </c>
      <c r="Q67" s="382" t="s">
        <v>522</v>
      </c>
      <c r="R67" s="382" t="s">
        <v>521</v>
      </c>
    </row>
    <row r="68" spans="1:18" s="129" customFormat="1" ht="20.100000000000001" customHeight="1" x14ac:dyDescent="0.25">
      <c r="A68" s="382" t="s">
        <v>94</v>
      </c>
      <c r="B68" s="383" t="s">
        <v>209</v>
      </c>
      <c r="C68" s="478" t="s">
        <v>57</v>
      </c>
      <c r="D68" s="449" t="s">
        <v>521</v>
      </c>
      <c r="E68" s="450" t="s">
        <v>522</v>
      </c>
      <c r="F68" s="382" t="s">
        <v>521</v>
      </c>
      <c r="G68" s="382" t="s">
        <v>521</v>
      </c>
      <c r="H68" s="382" t="s">
        <v>521</v>
      </c>
      <c r="I68" s="450" t="s">
        <v>522</v>
      </c>
      <c r="J68" s="449" t="s">
        <v>522</v>
      </c>
      <c r="K68" s="382" t="s">
        <v>521</v>
      </c>
      <c r="L68" s="450" t="s">
        <v>521</v>
      </c>
      <c r="M68" s="449" t="s">
        <v>521</v>
      </c>
      <c r="N68" s="382" t="s">
        <v>522</v>
      </c>
      <c r="O68" s="382" t="s">
        <v>521</v>
      </c>
      <c r="P68" s="450" t="s">
        <v>522</v>
      </c>
      <c r="Q68" s="382" t="s">
        <v>522</v>
      </c>
      <c r="R68" s="382" t="s">
        <v>521</v>
      </c>
    </row>
    <row r="69" spans="1:18" s="129" customFormat="1" ht="20.100000000000001" customHeight="1" x14ac:dyDescent="0.25">
      <c r="A69" s="382" t="s">
        <v>95</v>
      </c>
      <c r="B69" s="383" t="s">
        <v>210</v>
      </c>
      <c r="C69" s="478" t="s">
        <v>57</v>
      </c>
      <c r="D69" s="449" t="s">
        <v>522</v>
      </c>
      <c r="E69" s="450" t="s">
        <v>522</v>
      </c>
      <c r="F69" s="382" t="s">
        <v>521</v>
      </c>
      <c r="G69" s="382" t="s">
        <v>521</v>
      </c>
      <c r="H69" s="382" t="s">
        <v>521</v>
      </c>
      <c r="I69" s="450" t="s">
        <v>521</v>
      </c>
      <c r="J69" s="449" t="s">
        <v>522</v>
      </c>
      <c r="K69" s="382" t="s">
        <v>521</v>
      </c>
      <c r="L69" s="450" t="s">
        <v>521</v>
      </c>
      <c r="M69" s="449" t="s">
        <v>522</v>
      </c>
      <c r="N69" s="382" t="s">
        <v>522</v>
      </c>
      <c r="O69" s="382" t="s">
        <v>522</v>
      </c>
      <c r="P69" s="450" t="s">
        <v>522</v>
      </c>
      <c r="Q69" s="382" t="s">
        <v>521</v>
      </c>
      <c r="R69" s="382" t="s">
        <v>521</v>
      </c>
    </row>
    <row r="70" spans="1:18" s="129" customFormat="1" ht="20.100000000000001" customHeight="1" x14ac:dyDescent="0.25">
      <c r="A70" s="382" t="s">
        <v>95</v>
      </c>
      <c r="B70" s="383" t="s">
        <v>251</v>
      </c>
      <c r="C70" s="478" t="s">
        <v>57</v>
      </c>
      <c r="D70" s="449" t="s">
        <v>521</v>
      </c>
      <c r="E70" s="450" t="s">
        <v>522</v>
      </c>
      <c r="F70" s="382" t="s">
        <v>521</v>
      </c>
      <c r="G70" s="382" t="s">
        <v>522</v>
      </c>
      <c r="H70" s="382" t="s">
        <v>521</v>
      </c>
      <c r="I70" s="450" t="s">
        <v>522</v>
      </c>
      <c r="J70" s="449" t="s">
        <v>522</v>
      </c>
      <c r="K70" s="382" t="s">
        <v>522</v>
      </c>
      <c r="L70" s="450" t="s">
        <v>522</v>
      </c>
      <c r="M70" s="449" t="s">
        <v>522</v>
      </c>
      <c r="N70" s="382" t="s">
        <v>522</v>
      </c>
      <c r="O70" s="382" t="s">
        <v>522</v>
      </c>
      <c r="P70" s="450" t="s">
        <v>522</v>
      </c>
      <c r="Q70" s="382" t="s">
        <v>522</v>
      </c>
      <c r="R70" s="382" t="s">
        <v>521</v>
      </c>
    </row>
    <row r="71" spans="1:18" s="129" customFormat="1" ht="20.100000000000001" customHeight="1" x14ac:dyDescent="0.25">
      <c r="A71" s="382" t="s">
        <v>95</v>
      </c>
      <c r="B71" s="383" t="s">
        <v>211</v>
      </c>
      <c r="C71" s="478" t="s">
        <v>57</v>
      </c>
      <c r="D71" s="449" t="s">
        <v>521</v>
      </c>
      <c r="E71" s="450" t="s">
        <v>522</v>
      </c>
      <c r="F71" s="382" t="s">
        <v>521</v>
      </c>
      <c r="G71" s="382" t="s">
        <v>521</v>
      </c>
      <c r="H71" s="382" t="s">
        <v>521</v>
      </c>
      <c r="I71" s="450" t="s">
        <v>522</v>
      </c>
      <c r="J71" s="449" t="s">
        <v>522</v>
      </c>
      <c r="K71" s="382" t="s">
        <v>522</v>
      </c>
      <c r="L71" s="450" t="s">
        <v>522</v>
      </c>
      <c r="M71" s="449" t="s">
        <v>522</v>
      </c>
      <c r="N71" s="382" t="s">
        <v>522</v>
      </c>
      <c r="O71" s="382" t="s">
        <v>522</v>
      </c>
      <c r="P71" s="450" t="s">
        <v>522</v>
      </c>
      <c r="Q71" s="382" t="s">
        <v>522</v>
      </c>
      <c r="R71" s="382" t="s">
        <v>521</v>
      </c>
    </row>
    <row r="72" spans="1:18" s="129" customFormat="1" ht="20.100000000000001" customHeight="1" x14ac:dyDescent="0.25">
      <c r="A72" s="382" t="s">
        <v>95</v>
      </c>
      <c r="B72" s="383" t="s">
        <v>212</v>
      </c>
      <c r="C72" s="478" t="s">
        <v>57</v>
      </c>
      <c r="D72" s="449" t="s">
        <v>521</v>
      </c>
      <c r="E72" s="450" t="s">
        <v>522</v>
      </c>
      <c r="F72" s="382" t="s">
        <v>521</v>
      </c>
      <c r="G72" s="382" t="s">
        <v>522</v>
      </c>
      <c r="H72" s="382" t="s">
        <v>522</v>
      </c>
      <c r="I72" s="450" t="s">
        <v>522</v>
      </c>
      <c r="J72" s="449" t="s">
        <v>522</v>
      </c>
      <c r="K72" s="382" t="s">
        <v>521</v>
      </c>
      <c r="L72" s="450" t="s">
        <v>521</v>
      </c>
      <c r="M72" s="449" t="s">
        <v>522</v>
      </c>
      <c r="N72" s="382" t="s">
        <v>522</v>
      </c>
      <c r="O72" s="382" t="s">
        <v>522</v>
      </c>
      <c r="P72" s="450" t="s">
        <v>522</v>
      </c>
      <c r="Q72" s="382" t="s">
        <v>522</v>
      </c>
      <c r="R72" s="382" t="s">
        <v>521</v>
      </c>
    </row>
    <row r="73" spans="1:18" s="129" customFormat="1" ht="20.100000000000001" customHeight="1" x14ac:dyDescent="0.25">
      <c r="A73" s="382" t="s">
        <v>96</v>
      </c>
      <c r="B73" s="383" t="s">
        <v>213</v>
      </c>
      <c r="C73" s="478" t="s">
        <v>59</v>
      </c>
      <c r="D73" s="449" t="s">
        <v>521</v>
      </c>
      <c r="E73" s="450" t="s">
        <v>522</v>
      </c>
      <c r="F73" s="382" t="s">
        <v>521</v>
      </c>
      <c r="G73" s="382" t="s">
        <v>521</v>
      </c>
      <c r="H73" s="382" t="s">
        <v>521</v>
      </c>
      <c r="I73" s="450" t="s">
        <v>521</v>
      </c>
      <c r="J73" s="449" t="s">
        <v>522</v>
      </c>
      <c r="K73" s="382" t="s">
        <v>521</v>
      </c>
      <c r="L73" s="450" t="s">
        <v>521</v>
      </c>
      <c r="M73" s="449" t="s">
        <v>522</v>
      </c>
      <c r="N73" s="382" t="s">
        <v>522</v>
      </c>
      <c r="O73" s="382" t="s">
        <v>522</v>
      </c>
      <c r="P73" s="450" t="s">
        <v>522</v>
      </c>
      <c r="Q73" s="382" t="s">
        <v>521</v>
      </c>
      <c r="R73" s="382" t="s">
        <v>521</v>
      </c>
    </row>
    <row r="74" spans="1:18" s="129" customFormat="1" ht="20.100000000000001" customHeight="1" x14ac:dyDescent="0.25">
      <c r="A74" s="382" t="s">
        <v>96</v>
      </c>
      <c r="B74" s="383" t="s">
        <v>252</v>
      </c>
      <c r="C74" s="478" t="s">
        <v>57</v>
      </c>
      <c r="D74" s="449" t="s">
        <v>521</v>
      </c>
      <c r="E74" s="450" t="s">
        <v>522</v>
      </c>
      <c r="F74" s="382" t="s">
        <v>521</v>
      </c>
      <c r="G74" s="382" t="s">
        <v>521</v>
      </c>
      <c r="H74" s="382" t="s">
        <v>521</v>
      </c>
      <c r="I74" s="450" t="s">
        <v>522</v>
      </c>
      <c r="J74" s="449" t="s">
        <v>521</v>
      </c>
      <c r="K74" s="382" t="s">
        <v>522</v>
      </c>
      <c r="L74" s="450" t="s">
        <v>521</v>
      </c>
      <c r="M74" s="449" t="s">
        <v>522</v>
      </c>
      <c r="N74" s="382" t="s">
        <v>522</v>
      </c>
      <c r="O74" s="382" t="s">
        <v>522</v>
      </c>
      <c r="P74" s="450" t="s">
        <v>522</v>
      </c>
      <c r="Q74" s="382" t="s">
        <v>522</v>
      </c>
      <c r="R74" s="382" t="s">
        <v>521</v>
      </c>
    </row>
    <row r="75" spans="1:18" s="129" customFormat="1" ht="20.100000000000001" customHeight="1" x14ac:dyDescent="0.25">
      <c r="A75" s="382" t="s">
        <v>97</v>
      </c>
      <c r="B75" s="383" t="s">
        <v>229</v>
      </c>
      <c r="C75" s="478" t="s">
        <v>57</v>
      </c>
      <c r="D75" s="449" t="s">
        <v>521</v>
      </c>
      <c r="E75" s="450" t="s">
        <v>522</v>
      </c>
      <c r="F75" s="382" t="s">
        <v>521</v>
      </c>
      <c r="G75" s="382" t="s">
        <v>522</v>
      </c>
      <c r="H75" s="382" t="s">
        <v>521</v>
      </c>
      <c r="I75" s="450" t="s">
        <v>522</v>
      </c>
      <c r="J75" s="449" t="s">
        <v>522</v>
      </c>
      <c r="K75" s="382" t="s">
        <v>522</v>
      </c>
      <c r="L75" s="450" t="s">
        <v>521</v>
      </c>
      <c r="M75" s="449" t="s">
        <v>521</v>
      </c>
      <c r="N75" s="382" t="s">
        <v>522</v>
      </c>
      <c r="O75" s="382" t="s">
        <v>521</v>
      </c>
      <c r="P75" s="450" t="s">
        <v>522</v>
      </c>
      <c r="Q75" s="382" t="s">
        <v>522</v>
      </c>
      <c r="R75" s="382" t="s">
        <v>521</v>
      </c>
    </row>
    <row r="76" spans="1:18" s="129" customFormat="1" ht="20.100000000000001" customHeight="1" x14ac:dyDescent="0.25">
      <c r="A76" s="382" t="s">
        <v>98</v>
      </c>
      <c r="B76" s="383" t="s">
        <v>927</v>
      </c>
      <c r="C76" s="478" t="s">
        <v>59</v>
      </c>
      <c r="D76" s="449" t="s">
        <v>522</v>
      </c>
      <c r="E76" s="450" t="s">
        <v>522</v>
      </c>
      <c r="F76" s="382" t="s">
        <v>521</v>
      </c>
      <c r="G76" s="382" t="s">
        <v>522</v>
      </c>
      <c r="H76" s="382" t="s">
        <v>521</v>
      </c>
      <c r="I76" s="450" t="s">
        <v>522</v>
      </c>
      <c r="J76" s="449" t="s">
        <v>522</v>
      </c>
      <c r="K76" s="382" t="s">
        <v>522</v>
      </c>
      <c r="L76" s="450" t="s">
        <v>521</v>
      </c>
      <c r="M76" s="449" t="s">
        <v>522</v>
      </c>
      <c r="N76" s="382" t="s">
        <v>522</v>
      </c>
      <c r="O76" s="382" t="s">
        <v>522</v>
      </c>
      <c r="P76" s="450" t="s">
        <v>522</v>
      </c>
      <c r="Q76" s="382" t="s">
        <v>522</v>
      </c>
      <c r="R76" s="382" t="s">
        <v>521</v>
      </c>
    </row>
    <row r="77" spans="1:18" s="129" customFormat="1" ht="20.100000000000001" customHeight="1" x14ac:dyDescent="0.25">
      <c r="A77" s="382" t="s">
        <v>98</v>
      </c>
      <c r="B77" s="383" t="s">
        <v>215</v>
      </c>
      <c r="C77" s="478" t="s">
        <v>57</v>
      </c>
      <c r="D77" s="449" t="s">
        <v>522</v>
      </c>
      <c r="E77" s="450" t="s">
        <v>522</v>
      </c>
      <c r="F77" s="382" t="s">
        <v>521</v>
      </c>
      <c r="G77" s="382" t="s">
        <v>521</v>
      </c>
      <c r="H77" s="382" t="s">
        <v>521</v>
      </c>
      <c r="I77" s="450" t="s">
        <v>522</v>
      </c>
      <c r="J77" s="449" t="s">
        <v>522</v>
      </c>
      <c r="K77" s="382" t="s">
        <v>522</v>
      </c>
      <c r="L77" s="450" t="s">
        <v>521</v>
      </c>
      <c r="M77" s="449" t="s">
        <v>521</v>
      </c>
      <c r="N77" s="382" t="s">
        <v>522</v>
      </c>
      <c r="O77" s="382" t="s">
        <v>522</v>
      </c>
      <c r="P77" s="450" t="s">
        <v>522</v>
      </c>
      <c r="Q77" s="382" t="s">
        <v>521</v>
      </c>
      <c r="R77" s="382" t="s">
        <v>521</v>
      </c>
    </row>
    <row r="78" spans="1:18" s="129" customFormat="1" ht="20.100000000000001" customHeight="1" x14ac:dyDescent="0.25">
      <c r="A78" s="382" t="s">
        <v>99</v>
      </c>
      <c r="B78" s="383" t="s">
        <v>216</v>
      </c>
      <c r="C78" s="478" t="s">
        <v>57</v>
      </c>
      <c r="D78" s="449" t="s">
        <v>521</v>
      </c>
      <c r="E78" s="450" t="s">
        <v>522</v>
      </c>
      <c r="F78" s="382" t="s">
        <v>521</v>
      </c>
      <c r="G78" s="382" t="s">
        <v>521</v>
      </c>
      <c r="H78" s="382" t="s">
        <v>522</v>
      </c>
      <c r="I78" s="450" t="s">
        <v>522</v>
      </c>
      <c r="J78" s="449" t="s">
        <v>522</v>
      </c>
      <c r="K78" s="382" t="s">
        <v>522</v>
      </c>
      <c r="L78" s="450" t="s">
        <v>522</v>
      </c>
      <c r="M78" s="449" t="s">
        <v>522</v>
      </c>
      <c r="N78" s="382" t="s">
        <v>522</v>
      </c>
      <c r="O78" s="382" t="s">
        <v>522</v>
      </c>
      <c r="P78" s="450" t="s">
        <v>522</v>
      </c>
      <c r="Q78" s="382" t="s">
        <v>522</v>
      </c>
      <c r="R78" s="382" t="s">
        <v>521</v>
      </c>
    </row>
    <row r="79" spans="1:18" s="129" customFormat="1" ht="20.100000000000001" customHeight="1" x14ac:dyDescent="0.25">
      <c r="A79" s="382" t="s">
        <v>100</v>
      </c>
      <c r="B79" s="383" t="s">
        <v>217</v>
      </c>
      <c r="C79" s="478" t="s">
        <v>59</v>
      </c>
      <c r="D79" s="449" t="s">
        <v>521</v>
      </c>
      <c r="E79" s="450" t="s">
        <v>521</v>
      </c>
      <c r="F79" s="382" t="s">
        <v>521</v>
      </c>
      <c r="G79" s="382" t="s">
        <v>521</v>
      </c>
      <c r="H79" s="382" t="s">
        <v>521</v>
      </c>
      <c r="I79" s="450" t="s">
        <v>521</v>
      </c>
      <c r="J79" s="449" t="s">
        <v>521</v>
      </c>
      <c r="K79" s="382" t="s">
        <v>521</v>
      </c>
      <c r="L79" s="450" t="s">
        <v>521</v>
      </c>
      <c r="M79" s="449" t="s">
        <v>521</v>
      </c>
      <c r="N79" s="382" t="s">
        <v>522</v>
      </c>
      <c r="O79" s="382" t="s">
        <v>521</v>
      </c>
      <c r="P79" s="450" t="s">
        <v>522</v>
      </c>
      <c r="Q79" s="382" t="s">
        <v>522</v>
      </c>
      <c r="R79" s="382" t="s">
        <v>521</v>
      </c>
    </row>
    <row r="80" spans="1:18" s="129" customFormat="1" ht="20.100000000000001" customHeight="1" x14ac:dyDescent="0.25">
      <c r="A80" s="382" t="s">
        <v>101</v>
      </c>
      <c r="B80" s="383" t="s">
        <v>627</v>
      </c>
      <c r="C80" s="478" t="s">
        <v>61</v>
      </c>
      <c r="D80" s="449" t="s">
        <v>521</v>
      </c>
      <c r="E80" s="450" t="s">
        <v>521</v>
      </c>
      <c r="F80" s="382" t="s">
        <v>521</v>
      </c>
      <c r="G80" s="382" t="s">
        <v>522</v>
      </c>
      <c r="H80" s="382" t="s">
        <v>521</v>
      </c>
      <c r="I80" s="450" t="s">
        <v>522</v>
      </c>
      <c r="J80" s="449" t="s">
        <v>522</v>
      </c>
      <c r="K80" s="382" t="s">
        <v>522</v>
      </c>
      <c r="L80" s="450" t="s">
        <v>521</v>
      </c>
      <c r="M80" s="449" t="s">
        <v>522</v>
      </c>
      <c r="N80" s="382" t="s">
        <v>522</v>
      </c>
      <c r="O80" s="382" t="s">
        <v>522</v>
      </c>
      <c r="P80" s="450" t="s">
        <v>522</v>
      </c>
      <c r="Q80" s="382" t="s">
        <v>522</v>
      </c>
      <c r="R80" s="382" t="s">
        <v>522</v>
      </c>
    </row>
    <row r="81" spans="1:20" s="129" customFormat="1" ht="20.100000000000001" customHeight="1" x14ac:dyDescent="0.25">
      <c r="A81" s="382" t="s">
        <v>101</v>
      </c>
      <c r="B81" s="383" t="s">
        <v>628</v>
      </c>
      <c r="C81" s="478" t="s">
        <v>59</v>
      </c>
      <c r="D81" s="449" t="s">
        <v>521</v>
      </c>
      <c r="E81" s="450" t="s">
        <v>521</v>
      </c>
      <c r="F81" s="382" t="s">
        <v>521</v>
      </c>
      <c r="G81" s="382" t="s">
        <v>521</v>
      </c>
      <c r="H81" s="382" t="s">
        <v>521</v>
      </c>
      <c r="I81" s="450" t="s">
        <v>521</v>
      </c>
      <c r="J81" s="449" t="s">
        <v>522</v>
      </c>
      <c r="K81" s="382" t="s">
        <v>522</v>
      </c>
      <c r="L81" s="450" t="s">
        <v>521</v>
      </c>
      <c r="M81" s="449" t="s">
        <v>521</v>
      </c>
      <c r="N81" s="382" t="s">
        <v>521</v>
      </c>
      <c r="O81" s="382" t="s">
        <v>521</v>
      </c>
      <c r="P81" s="450" t="s">
        <v>522</v>
      </c>
      <c r="Q81" s="382" t="s">
        <v>521</v>
      </c>
      <c r="R81" s="382" t="s">
        <v>521</v>
      </c>
    </row>
    <row r="82" spans="1:20" s="129" customFormat="1" ht="20.100000000000001" customHeight="1" x14ac:dyDescent="0.25">
      <c r="A82" s="382" t="s">
        <v>101</v>
      </c>
      <c r="B82" s="383" t="s">
        <v>218</v>
      </c>
      <c r="C82" s="478" t="s">
        <v>57</v>
      </c>
      <c r="D82" s="449" t="s">
        <v>521</v>
      </c>
      <c r="E82" s="450" t="s">
        <v>522</v>
      </c>
      <c r="F82" s="382" t="s">
        <v>521</v>
      </c>
      <c r="G82" s="382" t="s">
        <v>521</v>
      </c>
      <c r="H82" s="382" t="s">
        <v>521</v>
      </c>
      <c r="I82" s="450" t="s">
        <v>522</v>
      </c>
      <c r="J82" s="449" t="s">
        <v>522</v>
      </c>
      <c r="K82" s="382" t="s">
        <v>522</v>
      </c>
      <c r="L82" s="450" t="s">
        <v>522</v>
      </c>
      <c r="M82" s="449" t="s">
        <v>522</v>
      </c>
      <c r="N82" s="382" t="s">
        <v>522</v>
      </c>
      <c r="O82" s="382" t="s">
        <v>521</v>
      </c>
      <c r="P82" s="450" t="s">
        <v>522</v>
      </c>
      <c r="Q82" s="382" t="s">
        <v>522</v>
      </c>
      <c r="R82" s="382" t="s">
        <v>521</v>
      </c>
    </row>
    <row r="83" spans="1:20" s="156" customFormat="1" ht="25.35" customHeight="1" thickBot="1" x14ac:dyDescent="0.3">
      <c r="A83" s="291"/>
      <c r="B83" s="292" t="s">
        <v>523</v>
      </c>
      <c r="C83" s="479"/>
      <c r="D83" s="293">
        <f t="shared" ref="D83:R83" si="0">COUNTIF(D6:D82,"Yes")</f>
        <v>8</v>
      </c>
      <c r="E83" s="294">
        <f t="shared" si="0"/>
        <v>63</v>
      </c>
      <c r="F83" s="291">
        <f t="shared" si="0"/>
        <v>5</v>
      </c>
      <c r="G83" s="291">
        <f t="shared" si="0"/>
        <v>21</v>
      </c>
      <c r="H83" s="291">
        <f t="shared" si="0"/>
        <v>9</v>
      </c>
      <c r="I83" s="294">
        <f t="shared" si="0"/>
        <v>47</v>
      </c>
      <c r="J83" s="293">
        <f t="shared" si="0"/>
        <v>62</v>
      </c>
      <c r="K83" s="291">
        <f t="shared" si="0"/>
        <v>43</v>
      </c>
      <c r="L83" s="294">
        <f t="shared" si="0"/>
        <v>12</v>
      </c>
      <c r="M83" s="293">
        <f t="shared" si="0"/>
        <v>50</v>
      </c>
      <c r="N83" s="291">
        <f t="shared" si="0"/>
        <v>75</v>
      </c>
      <c r="O83" s="291">
        <f t="shared" si="0"/>
        <v>55</v>
      </c>
      <c r="P83" s="294">
        <f t="shared" si="0"/>
        <v>71</v>
      </c>
      <c r="Q83" s="291">
        <f t="shared" si="0"/>
        <v>55</v>
      </c>
      <c r="R83" s="291">
        <f t="shared" si="0"/>
        <v>7</v>
      </c>
    </row>
    <row r="84" spans="1:20" s="156" customFormat="1" ht="25.35" customHeight="1" thickTop="1" x14ac:dyDescent="0.25">
      <c r="A84" s="257"/>
      <c r="B84" s="260" t="s">
        <v>220</v>
      </c>
      <c r="C84" s="480"/>
      <c r="D84" s="257"/>
      <c r="E84" s="257"/>
      <c r="F84" s="257"/>
      <c r="G84" s="257"/>
      <c r="H84" s="257"/>
      <c r="I84" s="257"/>
      <c r="J84" s="257"/>
      <c r="K84" s="257"/>
      <c r="L84" s="257"/>
      <c r="M84" s="257"/>
      <c r="N84" s="257"/>
      <c r="O84" s="257"/>
      <c r="P84" s="257"/>
      <c r="Q84" s="257"/>
      <c r="R84" s="257"/>
    </row>
    <row r="85" spans="1:20" customFormat="1" ht="20.100000000000001" customHeight="1" x14ac:dyDescent="0.25">
      <c r="A85" s="382" t="s">
        <v>103</v>
      </c>
      <c r="B85" s="383" t="s">
        <v>104</v>
      </c>
      <c r="C85" s="478" t="s">
        <v>57</v>
      </c>
      <c r="D85" s="449" t="s">
        <v>521</v>
      </c>
      <c r="E85" s="450" t="s">
        <v>522</v>
      </c>
      <c r="F85" s="382" t="s">
        <v>521</v>
      </c>
      <c r="G85" s="382" t="s">
        <v>521</v>
      </c>
      <c r="H85" s="382" t="s">
        <v>521</v>
      </c>
      <c r="I85" s="450" t="s">
        <v>521</v>
      </c>
      <c r="J85" s="449" t="s">
        <v>522</v>
      </c>
      <c r="K85" s="382" t="s">
        <v>521</v>
      </c>
      <c r="L85" s="450" t="s">
        <v>521</v>
      </c>
      <c r="M85" s="449" t="s">
        <v>521</v>
      </c>
      <c r="N85" s="382" t="s">
        <v>522</v>
      </c>
      <c r="O85" s="382" t="s">
        <v>521</v>
      </c>
      <c r="P85" s="450" t="s">
        <v>522</v>
      </c>
      <c r="Q85" s="382" t="s">
        <v>522</v>
      </c>
      <c r="R85" s="382" t="s">
        <v>521</v>
      </c>
      <c r="S85" s="649"/>
      <c r="T85" s="649"/>
    </row>
    <row r="86" spans="1:20" s="156" customFormat="1" ht="20.100000000000001" customHeight="1" thickBot="1" x14ac:dyDescent="0.3">
      <c r="A86" s="738" t="s">
        <v>613</v>
      </c>
      <c r="B86" s="739" t="s">
        <v>622</v>
      </c>
      <c r="C86" s="834" t="s">
        <v>59</v>
      </c>
      <c r="D86" s="835" t="s">
        <v>522</v>
      </c>
      <c r="E86" s="836" t="s">
        <v>522</v>
      </c>
      <c r="F86" s="738" t="s">
        <v>521</v>
      </c>
      <c r="G86" s="738" t="s">
        <v>521</v>
      </c>
      <c r="H86" s="738" t="s">
        <v>521</v>
      </c>
      <c r="I86" s="836" t="s">
        <v>522</v>
      </c>
      <c r="J86" s="835" t="s">
        <v>521</v>
      </c>
      <c r="K86" s="738" t="s">
        <v>521</v>
      </c>
      <c r="L86" s="836" t="s">
        <v>521</v>
      </c>
      <c r="M86" s="835" t="s">
        <v>522</v>
      </c>
      <c r="N86" s="738" t="s">
        <v>522</v>
      </c>
      <c r="O86" s="738" t="s">
        <v>522</v>
      </c>
      <c r="P86" s="836" t="s">
        <v>522</v>
      </c>
      <c r="Q86" s="738" t="s">
        <v>521</v>
      </c>
      <c r="R86" s="738" t="s">
        <v>521</v>
      </c>
    </row>
    <row r="87" spans="1:20" ht="13.95" customHeight="1" thickTop="1" x14ac:dyDescent="0.25">
      <c r="A87" s="1008" t="s">
        <v>972</v>
      </c>
      <c r="B87" s="1008"/>
      <c r="C87" s="1008"/>
    </row>
    <row r="88" spans="1:20" ht="22.35" customHeight="1" x14ac:dyDescent="0.25">
      <c r="A88" s="1008"/>
      <c r="B88" s="1008"/>
      <c r="C88" s="1008"/>
    </row>
    <row r="89" spans="1:20" x14ac:dyDescent="0.25">
      <c r="A89" s="224" t="s">
        <v>938</v>
      </c>
      <c r="B89" s="28"/>
      <c r="C89" s="28"/>
    </row>
    <row r="93" spans="1:20" x14ac:dyDescent="0.25">
      <c r="D93" s="635"/>
      <c r="E93" s="635"/>
      <c r="F93" s="635"/>
      <c r="G93" s="635"/>
      <c r="H93" s="635"/>
      <c r="I93" s="635"/>
      <c r="J93" s="635"/>
      <c r="K93" s="635"/>
      <c r="L93" s="635"/>
      <c r="M93" s="635"/>
      <c r="N93" s="635"/>
      <c r="O93" s="635"/>
      <c r="P93" s="635"/>
      <c r="Q93" s="635"/>
      <c r="R93" s="635"/>
    </row>
    <row r="94" spans="1:20" x14ac:dyDescent="0.25">
      <c r="D94" s="635"/>
      <c r="E94" s="655"/>
      <c r="F94" s="655"/>
      <c r="G94" s="655"/>
      <c r="H94" s="655"/>
      <c r="I94" s="655"/>
      <c r="J94" s="655"/>
      <c r="K94" s="655"/>
      <c r="L94" s="655"/>
      <c r="M94" s="655"/>
      <c r="N94" s="655"/>
      <c r="O94" s="655"/>
      <c r="P94" s="655"/>
      <c r="Q94" s="655"/>
      <c r="R94" s="655"/>
    </row>
  </sheetData>
  <autoFilter ref="A4:R6" xr:uid="{00000000-0009-0000-0000-000024000000}"/>
  <mergeCells count="27">
    <mergeCell ref="A1:C1"/>
    <mergeCell ref="A87:C88"/>
    <mergeCell ref="G4:G6"/>
    <mergeCell ref="R4:R6"/>
    <mergeCell ref="Q3:R3"/>
    <mergeCell ref="M4:M6"/>
    <mergeCell ref="N4:N6"/>
    <mergeCell ref="O4:O6"/>
    <mergeCell ref="M3:P3"/>
    <mergeCell ref="H4:H6"/>
    <mergeCell ref="I4:I6"/>
    <mergeCell ref="J4:J6"/>
    <mergeCell ref="Q4:Q6"/>
    <mergeCell ref="L4:L6"/>
    <mergeCell ref="C4:C5"/>
    <mergeCell ref="A2:B2"/>
    <mergeCell ref="P4:P6"/>
    <mergeCell ref="A3:B3"/>
    <mergeCell ref="D3:E3"/>
    <mergeCell ref="J3:L3"/>
    <mergeCell ref="A4:A6"/>
    <mergeCell ref="B4:B6"/>
    <mergeCell ref="D4:D6"/>
    <mergeCell ref="K4:K6"/>
    <mergeCell ref="E4:E6"/>
    <mergeCell ref="F4:F6"/>
    <mergeCell ref="F3:I3"/>
  </mergeCells>
  <conditionalFormatting sqref="A7:R82">
    <cfRule type="expression" dxfId="15" priority="4">
      <formula>MOD(ROW(),2)=0</formula>
    </cfRule>
  </conditionalFormatting>
  <conditionalFormatting sqref="A85:R86">
    <cfRule type="expression" dxfId="14" priority="1">
      <formula>MOD(ROW(),2)=0</formula>
    </cfRule>
  </conditionalFormatting>
  <hyperlinks>
    <hyperlink ref="A2:B2" location="TOC!A1" display="Return to Table of Contents" xr:uid="{00000000-0004-0000-2400-000000000000}"/>
  </hyperlinks>
  <pageMargins left="0.25" right="0.25" top="0.75" bottom="0.75" header="0.3" footer="0.3"/>
  <pageSetup scale="54"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60" max="17" man="1"/>
  </rowBreaks>
  <colBreaks count="1" manualBreakCount="1">
    <brk id="9" max="8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5"/>
    <pageSetUpPr fitToPage="1"/>
  </sheetPr>
  <dimension ref="A1:P37"/>
  <sheetViews>
    <sheetView zoomScaleNormal="100" workbookViewId="0">
      <pane ySplit="1" topLeftCell="A2" activePane="bottomLeft" state="frozen"/>
      <selection activeCell="M10" sqref="M10"/>
      <selection pane="bottomLeft"/>
    </sheetView>
  </sheetViews>
  <sheetFormatPr defaultColWidth="9.109375" defaultRowHeight="13.2" x14ac:dyDescent="0.25"/>
  <cols>
    <col min="1" max="1" width="16.88671875" style="194" customWidth="1"/>
    <col min="2" max="14" width="9.109375" style="194"/>
    <col min="15" max="15" width="4.88671875" style="194" customWidth="1"/>
    <col min="16" max="16384" width="9.109375" style="194"/>
  </cols>
  <sheetData>
    <row r="1" spans="1:16" ht="16.5" customHeight="1" x14ac:dyDescent="0.25">
      <c r="A1" s="200" t="s">
        <v>973</v>
      </c>
      <c r="B1" s="8"/>
      <c r="C1" s="8"/>
    </row>
    <row r="2" spans="1:16" ht="21.75" customHeight="1" x14ac:dyDescent="0.25">
      <c r="A2" s="1029" t="s">
        <v>10</v>
      </c>
      <c r="B2" s="1029"/>
      <c r="C2" s="1029"/>
    </row>
    <row r="4" spans="1:16" x14ac:dyDescent="0.25">
      <c r="B4" s="204" t="s">
        <v>136</v>
      </c>
      <c r="C4" s="194" t="s">
        <v>137</v>
      </c>
      <c r="D4" s="194" t="s">
        <v>138</v>
      </c>
      <c r="E4" s="194" t="s">
        <v>139</v>
      </c>
      <c r="F4" s="194" t="s">
        <v>140</v>
      </c>
      <c r="G4" s="194" t="s">
        <v>141</v>
      </c>
      <c r="H4" s="194" t="s">
        <v>142</v>
      </c>
      <c r="I4" s="194" t="s">
        <v>143</v>
      </c>
      <c r="J4" s="194" t="s">
        <v>590</v>
      </c>
      <c r="K4" s="194" t="s">
        <v>618</v>
      </c>
      <c r="L4" s="194" t="s">
        <v>735</v>
      </c>
    </row>
    <row r="5" spans="1:16" x14ac:dyDescent="0.25">
      <c r="A5" s="995" t="s">
        <v>23</v>
      </c>
      <c r="B5" s="194">
        <v>47813</v>
      </c>
      <c r="C5" s="216">
        <v>48069.23</v>
      </c>
      <c r="D5" s="194">
        <v>45427.55</v>
      </c>
      <c r="E5" s="194">
        <v>44263</v>
      </c>
      <c r="F5" s="194">
        <v>48903</v>
      </c>
      <c r="G5" s="194">
        <v>35604</v>
      </c>
      <c r="H5" s="194">
        <v>33346</v>
      </c>
      <c r="I5" s="194">
        <v>38527</v>
      </c>
      <c r="J5" s="194">
        <v>39871</v>
      </c>
      <c r="K5" s="194">
        <v>39832</v>
      </c>
      <c r="L5" s="194">
        <v>40649</v>
      </c>
    </row>
    <row r="6" spans="1:16" x14ac:dyDescent="0.25">
      <c r="A6" s="995" t="s">
        <v>21</v>
      </c>
      <c r="B6" s="194">
        <v>5096</v>
      </c>
      <c r="C6" s="216">
        <v>5084.18</v>
      </c>
      <c r="D6" s="194">
        <v>4724</v>
      </c>
      <c r="E6" s="194">
        <v>4502</v>
      </c>
      <c r="F6" s="194">
        <v>4570</v>
      </c>
      <c r="G6" s="194">
        <v>3516</v>
      </c>
      <c r="H6" s="194">
        <v>2905</v>
      </c>
      <c r="I6" s="194">
        <v>3431</v>
      </c>
      <c r="J6" s="194">
        <v>3624</v>
      </c>
      <c r="K6" s="194">
        <v>3920</v>
      </c>
      <c r="L6" s="194">
        <v>3695</v>
      </c>
    </row>
    <row r="9" spans="1:16" x14ac:dyDescent="0.25">
      <c r="P9" s="198"/>
    </row>
    <row r="10" spans="1:16" ht="13.8" thickBot="1" x14ac:dyDescent="0.3"/>
    <row r="11" spans="1:16" x14ac:dyDescent="0.25">
      <c r="A11" s="209"/>
      <c r="B11" s="210"/>
      <c r="C11" s="210"/>
      <c r="D11" s="210"/>
      <c r="E11" s="210"/>
      <c r="F11" s="210"/>
    </row>
    <row r="12" spans="1:16" x14ac:dyDescent="0.25">
      <c r="A12" s="211"/>
      <c r="B12" s="212"/>
      <c r="C12" s="212"/>
      <c r="D12" s="212"/>
      <c r="E12" s="212"/>
      <c r="F12" s="212"/>
    </row>
    <row r="13" spans="1:16" x14ac:dyDescent="0.25">
      <c r="A13" s="211"/>
      <c r="B13" s="212"/>
      <c r="C13" s="212"/>
      <c r="D13" s="212"/>
      <c r="E13" s="212"/>
      <c r="F13" s="212"/>
    </row>
    <row r="32" spans="1:1" ht="24.75" customHeight="1" x14ac:dyDescent="0.25">
      <c r="A32" s="256" t="s">
        <v>1016</v>
      </c>
    </row>
    <row r="33" spans="1:5" ht="13.8" x14ac:dyDescent="0.25">
      <c r="A33" s="224" t="s">
        <v>524</v>
      </c>
      <c r="B33" s="224"/>
      <c r="C33" s="224"/>
      <c r="D33" s="224"/>
      <c r="E33" s="224"/>
    </row>
    <row r="34" spans="1:5" x14ac:dyDescent="0.25">
      <c r="A34" s="238" t="s">
        <v>525</v>
      </c>
      <c r="B34" s="219"/>
      <c r="C34" s="219"/>
      <c r="D34" s="219"/>
      <c r="E34" s="219"/>
    </row>
    <row r="35" spans="1:5" x14ac:dyDescent="0.25">
      <c r="A35" s="219"/>
      <c r="B35" s="219"/>
      <c r="C35" s="219"/>
      <c r="D35" s="219"/>
      <c r="E35" s="219"/>
    </row>
    <row r="36" spans="1:5" x14ac:dyDescent="0.25">
      <c r="A36" s="219" t="s">
        <v>972</v>
      </c>
      <c r="B36" s="219"/>
      <c r="C36" s="219"/>
      <c r="D36" s="219"/>
      <c r="E36" s="219"/>
    </row>
    <row r="37" spans="1:5" x14ac:dyDescent="0.25">
      <c r="A37" s="219" t="s">
        <v>736</v>
      </c>
      <c r="B37" s="219"/>
      <c r="C37" s="219"/>
      <c r="D37" s="219"/>
      <c r="E37" s="219"/>
    </row>
  </sheetData>
  <mergeCells count="1">
    <mergeCell ref="A2:C2"/>
  </mergeCells>
  <hyperlinks>
    <hyperlink ref="A2" location="TOC!A1" display="Return to Table of Contents" xr:uid="{00000000-0004-0000-2500-000000000000}"/>
  </hyperlinks>
  <pageMargins left="0.25" right="0.25" top="0.75" bottom="0.75" header="0.3" footer="0.3"/>
  <pageSetup scale="73" fitToHeight="0" orientation="portrait" horizontalDpi="1200" verticalDpi="1200" r:id="rId1"/>
  <headerFooter>
    <oddHeader>&amp;L&amp;9 2025-26 &amp;"Arial,Italic"Survey of Dental Education&amp;"Arial,Regular"
Report 1 - Academic Programs, Enrollment, and Graduates</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70C0"/>
  </sheetPr>
  <dimension ref="A1:Y112"/>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12.44140625" style="1" customWidth="1"/>
    <col min="2" max="2" width="48.109375" style="1" customWidth="1"/>
    <col min="3" max="3" width="23.109375" style="1" customWidth="1"/>
    <col min="4" max="5" width="14.88671875" style="1" customWidth="1"/>
    <col min="6" max="6" width="14.44140625" style="1" bestFit="1" customWidth="1"/>
    <col min="7" max="8" width="14.88671875" style="1" customWidth="1"/>
    <col min="9" max="9" width="14.44140625" style="1" bestFit="1" customWidth="1"/>
    <col min="10" max="10" width="9.109375" style="1"/>
    <col min="11" max="11" width="10.33203125" style="644" bestFit="1" customWidth="1"/>
    <col min="12" max="12" width="9.109375" style="644"/>
    <col min="13" max="13" width="10.109375" style="644" customWidth="1"/>
    <col min="14" max="25" width="9.109375" style="644"/>
    <col min="26" max="16384" width="9.109375" style="1"/>
  </cols>
  <sheetData>
    <row r="1" spans="1:9" ht="41.25" customHeight="1" x14ac:dyDescent="0.25">
      <c r="A1" s="1012" t="s">
        <v>979</v>
      </c>
      <c r="B1" s="1012"/>
      <c r="C1" s="1012"/>
    </row>
    <row r="2" spans="1:9" ht="22.5" customHeight="1" x14ac:dyDescent="0.25">
      <c r="A2" s="1009" t="s">
        <v>10</v>
      </c>
      <c r="B2" s="1009"/>
      <c r="C2" s="462"/>
    </row>
    <row r="3" spans="1:9" ht="38.25" customHeight="1" x14ac:dyDescent="0.25">
      <c r="A3" s="1031" t="s">
        <v>47</v>
      </c>
      <c r="B3" s="310"/>
      <c r="C3" s="481"/>
      <c r="D3" s="1106" t="s">
        <v>526</v>
      </c>
      <c r="E3" s="1017"/>
      <c r="F3" s="1107"/>
      <c r="G3" s="1017" t="s">
        <v>527</v>
      </c>
      <c r="H3" s="1017"/>
      <c r="I3" s="1017"/>
    </row>
    <row r="4" spans="1:9" ht="27.6" x14ac:dyDescent="0.25">
      <c r="A4" s="1031"/>
      <c r="B4" s="54" t="s">
        <v>153</v>
      </c>
      <c r="C4" s="126" t="s">
        <v>55</v>
      </c>
      <c r="D4" s="159" t="s">
        <v>528</v>
      </c>
      <c r="E4" s="155" t="s">
        <v>529</v>
      </c>
      <c r="F4" s="160" t="s">
        <v>146</v>
      </c>
      <c r="G4" s="155" t="s">
        <v>528</v>
      </c>
      <c r="H4" s="155" t="s">
        <v>529</v>
      </c>
      <c r="I4" s="155" t="s">
        <v>146</v>
      </c>
    </row>
    <row r="5" spans="1:9" ht="20.100000000000001" customHeight="1" x14ac:dyDescent="0.25">
      <c r="A5" s="397" t="s">
        <v>56</v>
      </c>
      <c r="B5" s="451" t="s">
        <v>154</v>
      </c>
      <c r="C5" s="478" t="s">
        <v>57</v>
      </c>
      <c r="D5" s="452">
        <v>32683</v>
      </c>
      <c r="E5" s="455">
        <v>0</v>
      </c>
      <c r="F5" s="453">
        <v>32683</v>
      </c>
      <c r="G5" s="454">
        <v>4227</v>
      </c>
      <c r="H5" s="455">
        <v>0</v>
      </c>
      <c r="I5" s="455">
        <v>4227</v>
      </c>
    </row>
    <row r="6" spans="1:9" ht="20.100000000000001" customHeight="1" x14ac:dyDescent="0.25">
      <c r="A6" s="397" t="s">
        <v>361</v>
      </c>
      <c r="B6" s="451" t="s">
        <v>744</v>
      </c>
      <c r="C6" s="478" t="s">
        <v>59</v>
      </c>
      <c r="D6" s="452">
        <v>0</v>
      </c>
      <c r="E6" s="455">
        <v>0</v>
      </c>
      <c r="F6" s="453">
        <v>0</v>
      </c>
      <c r="G6" s="454">
        <v>0</v>
      </c>
      <c r="H6" s="455">
        <v>0</v>
      </c>
      <c r="I6" s="455">
        <v>0</v>
      </c>
    </row>
    <row r="7" spans="1:9" ht="20.100000000000001" customHeight="1" x14ac:dyDescent="0.25">
      <c r="A7" s="397" t="s">
        <v>58</v>
      </c>
      <c r="B7" s="451" t="s">
        <v>155</v>
      </c>
      <c r="C7" s="478" t="s">
        <v>59</v>
      </c>
      <c r="D7" s="452">
        <v>37201</v>
      </c>
      <c r="E7" s="455">
        <v>0</v>
      </c>
      <c r="F7" s="453">
        <v>37201</v>
      </c>
      <c r="G7" s="454">
        <v>4327</v>
      </c>
      <c r="H7" s="455">
        <v>0</v>
      </c>
      <c r="I7" s="455">
        <v>4327</v>
      </c>
    </row>
    <row r="8" spans="1:9" ht="20.100000000000001" customHeight="1" x14ac:dyDescent="0.25">
      <c r="A8" s="397" t="s">
        <v>58</v>
      </c>
      <c r="B8" s="451" t="s">
        <v>156</v>
      </c>
      <c r="C8" s="478" t="s">
        <v>59</v>
      </c>
      <c r="D8" s="452">
        <v>57321</v>
      </c>
      <c r="E8" s="455">
        <v>0</v>
      </c>
      <c r="F8" s="453">
        <v>57321</v>
      </c>
      <c r="G8" s="454">
        <v>3931</v>
      </c>
      <c r="H8" s="455">
        <v>0</v>
      </c>
      <c r="I8" s="455">
        <v>3931</v>
      </c>
    </row>
    <row r="9" spans="1:9" ht="20.100000000000001" customHeight="1" x14ac:dyDescent="0.25">
      <c r="A9" s="397" t="s">
        <v>60</v>
      </c>
      <c r="B9" s="451" t="s">
        <v>246</v>
      </c>
      <c r="C9" s="478" t="s">
        <v>61</v>
      </c>
      <c r="D9" s="452">
        <v>7032</v>
      </c>
      <c r="E9" s="455">
        <v>4256</v>
      </c>
      <c r="F9" s="453">
        <v>11288</v>
      </c>
      <c r="G9" s="454">
        <v>715</v>
      </c>
      <c r="H9" s="455">
        <v>296</v>
      </c>
      <c r="I9" s="455">
        <v>1011</v>
      </c>
    </row>
    <row r="10" spans="1:9" ht="20.100000000000001" customHeight="1" x14ac:dyDescent="0.25">
      <c r="A10" s="397" t="s">
        <v>60</v>
      </c>
      <c r="B10" s="451" t="s">
        <v>161</v>
      </c>
      <c r="C10" s="478" t="s">
        <v>59</v>
      </c>
      <c r="D10" s="452">
        <v>40838</v>
      </c>
      <c r="E10" s="455">
        <v>17352</v>
      </c>
      <c r="F10" s="453">
        <v>58190</v>
      </c>
      <c r="G10" s="454">
        <v>1829</v>
      </c>
      <c r="H10" s="455">
        <v>6487</v>
      </c>
      <c r="I10" s="455">
        <v>8316</v>
      </c>
    </row>
    <row r="11" spans="1:9" ht="20.100000000000001" customHeight="1" x14ac:dyDescent="0.25">
      <c r="A11" s="397" t="s">
        <v>60</v>
      </c>
      <c r="B11" s="451" t="s">
        <v>162</v>
      </c>
      <c r="C11" s="478" t="s">
        <v>59</v>
      </c>
      <c r="D11" s="452">
        <v>59773</v>
      </c>
      <c r="E11" s="455">
        <v>0</v>
      </c>
      <c r="F11" s="453">
        <v>59773</v>
      </c>
      <c r="G11" s="454">
        <v>3925</v>
      </c>
      <c r="H11" s="455">
        <v>0</v>
      </c>
      <c r="I11" s="455">
        <v>3925</v>
      </c>
    </row>
    <row r="12" spans="1:9" ht="20.100000000000001" customHeight="1" x14ac:dyDescent="0.25">
      <c r="A12" s="397" t="s">
        <v>60</v>
      </c>
      <c r="B12" s="451" t="s">
        <v>160</v>
      </c>
      <c r="C12" s="478" t="s">
        <v>57</v>
      </c>
      <c r="D12" s="452">
        <v>21299</v>
      </c>
      <c r="E12" s="455">
        <v>7246</v>
      </c>
      <c r="F12" s="453">
        <v>28545</v>
      </c>
      <c r="G12" s="454">
        <v>1591</v>
      </c>
      <c r="H12" s="455">
        <v>0</v>
      </c>
      <c r="I12" s="455">
        <v>1591</v>
      </c>
    </row>
    <row r="13" spans="1:9" ht="20.100000000000001" customHeight="1" x14ac:dyDescent="0.25">
      <c r="A13" s="397" t="s">
        <v>60</v>
      </c>
      <c r="B13" s="451" t="s">
        <v>159</v>
      </c>
      <c r="C13" s="478" t="s">
        <v>57</v>
      </c>
      <c r="D13" s="452">
        <v>29104</v>
      </c>
      <c r="E13" s="455">
        <v>8053</v>
      </c>
      <c r="F13" s="453">
        <v>37157</v>
      </c>
      <c r="G13" s="454">
        <v>3304</v>
      </c>
      <c r="H13" s="455">
        <v>794</v>
      </c>
      <c r="I13" s="455">
        <v>4098</v>
      </c>
    </row>
    <row r="14" spans="1:9" ht="20.100000000000001" customHeight="1" x14ac:dyDescent="0.25">
      <c r="A14" s="397" t="s">
        <v>60</v>
      </c>
      <c r="B14" s="451" t="s">
        <v>158</v>
      </c>
      <c r="C14" s="478" t="s">
        <v>59</v>
      </c>
      <c r="D14" s="452">
        <v>70765</v>
      </c>
      <c r="E14" s="455">
        <v>349</v>
      </c>
      <c r="F14" s="453">
        <v>71114</v>
      </c>
      <c r="G14" s="454">
        <v>2744</v>
      </c>
      <c r="H14" s="455">
        <v>81</v>
      </c>
      <c r="I14" s="455">
        <v>2825</v>
      </c>
    </row>
    <row r="15" spans="1:9" ht="20.100000000000001" customHeight="1" x14ac:dyDescent="0.25">
      <c r="A15" s="397" t="s">
        <v>60</v>
      </c>
      <c r="B15" s="451" t="s">
        <v>163</v>
      </c>
      <c r="C15" s="478" t="s">
        <v>59</v>
      </c>
      <c r="D15" s="452">
        <v>19265</v>
      </c>
      <c r="E15" s="455">
        <v>4100</v>
      </c>
      <c r="F15" s="453">
        <v>23365</v>
      </c>
      <c r="G15" s="454">
        <v>733</v>
      </c>
      <c r="H15" s="455">
        <v>493</v>
      </c>
      <c r="I15" s="455">
        <v>1226</v>
      </c>
    </row>
    <row r="16" spans="1:9" ht="20.100000000000001" customHeight="1" x14ac:dyDescent="0.25">
      <c r="A16" s="397" t="s">
        <v>63</v>
      </c>
      <c r="B16" s="451" t="s">
        <v>164</v>
      </c>
      <c r="C16" s="478" t="s">
        <v>57</v>
      </c>
      <c r="D16" s="452">
        <v>32068</v>
      </c>
      <c r="E16" s="455">
        <v>19836</v>
      </c>
      <c r="F16" s="453">
        <v>51904</v>
      </c>
      <c r="G16" s="454">
        <v>3472</v>
      </c>
      <c r="H16" s="455">
        <v>2988</v>
      </c>
      <c r="I16" s="455">
        <v>6460</v>
      </c>
    </row>
    <row r="17" spans="1:9" ht="20.100000000000001" customHeight="1" x14ac:dyDescent="0.25">
      <c r="A17" s="397" t="s">
        <v>64</v>
      </c>
      <c r="B17" s="451" t="s">
        <v>165</v>
      </c>
      <c r="C17" s="478" t="s">
        <v>57</v>
      </c>
      <c r="D17" s="452">
        <v>15569</v>
      </c>
      <c r="E17" s="455">
        <v>0</v>
      </c>
      <c r="F17" s="453">
        <v>15569</v>
      </c>
      <c r="G17" s="454">
        <v>429</v>
      </c>
      <c r="H17" s="455">
        <v>0</v>
      </c>
      <c r="I17" s="455">
        <v>429</v>
      </c>
    </row>
    <row r="18" spans="1:9" ht="20.100000000000001" customHeight="1" x14ac:dyDescent="0.25">
      <c r="A18" s="397" t="s">
        <v>66</v>
      </c>
      <c r="B18" s="451" t="s">
        <v>166</v>
      </c>
      <c r="C18" s="478" t="s">
        <v>59</v>
      </c>
      <c r="D18" s="452">
        <v>11470</v>
      </c>
      <c r="E18" s="455">
        <v>1971</v>
      </c>
      <c r="F18" s="453">
        <v>13441</v>
      </c>
      <c r="G18" s="454">
        <v>1979</v>
      </c>
      <c r="H18" s="455">
        <v>289</v>
      </c>
      <c r="I18" s="455">
        <v>2268</v>
      </c>
    </row>
    <row r="19" spans="1:9" ht="20.100000000000001" customHeight="1" x14ac:dyDescent="0.25">
      <c r="A19" s="397" t="s">
        <v>68</v>
      </c>
      <c r="B19" s="451" t="s">
        <v>169</v>
      </c>
      <c r="C19" s="478" t="s">
        <v>59</v>
      </c>
      <c r="D19" s="452">
        <v>12483</v>
      </c>
      <c r="E19" s="455">
        <v>29925</v>
      </c>
      <c r="F19" s="453">
        <v>42408</v>
      </c>
      <c r="G19" s="454">
        <v>2605</v>
      </c>
      <c r="H19" s="455">
        <v>3784</v>
      </c>
      <c r="I19" s="455">
        <v>6389</v>
      </c>
    </row>
    <row r="20" spans="1:9" ht="20.100000000000001" customHeight="1" x14ac:dyDescent="0.25">
      <c r="A20" s="397" t="s">
        <v>68</v>
      </c>
      <c r="B20" s="451" t="s">
        <v>168</v>
      </c>
      <c r="C20" s="478" t="s">
        <v>59</v>
      </c>
      <c r="D20" s="452">
        <v>52828</v>
      </c>
      <c r="E20" s="455">
        <v>0</v>
      </c>
      <c r="F20" s="453">
        <v>52828</v>
      </c>
      <c r="G20" s="454">
        <v>1752</v>
      </c>
      <c r="H20" s="455">
        <v>0</v>
      </c>
      <c r="I20" s="455">
        <v>1752</v>
      </c>
    </row>
    <row r="21" spans="1:9" ht="20.100000000000001" customHeight="1" x14ac:dyDescent="0.25">
      <c r="A21" s="397" t="s">
        <v>68</v>
      </c>
      <c r="B21" s="451" t="s">
        <v>167</v>
      </c>
      <c r="C21" s="478" t="s">
        <v>57</v>
      </c>
      <c r="D21" s="452">
        <v>33441</v>
      </c>
      <c r="E21" s="455">
        <v>7665</v>
      </c>
      <c r="F21" s="453">
        <v>41106</v>
      </c>
      <c r="G21" s="454">
        <v>1752</v>
      </c>
      <c r="H21" s="455">
        <v>1</v>
      </c>
      <c r="I21" s="455">
        <v>1753</v>
      </c>
    </row>
    <row r="22" spans="1:9" ht="20.100000000000001" customHeight="1" x14ac:dyDescent="0.25">
      <c r="A22" s="397" t="s">
        <v>69</v>
      </c>
      <c r="B22" s="451" t="s">
        <v>170</v>
      </c>
      <c r="C22" s="478" t="s">
        <v>57</v>
      </c>
      <c r="D22" s="452">
        <v>26344</v>
      </c>
      <c r="E22" s="455">
        <v>6931</v>
      </c>
      <c r="F22" s="453">
        <v>33275</v>
      </c>
      <c r="G22" s="454">
        <v>2827</v>
      </c>
      <c r="H22" s="455">
        <v>77</v>
      </c>
      <c r="I22" s="455">
        <v>2904</v>
      </c>
    </row>
    <row r="23" spans="1:9" ht="20.100000000000001" customHeight="1" x14ac:dyDescent="0.25">
      <c r="A23" s="397" t="s">
        <v>70</v>
      </c>
      <c r="B23" s="451" t="s">
        <v>172</v>
      </c>
      <c r="C23" s="478" t="s">
        <v>59</v>
      </c>
      <c r="D23" s="452">
        <v>55071</v>
      </c>
      <c r="E23" s="455">
        <v>0</v>
      </c>
      <c r="F23" s="453">
        <v>55071</v>
      </c>
      <c r="G23" s="454">
        <v>4201</v>
      </c>
      <c r="H23" s="455">
        <v>0</v>
      </c>
      <c r="I23" s="455">
        <v>4201</v>
      </c>
    </row>
    <row r="24" spans="1:9" ht="20.100000000000001" customHeight="1" x14ac:dyDescent="0.25">
      <c r="A24" s="397" t="s">
        <v>70</v>
      </c>
      <c r="B24" s="451" t="s">
        <v>171</v>
      </c>
      <c r="C24" s="478" t="s">
        <v>57</v>
      </c>
      <c r="D24" s="452">
        <v>15890</v>
      </c>
      <c r="E24" s="455">
        <v>1400</v>
      </c>
      <c r="F24" s="453">
        <v>17290</v>
      </c>
      <c r="G24" s="454">
        <v>1157</v>
      </c>
      <c r="H24" s="455">
        <v>174</v>
      </c>
      <c r="I24" s="455">
        <v>1331</v>
      </c>
    </row>
    <row r="25" spans="1:9" ht="20.100000000000001" customHeight="1" x14ac:dyDescent="0.25">
      <c r="A25" s="397" t="s">
        <v>70</v>
      </c>
      <c r="B25" s="451" t="s">
        <v>991</v>
      </c>
      <c r="C25" s="478" t="s">
        <v>57</v>
      </c>
      <c r="D25" s="452">
        <v>69243</v>
      </c>
      <c r="E25" s="455">
        <v>0</v>
      </c>
      <c r="F25" s="453">
        <v>69243</v>
      </c>
      <c r="G25" s="454">
        <v>3808</v>
      </c>
      <c r="H25" s="455">
        <v>0</v>
      </c>
      <c r="I25" s="455">
        <v>3808</v>
      </c>
    </row>
    <row r="26" spans="1:9" ht="20.100000000000001" customHeight="1" x14ac:dyDescent="0.25">
      <c r="A26" s="397" t="s">
        <v>71</v>
      </c>
      <c r="B26" s="451" t="s">
        <v>173</v>
      </c>
      <c r="C26" s="478" t="s">
        <v>57</v>
      </c>
      <c r="D26" s="452">
        <v>33956</v>
      </c>
      <c r="E26" s="455">
        <v>3376</v>
      </c>
      <c r="F26" s="453">
        <v>37332</v>
      </c>
      <c r="G26" s="454">
        <v>3215</v>
      </c>
      <c r="H26" s="455">
        <v>295</v>
      </c>
      <c r="I26" s="455">
        <v>3510</v>
      </c>
    </row>
    <row r="27" spans="1:9" ht="20.100000000000001" customHeight="1" x14ac:dyDescent="0.25">
      <c r="A27" s="397" t="s">
        <v>72</v>
      </c>
      <c r="B27" s="451" t="s">
        <v>174</v>
      </c>
      <c r="C27" s="478" t="s">
        <v>57</v>
      </c>
      <c r="D27" s="452">
        <v>51609</v>
      </c>
      <c r="E27" s="455">
        <v>0</v>
      </c>
      <c r="F27" s="453">
        <v>51609</v>
      </c>
      <c r="G27" s="454">
        <v>3586</v>
      </c>
      <c r="H27" s="455">
        <v>0</v>
      </c>
      <c r="I27" s="455">
        <v>3586</v>
      </c>
    </row>
    <row r="28" spans="1:9" ht="20.100000000000001" customHeight="1" x14ac:dyDescent="0.25">
      <c r="A28" s="397" t="s">
        <v>73</v>
      </c>
      <c r="B28" s="451" t="s">
        <v>175</v>
      </c>
      <c r="C28" s="478" t="s">
        <v>57</v>
      </c>
      <c r="D28" s="452">
        <v>19029</v>
      </c>
      <c r="E28" s="455">
        <v>0</v>
      </c>
      <c r="F28" s="453">
        <v>19029</v>
      </c>
      <c r="G28" s="454">
        <v>1665</v>
      </c>
      <c r="H28" s="455">
        <v>0</v>
      </c>
      <c r="I28" s="455">
        <v>1665</v>
      </c>
    </row>
    <row r="29" spans="1:9" ht="20.100000000000001" customHeight="1" x14ac:dyDescent="0.25">
      <c r="A29" s="397" t="s">
        <v>73</v>
      </c>
      <c r="B29" s="451" t="s">
        <v>176</v>
      </c>
      <c r="C29" s="478" t="s">
        <v>57</v>
      </c>
      <c r="D29" s="452">
        <v>30817</v>
      </c>
      <c r="E29" s="455">
        <v>13111</v>
      </c>
      <c r="F29" s="453">
        <v>43928</v>
      </c>
      <c r="G29" s="454">
        <v>2308</v>
      </c>
      <c r="H29" s="455">
        <v>2381</v>
      </c>
      <c r="I29" s="455">
        <v>4689</v>
      </c>
    </row>
    <row r="30" spans="1:9" ht="20.100000000000001" customHeight="1" x14ac:dyDescent="0.25">
      <c r="A30" s="397" t="s">
        <v>74</v>
      </c>
      <c r="B30" s="451" t="s">
        <v>177</v>
      </c>
      <c r="C30" s="478" t="s">
        <v>57</v>
      </c>
      <c r="D30" s="452">
        <v>20660</v>
      </c>
      <c r="E30" s="455">
        <v>5484</v>
      </c>
      <c r="F30" s="453">
        <v>26144</v>
      </c>
      <c r="G30" s="454">
        <v>2850</v>
      </c>
      <c r="H30" s="455">
        <v>0</v>
      </c>
      <c r="I30" s="455">
        <v>2850</v>
      </c>
    </row>
    <row r="31" spans="1:9" ht="20.100000000000001" customHeight="1" x14ac:dyDescent="0.25">
      <c r="A31" s="397" t="s">
        <v>75</v>
      </c>
      <c r="B31" s="451" t="s">
        <v>247</v>
      </c>
      <c r="C31" s="478" t="s">
        <v>59</v>
      </c>
      <c r="D31" s="452">
        <v>16796</v>
      </c>
      <c r="E31" s="455">
        <v>13685</v>
      </c>
      <c r="F31" s="453">
        <v>30481</v>
      </c>
      <c r="G31" s="454">
        <v>1158</v>
      </c>
      <c r="H31" s="455">
        <v>1546</v>
      </c>
      <c r="I31" s="455">
        <v>2704</v>
      </c>
    </row>
    <row r="32" spans="1:9" ht="20.100000000000001" customHeight="1" x14ac:dyDescent="0.25">
      <c r="A32" s="397" t="s">
        <v>76</v>
      </c>
      <c r="B32" s="451" t="s">
        <v>179</v>
      </c>
      <c r="C32" s="478" t="s">
        <v>57</v>
      </c>
      <c r="D32" s="452">
        <v>42135</v>
      </c>
      <c r="E32" s="455">
        <v>2570</v>
      </c>
      <c r="F32" s="453">
        <v>44705</v>
      </c>
      <c r="G32" s="454">
        <v>2953</v>
      </c>
      <c r="H32" s="455">
        <v>433</v>
      </c>
      <c r="I32" s="455">
        <v>3386</v>
      </c>
    </row>
    <row r="33" spans="1:9" ht="20.100000000000001" customHeight="1" x14ac:dyDescent="0.25">
      <c r="A33" s="397" t="s">
        <v>77</v>
      </c>
      <c r="B33" s="451" t="s">
        <v>181</v>
      </c>
      <c r="C33" s="478" t="s">
        <v>59</v>
      </c>
      <c r="D33" s="452">
        <v>45695</v>
      </c>
      <c r="E33" s="455">
        <v>16341</v>
      </c>
      <c r="F33" s="453">
        <v>62036</v>
      </c>
      <c r="G33" s="454">
        <v>2808</v>
      </c>
      <c r="H33" s="455">
        <v>1675</v>
      </c>
      <c r="I33" s="455">
        <v>4483</v>
      </c>
    </row>
    <row r="34" spans="1:9" ht="20.100000000000001" customHeight="1" x14ac:dyDescent="0.25">
      <c r="A34" s="397" t="s">
        <v>77</v>
      </c>
      <c r="B34" s="451" t="s">
        <v>180</v>
      </c>
      <c r="C34" s="478" t="s">
        <v>59</v>
      </c>
      <c r="D34" s="452">
        <v>7008</v>
      </c>
      <c r="E34" s="455">
        <v>4405</v>
      </c>
      <c r="F34" s="453">
        <v>11413</v>
      </c>
      <c r="G34" s="454">
        <v>1594</v>
      </c>
      <c r="H34" s="455">
        <v>571</v>
      </c>
      <c r="I34" s="455">
        <v>2165</v>
      </c>
    </row>
    <row r="35" spans="1:9" ht="20.100000000000001" customHeight="1" x14ac:dyDescent="0.25">
      <c r="A35" s="397" t="s">
        <v>77</v>
      </c>
      <c r="B35" s="451" t="s">
        <v>182</v>
      </c>
      <c r="C35" s="478" t="s">
        <v>59</v>
      </c>
      <c r="D35" s="452">
        <v>61454</v>
      </c>
      <c r="E35" s="455">
        <v>0</v>
      </c>
      <c r="F35" s="453">
        <v>61454</v>
      </c>
      <c r="G35" s="454">
        <v>3005</v>
      </c>
      <c r="H35" s="455">
        <v>0</v>
      </c>
      <c r="I35" s="455">
        <v>3005</v>
      </c>
    </row>
    <row r="36" spans="1:9" ht="20.100000000000001" customHeight="1" x14ac:dyDescent="0.25">
      <c r="A36" s="397" t="s">
        <v>78</v>
      </c>
      <c r="B36" s="451" t="s">
        <v>183</v>
      </c>
      <c r="C36" s="478" t="s">
        <v>59</v>
      </c>
      <c r="D36" s="452">
        <v>41472</v>
      </c>
      <c r="E36" s="455">
        <v>0</v>
      </c>
      <c r="F36" s="453">
        <v>41472</v>
      </c>
      <c r="G36" s="454">
        <v>2296</v>
      </c>
      <c r="H36" s="455">
        <v>0</v>
      </c>
      <c r="I36" s="455">
        <v>2296</v>
      </c>
    </row>
    <row r="37" spans="1:9" ht="20.100000000000001" customHeight="1" x14ac:dyDescent="0.25">
      <c r="A37" s="397" t="s">
        <v>78</v>
      </c>
      <c r="B37" s="451" t="s">
        <v>184</v>
      </c>
      <c r="C37" s="478" t="s">
        <v>57</v>
      </c>
      <c r="D37" s="452">
        <v>38390</v>
      </c>
      <c r="E37" s="455">
        <v>19306</v>
      </c>
      <c r="F37" s="453">
        <v>57696</v>
      </c>
      <c r="G37" s="454">
        <v>3070</v>
      </c>
      <c r="H37" s="455">
        <v>0</v>
      </c>
      <c r="I37" s="455">
        <v>3070</v>
      </c>
    </row>
    <row r="38" spans="1:9" ht="20.100000000000001" customHeight="1" x14ac:dyDescent="0.25">
      <c r="A38" s="397" t="s">
        <v>79</v>
      </c>
      <c r="B38" s="451" t="s">
        <v>185</v>
      </c>
      <c r="C38" s="478" t="s">
        <v>57</v>
      </c>
      <c r="D38" s="452">
        <v>45127</v>
      </c>
      <c r="E38" s="455">
        <v>21863</v>
      </c>
      <c r="F38" s="453">
        <v>66990</v>
      </c>
      <c r="G38" s="454">
        <v>5467</v>
      </c>
      <c r="H38" s="455">
        <v>9124</v>
      </c>
      <c r="I38" s="455">
        <v>14591</v>
      </c>
    </row>
    <row r="39" spans="1:9" ht="20.100000000000001" customHeight="1" x14ac:dyDescent="0.25">
      <c r="A39" s="397" t="s">
        <v>80</v>
      </c>
      <c r="B39" s="451" t="s">
        <v>186</v>
      </c>
      <c r="C39" s="478" t="s">
        <v>57</v>
      </c>
      <c r="D39" s="452">
        <v>10373</v>
      </c>
      <c r="E39" s="455">
        <v>0</v>
      </c>
      <c r="F39" s="453">
        <v>10373</v>
      </c>
      <c r="G39" s="454">
        <v>556</v>
      </c>
      <c r="H39" s="455">
        <v>0</v>
      </c>
      <c r="I39" s="455">
        <v>556</v>
      </c>
    </row>
    <row r="40" spans="1:9" ht="20.100000000000001" customHeight="1" x14ac:dyDescent="0.25">
      <c r="A40" s="397" t="s">
        <v>81</v>
      </c>
      <c r="B40" s="451" t="s">
        <v>594</v>
      </c>
      <c r="C40" s="478" t="s">
        <v>59</v>
      </c>
      <c r="D40" s="452">
        <v>2375</v>
      </c>
      <c r="E40" s="455">
        <v>0</v>
      </c>
      <c r="F40" s="453">
        <v>2375</v>
      </c>
      <c r="G40" s="454">
        <v>480</v>
      </c>
      <c r="H40" s="455">
        <v>0</v>
      </c>
      <c r="I40" s="455">
        <v>480</v>
      </c>
    </row>
    <row r="41" spans="1:9" ht="20.100000000000001" customHeight="1" x14ac:dyDescent="0.25">
      <c r="A41" s="397" t="s">
        <v>81</v>
      </c>
      <c r="B41" s="451" t="s">
        <v>248</v>
      </c>
      <c r="C41" s="478" t="s">
        <v>59</v>
      </c>
      <c r="D41" s="452">
        <v>26120</v>
      </c>
      <c r="E41" s="455">
        <v>4436</v>
      </c>
      <c r="F41" s="453">
        <v>30556</v>
      </c>
      <c r="G41" s="454">
        <v>3122</v>
      </c>
      <c r="H41" s="455">
        <v>0</v>
      </c>
      <c r="I41" s="455">
        <v>3122</v>
      </c>
    </row>
    <row r="42" spans="1:9" ht="20.100000000000001" customHeight="1" x14ac:dyDescent="0.25">
      <c r="A42" s="397" t="s">
        <v>81</v>
      </c>
      <c r="B42" s="451" t="s">
        <v>187</v>
      </c>
      <c r="C42" s="478" t="s">
        <v>57</v>
      </c>
      <c r="D42" s="452">
        <v>37493</v>
      </c>
      <c r="E42" s="455">
        <v>0</v>
      </c>
      <c r="F42" s="453">
        <v>37493</v>
      </c>
      <c r="G42" s="454">
        <v>3223</v>
      </c>
      <c r="H42" s="455">
        <v>0</v>
      </c>
      <c r="I42" s="455">
        <v>3223</v>
      </c>
    </row>
    <row r="43" spans="1:9" ht="20.100000000000001" customHeight="1" x14ac:dyDescent="0.25">
      <c r="A43" s="397" t="s">
        <v>82</v>
      </c>
      <c r="B43" s="451" t="s">
        <v>189</v>
      </c>
      <c r="C43" s="478" t="s">
        <v>59</v>
      </c>
      <c r="D43" s="452">
        <v>46241</v>
      </c>
      <c r="E43" s="455">
        <v>8541</v>
      </c>
      <c r="F43" s="453">
        <v>54782</v>
      </c>
      <c r="G43" s="454">
        <v>2657</v>
      </c>
      <c r="H43" s="455">
        <v>1281</v>
      </c>
      <c r="I43" s="455">
        <v>3938</v>
      </c>
    </row>
    <row r="44" spans="1:9" ht="20.100000000000001" customHeight="1" x14ac:dyDescent="0.25">
      <c r="A44" s="397" t="s">
        <v>82</v>
      </c>
      <c r="B44" s="451" t="s">
        <v>190</v>
      </c>
      <c r="C44" s="478" t="s">
        <v>57</v>
      </c>
      <c r="D44" s="452">
        <v>20620</v>
      </c>
      <c r="E44" s="455">
        <v>0</v>
      </c>
      <c r="F44" s="453">
        <v>20620</v>
      </c>
      <c r="G44" s="454">
        <v>1750</v>
      </c>
      <c r="H44" s="455">
        <v>0</v>
      </c>
      <c r="I44" s="455">
        <v>1750</v>
      </c>
    </row>
    <row r="45" spans="1:9" ht="20.100000000000001" customHeight="1" x14ac:dyDescent="0.25">
      <c r="A45" s="397" t="s">
        <v>83</v>
      </c>
      <c r="B45" s="451" t="s">
        <v>191</v>
      </c>
      <c r="C45" s="478" t="s">
        <v>57</v>
      </c>
      <c r="D45" s="452">
        <v>28163</v>
      </c>
      <c r="E45" s="455">
        <v>1661</v>
      </c>
      <c r="F45" s="453">
        <v>29824</v>
      </c>
      <c r="G45" s="454">
        <v>1542</v>
      </c>
      <c r="H45" s="455">
        <v>190</v>
      </c>
      <c r="I45" s="455">
        <v>1732</v>
      </c>
    </row>
    <row r="46" spans="1:9" ht="20.100000000000001" customHeight="1" x14ac:dyDescent="0.25">
      <c r="A46" s="397" t="s">
        <v>84</v>
      </c>
      <c r="B46" s="451" t="s">
        <v>85</v>
      </c>
      <c r="C46" s="478" t="s">
        <v>57</v>
      </c>
      <c r="D46" s="452">
        <v>49713</v>
      </c>
      <c r="E46" s="455">
        <v>7003</v>
      </c>
      <c r="F46" s="453">
        <v>56716</v>
      </c>
      <c r="G46" s="454">
        <v>547</v>
      </c>
      <c r="H46" s="455">
        <v>594</v>
      </c>
      <c r="I46" s="455">
        <v>1141</v>
      </c>
    </row>
    <row r="47" spans="1:9" ht="20.100000000000001" customHeight="1" x14ac:dyDescent="0.25">
      <c r="A47" s="397" t="s">
        <v>86</v>
      </c>
      <c r="B47" s="451" t="s">
        <v>192</v>
      </c>
      <c r="C47" s="478" t="s">
        <v>59</v>
      </c>
      <c r="D47" s="452">
        <v>43786</v>
      </c>
      <c r="E47" s="455">
        <v>631</v>
      </c>
      <c r="F47" s="453">
        <v>44417</v>
      </c>
      <c r="G47" s="454">
        <v>4212</v>
      </c>
      <c r="H47" s="455">
        <v>301</v>
      </c>
      <c r="I47" s="455">
        <v>4513</v>
      </c>
    </row>
    <row r="48" spans="1:9" ht="20.100000000000001" customHeight="1" x14ac:dyDescent="0.25">
      <c r="A48" s="397" t="s">
        <v>86</v>
      </c>
      <c r="B48" s="451" t="s">
        <v>193</v>
      </c>
      <c r="C48" s="478" t="s">
        <v>59</v>
      </c>
      <c r="D48" s="452">
        <v>195766</v>
      </c>
      <c r="E48" s="455">
        <v>17555</v>
      </c>
      <c r="F48" s="453">
        <v>213321</v>
      </c>
      <c r="G48" s="454">
        <v>15133</v>
      </c>
      <c r="H48" s="455">
        <v>3607</v>
      </c>
      <c r="I48" s="455">
        <v>18740</v>
      </c>
    </row>
    <row r="49" spans="1:9" ht="20.100000000000001" customHeight="1" x14ac:dyDescent="0.25">
      <c r="A49" s="397" t="s">
        <v>86</v>
      </c>
      <c r="B49" s="451" t="s">
        <v>194</v>
      </c>
      <c r="C49" s="478" t="s">
        <v>57</v>
      </c>
      <c r="D49" s="452">
        <v>22708</v>
      </c>
      <c r="E49" s="455">
        <v>0</v>
      </c>
      <c r="F49" s="453">
        <v>22708</v>
      </c>
      <c r="G49" s="454">
        <v>3372</v>
      </c>
      <c r="H49" s="455">
        <v>0</v>
      </c>
      <c r="I49" s="455">
        <v>3372</v>
      </c>
    </row>
    <row r="50" spans="1:9" ht="20.100000000000001" customHeight="1" x14ac:dyDescent="0.25">
      <c r="A50" s="397" t="s">
        <v>86</v>
      </c>
      <c r="B50" s="451" t="s">
        <v>249</v>
      </c>
      <c r="C50" s="478" t="s">
        <v>59</v>
      </c>
      <c r="D50" s="452">
        <v>53504</v>
      </c>
      <c r="E50" s="455">
        <v>0</v>
      </c>
      <c r="F50" s="453">
        <v>53504</v>
      </c>
      <c r="G50" s="454">
        <v>3420</v>
      </c>
      <c r="H50" s="455">
        <v>0</v>
      </c>
      <c r="I50" s="455">
        <v>3420</v>
      </c>
    </row>
    <row r="51" spans="1:9" ht="20.100000000000001" customHeight="1" x14ac:dyDescent="0.25">
      <c r="A51" s="397" t="s">
        <v>86</v>
      </c>
      <c r="B51" s="451" t="s">
        <v>196</v>
      </c>
      <c r="C51" s="478" t="s">
        <v>57</v>
      </c>
      <c r="D51" s="452">
        <v>26917</v>
      </c>
      <c r="E51" s="455">
        <v>1485</v>
      </c>
      <c r="F51" s="453">
        <v>28402</v>
      </c>
      <c r="G51" s="454">
        <v>1851</v>
      </c>
      <c r="H51" s="455">
        <v>18</v>
      </c>
      <c r="I51" s="455">
        <v>1869</v>
      </c>
    </row>
    <row r="52" spans="1:9" ht="20.100000000000001" customHeight="1" x14ac:dyDescent="0.25">
      <c r="A52" s="397" t="s">
        <v>87</v>
      </c>
      <c r="B52" s="451" t="s">
        <v>198</v>
      </c>
      <c r="C52" s="478" t="s">
        <v>57</v>
      </c>
      <c r="D52" s="452">
        <v>19182</v>
      </c>
      <c r="E52" s="455">
        <v>20783</v>
      </c>
      <c r="F52" s="453">
        <v>39965</v>
      </c>
      <c r="G52" s="454">
        <v>2031</v>
      </c>
      <c r="H52" s="455">
        <v>1899</v>
      </c>
      <c r="I52" s="455">
        <v>3930</v>
      </c>
    </row>
    <row r="53" spans="1:9" ht="20.100000000000001" customHeight="1" x14ac:dyDescent="0.25">
      <c r="A53" s="397" t="s">
        <v>87</v>
      </c>
      <c r="B53" s="451" t="s">
        <v>621</v>
      </c>
      <c r="C53" s="478" t="s">
        <v>59</v>
      </c>
      <c r="D53" s="452">
        <v>0</v>
      </c>
      <c r="E53" s="455">
        <v>0</v>
      </c>
      <c r="F53" s="453">
        <v>0</v>
      </c>
      <c r="G53" s="454">
        <v>0</v>
      </c>
      <c r="H53" s="455">
        <v>0</v>
      </c>
      <c r="I53" s="455">
        <v>0</v>
      </c>
    </row>
    <row r="54" spans="1:9" ht="20.100000000000001" customHeight="1" x14ac:dyDescent="0.25">
      <c r="A54" s="397" t="s">
        <v>87</v>
      </c>
      <c r="B54" s="451" t="s">
        <v>197</v>
      </c>
      <c r="C54" s="478" t="s">
        <v>57</v>
      </c>
      <c r="D54" s="452">
        <v>30256</v>
      </c>
      <c r="E54" s="455">
        <v>6853</v>
      </c>
      <c r="F54" s="453">
        <v>37109</v>
      </c>
      <c r="G54" s="454">
        <v>462</v>
      </c>
      <c r="H54" s="455">
        <v>357</v>
      </c>
      <c r="I54" s="455">
        <v>819</v>
      </c>
    </row>
    <row r="55" spans="1:9" ht="20.100000000000001" customHeight="1" x14ac:dyDescent="0.25">
      <c r="A55" s="397" t="s">
        <v>88</v>
      </c>
      <c r="B55" s="451" t="s">
        <v>200</v>
      </c>
      <c r="C55" s="478" t="s">
        <v>59</v>
      </c>
      <c r="D55" s="452">
        <v>22072</v>
      </c>
      <c r="E55" s="455">
        <v>566</v>
      </c>
      <c r="F55" s="453">
        <v>22638</v>
      </c>
      <c r="G55" s="454">
        <v>3073</v>
      </c>
      <c r="H55" s="455">
        <v>58</v>
      </c>
      <c r="I55" s="455">
        <v>3131</v>
      </c>
    </row>
    <row r="56" spans="1:9" ht="20.100000000000001" customHeight="1" x14ac:dyDescent="0.25">
      <c r="A56" s="397" t="s">
        <v>88</v>
      </c>
      <c r="B56" s="451" t="s">
        <v>926</v>
      </c>
      <c r="C56" s="478" t="s">
        <v>57</v>
      </c>
      <c r="D56" s="452">
        <v>0</v>
      </c>
      <c r="E56" s="455">
        <v>0</v>
      </c>
      <c r="F56" s="453">
        <v>0</v>
      </c>
      <c r="G56" s="454">
        <v>0</v>
      </c>
      <c r="H56" s="455">
        <v>0</v>
      </c>
      <c r="I56" s="455">
        <v>0</v>
      </c>
    </row>
    <row r="57" spans="1:9" ht="20.100000000000001" customHeight="1" x14ac:dyDescent="0.25">
      <c r="A57" s="397" t="s">
        <v>88</v>
      </c>
      <c r="B57" s="451" t="s">
        <v>199</v>
      </c>
      <c r="C57" s="478" t="s">
        <v>57</v>
      </c>
      <c r="D57" s="452">
        <v>28900</v>
      </c>
      <c r="E57" s="455">
        <v>8287</v>
      </c>
      <c r="F57" s="453">
        <v>37187</v>
      </c>
      <c r="G57" s="454">
        <v>3325</v>
      </c>
      <c r="H57" s="455">
        <v>892</v>
      </c>
      <c r="I57" s="455">
        <v>4217</v>
      </c>
    </row>
    <row r="58" spans="1:9" ht="20.100000000000001" customHeight="1" x14ac:dyDescent="0.25">
      <c r="A58" s="397" t="s">
        <v>89</v>
      </c>
      <c r="B58" s="451" t="s">
        <v>201</v>
      </c>
      <c r="C58" s="478" t="s">
        <v>57</v>
      </c>
      <c r="D58" s="452">
        <v>16866</v>
      </c>
      <c r="E58" s="455">
        <v>4458</v>
      </c>
      <c r="F58" s="453">
        <v>21324</v>
      </c>
      <c r="G58" s="454">
        <v>915</v>
      </c>
      <c r="H58" s="455">
        <v>237</v>
      </c>
      <c r="I58" s="455">
        <v>1152</v>
      </c>
    </row>
    <row r="59" spans="1:9" ht="20.100000000000001" customHeight="1" x14ac:dyDescent="0.25">
      <c r="A59" s="397" t="s">
        <v>90</v>
      </c>
      <c r="B59" s="451" t="s">
        <v>202</v>
      </c>
      <c r="C59" s="478" t="s">
        <v>57</v>
      </c>
      <c r="D59" s="452">
        <v>22992</v>
      </c>
      <c r="E59" s="455">
        <v>10582</v>
      </c>
      <c r="F59" s="453">
        <v>33574</v>
      </c>
      <c r="G59" s="454">
        <v>1896</v>
      </c>
      <c r="H59" s="455">
        <v>0</v>
      </c>
      <c r="I59" s="455">
        <v>1896</v>
      </c>
    </row>
    <row r="60" spans="1:9" ht="20.100000000000001" customHeight="1" x14ac:dyDescent="0.25">
      <c r="A60" s="397" t="s">
        <v>91</v>
      </c>
      <c r="B60" s="451" t="s">
        <v>203</v>
      </c>
      <c r="C60" s="478" t="s">
        <v>92</v>
      </c>
      <c r="D60" s="452">
        <v>67713</v>
      </c>
      <c r="E60" s="455">
        <v>416</v>
      </c>
      <c r="F60" s="453">
        <v>68129</v>
      </c>
      <c r="G60" s="454">
        <v>6032</v>
      </c>
      <c r="H60" s="455">
        <v>166</v>
      </c>
      <c r="I60" s="455">
        <v>6198</v>
      </c>
    </row>
    <row r="61" spans="1:9" ht="20.100000000000001" customHeight="1" x14ac:dyDescent="0.25">
      <c r="A61" s="397" t="s">
        <v>91</v>
      </c>
      <c r="B61" s="451" t="s">
        <v>204</v>
      </c>
      <c r="C61" s="478" t="s">
        <v>59</v>
      </c>
      <c r="D61" s="452">
        <v>82482</v>
      </c>
      <c r="E61" s="455">
        <v>6826</v>
      </c>
      <c r="F61" s="453">
        <v>89308</v>
      </c>
      <c r="G61" s="454">
        <v>15118</v>
      </c>
      <c r="H61" s="455">
        <v>1086</v>
      </c>
      <c r="I61" s="455">
        <v>16204</v>
      </c>
    </row>
    <row r="62" spans="1:9" ht="20.100000000000001" customHeight="1" x14ac:dyDescent="0.25">
      <c r="A62" s="397" t="s">
        <v>91</v>
      </c>
      <c r="B62" s="451" t="s">
        <v>205</v>
      </c>
      <c r="C62" s="478" t="s">
        <v>92</v>
      </c>
      <c r="D62" s="452">
        <v>35203</v>
      </c>
      <c r="E62" s="455">
        <v>0</v>
      </c>
      <c r="F62" s="453">
        <v>35203</v>
      </c>
      <c r="G62" s="454">
        <v>6104</v>
      </c>
      <c r="H62" s="455">
        <v>0</v>
      </c>
      <c r="I62" s="455">
        <v>6104</v>
      </c>
    </row>
    <row r="63" spans="1:9" ht="20.100000000000001" customHeight="1" x14ac:dyDescent="0.25">
      <c r="A63" s="397" t="s">
        <v>93</v>
      </c>
      <c r="B63" s="451" t="s">
        <v>206</v>
      </c>
      <c r="C63" s="478" t="s">
        <v>57</v>
      </c>
      <c r="D63" s="452">
        <v>22039</v>
      </c>
      <c r="E63" s="455">
        <v>1102</v>
      </c>
      <c r="F63" s="453">
        <v>23141</v>
      </c>
      <c r="G63" s="454">
        <v>1467</v>
      </c>
      <c r="H63" s="455">
        <v>85</v>
      </c>
      <c r="I63" s="455">
        <v>1552</v>
      </c>
    </row>
    <row r="64" spans="1:9" ht="20.100000000000001" customHeight="1" x14ac:dyDescent="0.25">
      <c r="A64" s="397" t="s">
        <v>94</v>
      </c>
      <c r="B64" s="451" t="s">
        <v>250</v>
      </c>
      <c r="C64" s="478" t="s">
        <v>59</v>
      </c>
      <c r="D64" s="452">
        <v>9958</v>
      </c>
      <c r="E64" s="455">
        <v>0</v>
      </c>
      <c r="F64" s="453">
        <v>9958</v>
      </c>
      <c r="G64" s="454">
        <v>1834</v>
      </c>
      <c r="H64" s="455">
        <v>0</v>
      </c>
      <c r="I64" s="455">
        <v>1834</v>
      </c>
    </row>
    <row r="65" spans="1:9" ht="20.100000000000001" customHeight="1" x14ac:dyDescent="0.25">
      <c r="A65" s="397" t="s">
        <v>94</v>
      </c>
      <c r="B65" s="451" t="s">
        <v>208</v>
      </c>
      <c r="C65" s="478" t="s">
        <v>59</v>
      </c>
      <c r="D65" s="452">
        <v>40676</v>
      </c>
      <c r="E65" s="455">
        <v>4965</v>
      </c>
      <c r="F65" s="453">
        <v>45641</v>
      </c>
      <c r="G65" s="454">
        <v>3925</v>
      </c>
      <c r="H65" s="455">
        <v>943</v>
      </c>
      <c r="I65" s="455">
        <v>4868</v>
      </c>
    </row>
    <row r="66" spans="1:9" ht="20.100000000000001" customHeight="1" x14ac:dyDescent="0.25">
      <c r="A66" s="397" t="s">
        <v>94</v>
      </c>
      <c r="B66" s="451" t="s">
        <v>209</v>
      </c>
      <c r="C66" s="478" t="s">
        <v>57</v>
      </c>
      <c r="D66" s="452">
        <v>31859</v>
      </c>
      <c r="E66" s="455">
        <v>3581</v>
      </c>
      <c r="F66" s="453">
        <v>35440</v>
      </c>
      <c r="G66" s="454">
        <v>5119</v>
      </c>
      <c r="H66" s="455">
        <v>315</v>
      </c>
      <c r="I66" s="455">
        <v>5434</v>
      </c>
    </row>
    <row r="67" spans="1:9" ht="20.100000000000001" customHeight="1" x14ac:dyDescent="0.25">
      <c r="A67" s="397" t="s">
        <v>95</v>
      </c>
      <c r="B67" s="451" t="s">
        <v>210</v>
      </c>
      <c r="C67" s="478" t="s">
        <v>57</v>
      </c>
      <c r="D67" s="452">
        <v>30428</v>
      </c>
      <c r="E67" s="455">
        <v>1624</v>
      </c>
      <c r="F67" s="453">
        <v>32052</v>
      </c>
      <c r="G67" s="454">
        <v>2389</v>
      </c>
      <c r="H67" s="455">
        <v>574</v>
      </c>
      <c r="I67" s="455">
        <v>2963</v>
      </c>
    </row>
    <row r="68" spans="1:9" ht="20.100000000000001" customHeight="1" x14ac:dyDescent="0.25">
      <c r="A68" s="397" t="s">
        <v>95</v>
      </c>
      <c r="B68" s="451" t="s">
        <v>251</v>
      </c>
      <c r="C68" s="478" t="s">
        <v>57</v>
      </c>
      <c r="D68" s="452">
        <v>23509</v>
      </c>
      <c r="E68" s="455">
        <v>0</v>
      </c>
      <c r="F68" s="453">
        <v>23509</v>
      </c>
      <c r="G68" s="454">
        <v>2616</v>
      </c>
      <c r="H68" s="455">
        <v>0</v>
      </c>
      <c r="I68" s="455">
        <v>2616</v>
      </c>
    </row>
    <row r="69" spans="1:9" ht="20.100000000000001" customHeight="1" x14ac:dyDescent="0.25">
      <c r="A69" s="397" t="s">
        <v>95</v>
      </c>
      <c r="B69" s="451" t="s">
        <v>211</v>
      </c>
      <c r="C69" s="478" t="s">
        <v>57</v>
      </c>
      <c r="D69" s="452">
        <v>32960</v>
      </c>
      <c r="E69" s="455">
        <v>1210</v>
      </c>
      <c r="F69" s="453">
        <v>34170</v>
      </c>
      <c r="G69" s="454">
        <v>2482</v>
      </c>
      <c r="H69" s="455">
        <v>377</v>
      </c>
      <c r="I69" s="455">
        <v>2859</v>
      </c>
    </row>
    <row r="70" spans="1:9" ht="20.100000000000001" customHeight="1" x14ac:dyDescent="0.25">
      <c r="A70" s="397" t="s">
        <v>95</v>
      </c>
      <c r="B70" s="451" t="s">
        <v>212</v>
      </c>
      <c r="C70" s="478" t="s">
        <v>57</v>
      </c>
      <c r="D70" s="452">
        <v>39903</v>
      </c>
      <c r="E70" s="455">
        <v>1183</v>
      </c>
      <c r="F70" s="453">
        <v>41086</v>
      </c>
      <c r="G70" s="454">
        <v>4225</v>
      </c>
      <c r="H70" s="455">
        <v>23</v>
      </c>
      <c r="I70" s="455">
        <v>4248</v>
      </c>
    </row>
    <row r="71" spans="1:9" ht="20.100000000000001" customHeight="1" x14ac:dyDescent="0.25">
      <c r="A71" s="397" t="s">
        <v>96</v>
      </c>
      <c r="B71" s="451" t="s">
        <v>213</v>
      </c>
      <c r="C71" s="478" t="s">
        <v>59</v>
      </c>
      <c r="D71" s="452">
        <v>50131</v>
      </c>
      <c r="E71" s="455">
        <v>0</v>
      </c>
      <c r="F71" s="453">
        <v>50131</v>
      </c>
      <c r="G71" s="454">
        <v>6922</v>
      </c>
      <c r="H71" s="455">
        <v>0</v>
      </c>
      <c r="I71" s="455">
        <v>6922</v>
      </c>
    </row>
    <row r="72" spans="1:9" ht="20.100000000000001" customHeight="1" x14ac:dyDescent="0.25">
      <c r="A72" s="397" t="s">
        <v>96</v>
      </c>
      <c r="B72" s="451" t="s">
        <v>252</v>
      </c>
      <c r="C72" s="478" t="s">
        <v>57</v>
      </c>
      <c r="D72" s="452">
        <v>16876</v>
      </c>
      <c r="E72" s="455">
        <v>7233</v>
      </c>
      <c r="F72" s="453">
        <v>24109</v>
      </c>
      <c r="G72" s="454">
        <v>1566</v>
      </c>
      <c r="H72" s="455">
        <v>309</v>
      </c>
      <c r="I72" s="455">
        <v>1875</v>
      </c>
    </row>
    <row r="73" spans="1:9" ht="20.100000000000001" customHeight="1" x14ac:dyDescent="0.25">
      <c r="A73" s="397" t="s">
        <v>97</v>
      </c>
      <c r="B73" s="451" t="s">
        <v>229</v>
      </c>
      <c r="C73" s="478" t="s">
        <v>57</v>
      </c>
      <c r="D73" s="452">
        <v>37945</v>
      </c>
      <c r="E73" s="455">
        <v>0</v>
      </c>
      <c r="F73" s="453">
        <v>37945</v>
      </c>
      <c r="G73" s="454">
        <v>5780</v>
      </c>
      <c r="H73" s="455">
        <v>0</v>
      </c>
      <c r="I73" s="455">
        <v>5780</v>
      </c>
    </row>
    <row r="74" spans="1:9" ht="20.100000000000001" customHeight="1" x14ac:dyDescent="0.25">
      <c r="A74" s="397" t="s">
        <v>98</v>
      </c>
      <c r="B74" s="451" t="s">
        <v>927</v>
      </c>
      <c r="C74" s="478" t="s">
        <v>59</v>
      </c>
      <c r="D74" s="452">
        <v>0</v>
      </c>
      <c r="E74" s="455">
        <v>0</v>
      </c>
      <c r="F74" s="453">
        <v>0</v>
      </c>
      <c r="G74" s="454">
        <v>0</v>
      </c>
      <c r="H74" s="455">
        <v>0</v>
      </c>
      <c r="I74" s="455">
        <v>0</v>
      </c>
    </row>
    <row r="75" spans="1:9" ht="20.100000000000001" customHeight="1" x14ac:dyDescent="0.25">
      <c r="A75" s="397" t="s">
        <v>98</v>
      </c>
      <c r="B75" s="451" t="s">
        <v>215</v>
      </c>
      <c r="C75" s="478" t="s">
        <v>57</v>
      </c>
      <c r="D75" s="452">
        <v>23441</v>
      </c>
      <c r="E75" s="455">
        <v>10535</v>
      </c>
      <c r="F75" s="453">
        <v>33976</v>
      </c>
      <c r="G75" s="454">
        <v>2639</v>
      </c>
      <c r="H75" s="455">
        <v>0</v>
      </c>
      <c r="I75" s="455">
        <v>2639</v>
      </c>
    </row>
    <row r="76" spans="1:9" ht="20.100000000000001" customHeight="1" x14ac:dyDescent="0.25">
      <c r="A76" s="397" t="s">
        <v>99</v>
      </c>
      <c r="B76" s="451" t="s">
        <v>216</v>
      </c>
      <c r="C76" s="478" t="s">
        <v>57</v>
      </c>
      <c r="D76" s="452">
        <v>24296</v>
      </c>
      <c r="E76" s="455">
        <v>3761</v>
      </c>
      <c r="F76" s="453">
        <v>28057</v>
      </c>
      <c r="G76" s="454">
        <v>727</v>
      </c>
      <c r="H76" s="455">
        <v>77</v>
      </c>
      <c r="I76" s="455">
        <v>804</v>
      </c>
    </row>
    <row r="77" spans="1:9" ht="20.100000000000001" customHeight="1" x14ac:dyDescent="0.25">
      <c r="A77" s="397" t="s">
        <v>100</v>
      </c>
      <c r="B77" s="451" t="s">
        <v>217</v>
      </c>
      <c r="C77" s="478" t="s">
        <v>59</v>
      </c>
      <c r="D77" s="452">
        <v>41727</v>
      </c>
      <c r="E77" s="455">
        <v>0</v>
      </c>
      <c r="F77" s="453">
        <v>41727</v>
      </c>
      <c r="G77" s="454">
        <v>2261</v>
      </c>
      <c r="H77" s="455">
        <v>0</v>
      </c>
      <c r="I77" s="455">
        <v>2261</v>
      </c>
    </row>
    <row r="78" spans="1:9" ht="20.100000000000001" customHeight="1" x14ac:dyDescent="0.25">
      <c r="A78" s="397" t="s">
        <v>101</v>
      </c>
      <c r="B78" s="451" t="s">
        <v>627</v>
      </c>
      <c r="C78" s="478" t="s">
        <v>61</v>
      </c>
      <c r="D78" s="452">
        <v>0</v>
      </c>
      <c r="E78" s="455">
        <v>0</v>
      </c>
      <c r="F78" s="453">
        <v>0</v>
      </c>
      <c r="G78" s="454">
        <v>0</v>
      </c>
      <c r="H78" s="455">
        <v>0</v>
      </c>
      <c r="I78" s="455">
        <v>0</v>
      </c>
    </row>
    <row r="79" spans="1:9" ht="20.100000000000001" customHeight="1" x14ac:dyDescent="0.25">
      <c r="A79" s="397" t="s">
        <v>101</v>
      </c>
      <c r="B79" s="451" t="s">
        <v>628</v>
      </c>
      <c r="C79" s="478" t="s">
        <v>59</v>
      </c>
      <c r="D79" s="452">
        <v>0</v>
      </c>
      <c r="E79" s="455">
        <v>0</v>
      </c>
      <c r="F79" s="453">
        <v>0</v>
      </c>
      <c r="G79" s="454">
        <v>0</v>
      </c>
      <c r="H79" s="455">
        <v>0</v>
      </c>
      <c r="I79" s="455">
        <v>0</v>
      </c>
    </row>
    <row r="80" spans="1:9" ht="20.100000000000001" customHeight="1" x14ac:dyDescent="0.25">
      <c r="A80" s="397" t="s">
        <v>101</v>
      </c>
      <c r="B80" s="451" t="s">
        <v>218</v>
      </c>
      <c r="C80" s="478" t="s">
        <v>57</v>
      </c>
      <c r="D80" s="452">
        <v>31882</v>
      </c>
      <c r="E80" s="455">
        <v>0</v>
      </c>
      <c r="F80" s="453">
        <v>31882</v>
      </c>
      <c r="G80" s="454">
        <v>1726</v>
      </c>
      <c r="H80" s="455">
        <v>0</v>
      </c>
      <c r="I80" s="455">
        <v>1726</v>
      </c>
    </row>
    <row r="81" spans="1:18" ht="25.5" customHeight="1" x14ac:dyDescent="0.25">
      <c r="A81" s="88"/>
      <c r="B81" s="78" t="s">
        <v>268</v>
      </c>
      <c r="C81" s="482"/>
      <c r="D81" s="161">
        <v>2500911</v>
      </c>
      <c r="E81" s="162">
        <v>344502</v>
      </c>
      <c r="F81" s="163">
        <v>2845413</v>
      </c>
      <c r="G81" s="164">
        <v>213782</v>
      </c>
      <c r="H81" s="162">
        <v>44878</v>
      </c>
      <c r="I81" s="162">
        <v>258660</v>
      </c>
    </row>
    <row r="82" spans="1:18" ht="25.5" customHeight="1" thickBot="1" x14ac:dyDescent="0.3">
      <c r="A82" s="298"/>
      <c r="B82" s="299" t="s">
        <v>530</v>
      </c>
      <c r="C82" s="483"/>
      <c r="D82" s="300">
        <v>35727</v>
      </c>
      <c r="E82" s="301">
        <v>7656</v>
      </c>
      <c r="F82" s="302">
        <v>40649</v>
      </c>
      <c r="G82" s="303">
        <v>3054</v>
      </c>
      <c r="H82" s="301">
        <v>1151</v>
      </c>
      <c r="I82" s="301">
        <v>3695</v>
      </c>
    </row>
    <row r="83" spans="1:18" ht="25.5" customHeight="1" x14ac:dyDescent="0.25">
      <c r="A83" s="295"/>
      <c r="B83" s="264" t="s">
        <v>102</v>
      </c>
      <c r="C83" s="484"/>
      <c r="D83" s="297"/>
      <c r="E83" s="297"/>
      <c r="F83" s="297"/>
      <c r="G83" s="297"/>
      <c r="H83" s="297"/>
      <c r="I83" s="297"/>
      <c r="J83" s="175"/>
      <c r="L83" s="950"/>
      <c r="M83" s="950"/>
      <c r="N83" s="950"/>
      <c r="O83" s="950"/>
      <c r="P83" s="950"/>
      <c r="Q83" s="950"/>
    </row>
    <row r="84" spans="1:18" ht="20.100000000000001" customHeight="1" thickBot="1" x14ac:dyDescent="0.3">
      <c r="A84" s="304" t="s">
        <v>103</v>
      </c>
      <c r="B84" s="305" t="s">
        <v>104</v>
      </c>
      <c r="C84" s="485" t="s">
        <v>57</v>
      </c>
      <c r="D84" s="306">
        <v>34779</v>
      </c>
      <c r="E84" s="837">
        <v>0</v>
      </c>
      <c r="F84" s="838">
        <v>4197</v>
      </c>
      <c r="G84" s="838">
        <v>0</v>
      </c>
      <c r="H84" s="838">
        <v>34779</v>
      </c>
      <c r="I84" s="839">
        <v>4197</v>
      </c>
      <c r="J84" s="175"/>
      <c r="K84" s="950"/>
      <c r="L84" s="950"/>
      <c r="M84" s="950"/>
      <c r="N84" s="950"/>
      <c r="O84" s="649"/>
      <c r="P84" s="649"/>
      <c r="Q84" s="649"/>
      <c r="R84" s="649"/>
    </row>
    <row r="85" spans="1:18" ht="20.100000000000001" customHeight="1" thickBot="1" x14ac:dyDescent="0.3">
      <c r="A85" s="840" t="s">
        <v>613</v>
      </c>
      <c r="B85" s="841" t="s">
        <v>622</v>
      </c>
      <c r="C85" s="842" t="s">
        <v>59</v>
      </c>
      <c r="D85" s="843">
        <v>25298</v>
      </c>
      <c r="E85" s="844">
        <v>0</v>
      </c>
      <c r="F85" s="845">
        <v>2340</v>
      </c>
      <c r="G85" s="845">
        <v>0</v>
      </c>
      <c r="H85" s="845">
        <v>25298</v>
      </c>
      <c r="I85" s="846">
        <v>2340</v>
      </c>
      <c r="J85" s="175"/>
      <c r="K85" s="962"/>
      <c r="L85" s="962"/>
      <c r="M85" s="962"/>
      <c r="N85" s="962"/>
      <c r="O85" s="962"/>
      <c r="P85" s="962"/>
      <c r="Q85" s="649"/>
      <c r="R85" s="649"/>
    </row>
    <row r="86" spans="1:18" ht="24.9" customHeight="1" thickTop="1" x14ac:dyDescent="0.25">
      <c r="A86" s="295"/>
      <c r="B86" s="264" t="s">
        <v>269</v>
      </c>
      <c r="C86" s="484"/>
      <c r="D86" s="297"/>
      <c r="E86" s="297"/>
      <c r="F86" s="297"/>
      <c r="G86" s="297"/>
      <c r="H86" s="297"/>
      <c r="I86" s="296"/>
      <c r="K86" s="962"/>
      <c r="L86" s="962"/>
      <c r="M86" s="962"/>
      <c r="N86" s="962"/>
      <c r="O86" s="962"/>
      <c r="P86" s="962"/>
      <c r="Q86" s="649"/>
      <c r="R86" s="649"/>
    </row>
    <row r="87" spans="1:18" ht="20.100000000000001" customHeight="1" x14ac:dyDescent="0.25">
      <c r="A87" s="85" t="s">
        <v>106</v>
      </c>
      <c r="B87" s="158" t="s">
        <v>270</v>
      </c>
      <c r="C87" s="486" t="s">
        <v>57</v>
      </c>
      <c r="D87" s="165">
        <v>15207</v>
      </c>
      <c r="E87" s="166">
        <v>3794</v>
      </c>
      <c r="F87" s="167">
        <v>19001</v>
      </c>
      <c r="G87" s="168">
        <v>239</v>
      </c>
      <c r="H87" s="166">
        <v>660</v>
      </c>
      <c r="I87" s="166">
        <v>899</v>
      </c>
      <c r="M87" s="636"/>
      <c r="N87" s="637"/>
      <c r="O87" s="649"/>
      <c r="P87" s="649"/>
      <c r="Q87" s="649"/>
      <c r="R87" s="649"/>
    </row>
    <row r="88" spans="1:18" ht="20.100000000000001" customHeight="1" x14ac:dyDescent="0.25">
      <c r="A88" s="84" t="s">
        <v>107</v>
      </c>
      <c r="B88" s="157" t="s">
        <v>108</v>
      </c>
      <c r="C88" s="487" t="s">
        <v>57</v>
      </c>
      <c r="D88" s="170" t="s">
        <v>116</v>
      </c>
      <c r="E88" s="170" t="s">
        <v>116</v>
      </c>
      <c r="F88" s="171" t="s">
        <v>116</v>
      </c>
      <c r="G88" s="172" t="s">
        <v>116</v>
      </c>
      <c r="H88" s="170" t="s">
        <v>116</v>
      </c>
      <c r="I88" s="170" t="s">
        <v>116</v>
      </c>
      <c r="M88" s="636"/>
      <c r="N88" s="637"/>
      <c r="O88" s="649"/>
      <c r="P88" s="649"/>
      <c r="Q88" s="649"/>
      <c r="R88" s="649"/>
    </row>
    <row r="89" spans="1:18" ht="20.100000000000001" customHeight="1" x14ac:dyDescent="0.25">
      <c r="A89" s="85" t="s">
        <v>109</v>
      </c>
      <c r="B89" s="158" t="s">
        <v>272</v>
      </c>
      <c r="C89" s="486" t="s">
        <v>57</v>
      </c>
      <c r="D89" s="165">
        <v>5535</v>
      </c>
      <c r="E89" s="166">
        <v>0</v>
      </c>
      <c r="F89" s="167">
        <v>5535</v>
      </c>
      <c r="G89" s="168">
        <v>1014</v>
      </c>
      <c r="H89" s="166">
        <v>2384</v>
      </c>
      <c r="I89" s="166">
        <v>3398</v>
      </c>
      <c r="M89" s="636"/>
      <c r="N89" s="637"/>
      <c r="O89" s="649"/>
      <c r="P89" s="649"/>
      <c r="Q89" s="649"/>
      <c r="R89" s="649"/>
    </row>
    <row r="90" spans="1:18" ht="20.100000000000001" customHeight="1" x14ac:dyDescent="0.25">
      <c r="A90" s="84" t="s">
        <v>111</v>
      </c>
      <c r="B90" s="157" t="s">
        <v>273</v>
      </c>
      <c r="C90" s="474" t="s">
        <v>57</v>
      </c>
      <c r="D90" s="169">
        <v>13415</v>
      </c>
      <c r="E90" s="170">
        <v>965</v>
      </c>
      <c r="F90" s="171">
        <v>14380</v>
      </c>
      <c r="G90" s="172">
        <v>723</v>
      </c>
      <c r="H90" s="170">
        <v>91</v>
      </c>
      <c r="I90" s="170">
        <v>814</v>
      </c>
      <c r="M90" s="636"/>
      <c r="N90" s="637"/>
      <c r="O90" s="649"/>
      <c r="P90" s="649"/>
      <c r="Q90" s="649"/>
      <c r="R90" s="649"/>
    </row>
    <row r="91" spans="1:18" ht="20.100000000000001" customHeight="1" x14ac:dyDescent="0.25">
      <c r="A91" s="85" t="s">
        <v>113</v>
      </c>
      <c r="B91" s="158" t="s">
        <v>274</v>
      </c>
      <c r="C91" s="486" t="s">
        <v>57</v>
      </c>
      <c r="D91" s="165">
        <v>29919</v>
      </c>
      <c r="E91" s="166">
        <v>0</v>
      </c>
      <c r="F91" s="167">
        <v>29919</v>
      </c>
      <c r="G91" s="168">
        <v>1697</v>
      </c>
      <c r="H91" s="166">
        <v>0</v>
      </c>
      <c r="I91" s="166">
        <v>1697</v>
      </c>
      <c r="M91" s="787"/>
      <c r="N91" s="649"/>
      <c r="O91" s="649"/>
      <c r="P91" s="649"/>
      <c r="Q91" s="649"/>
      <c r="R91" s="649"/>
    </row>
    <row r="92" spans="1:18" ht="20.100000000000001" customHeight="1" x14ac:dyDescent="0.25">
      <c r="A92" s="84" t="s">
        <v>113</v>
      </c>
      <c r="B92" s="157" t="s">
        <v>275</v>
      </c>
      <c r="C92" s="474" t="s">
        <v>57</v>
      </c>
      <c r="D92" s="169" t="s">
        <v>116</v>
      </c>
      <c r="E92" s="170" t="s">
        <v>116</v>
      </c>
      <c r="F92" s="171" t="s">
        <v>116</v>
      </c>
      <c r="G92" s="172" t="s">
        <v>116</v>
      </c>
      <c r="H92" s="170" t="s">
        <v>116</v>
      </c>
      <c r="I92" s="170" t="s">
        <v>116</v>
      </c>
      <c r="M92" s="787"/>
      <c r="N92" s="649"/>
      <c r="O92" s="649"/>
      <c r="P92" s="649"/>
      <c r="Q92" s="649"/>
      <c r="R92" s="649"/>
    </row>
    <row r="93" spans="1:18" ht="20.100000000000001" customHeight="1" x14ac:dyDescent="0.25">
      <c r="A93" s="85" t="s">
        <v>117</v>
      </c>
      <c r="B93" s="158" t="s">
        <v>277</v>
      </c>
      <c r="C93" s="486" t="s">
        <v>57</v>
      </c>
      <c r="D93" s="165">
        <v>14626</v>
      </c>
      <c r="E93" s="166">
        <v>1090</v>
      </c>
      <c r="F93" s="167">
        <v>15716</v>
      </c>
      <c r="G93" s="168">
        <v>995</v>
      </c>
      <c r="H93" s="166">
        <v>402</v>
      </c>
      <c r="I93" s="166">
        <v>1397</v>
      </c>
      <c r="M93" s="649"/>
      <c r="N93" s="649"/>
      <c r="O93" s="649"/>
      <c r="P93" s="649"/>
      <c r="Q93" s="649"/>
      <c r="R93" s="649"/>
    </row>
    <row r="94" spans="1:18" ht="20.100000000000001" customHeight="1" x14ac:dyDescent="0.25">
      <c r="A94" s="84" t="s">
        <v>117</v>
      </c>
      <c r="B94" s="47" t="s">
        <v>659</v>
      </c>
      <c r="C94" s="474" t="s">
        <v>115</v>
      </c>
      <c r="D94" s="169" t="s">
        <v>116</v>
      </c>
      <c r="E94" s="170" t="s">
        <v>116</v>
      </c>
      <c r="F94" s="171" t="s">
        <v>116</v>
      </c>
      <c r="G94" s="172" t="s">
        <v>116</v>
      </c>
      <c r="H94" s="170" t="s">
        <v>116</v>
      </c>
      <c r="I94" s="170" t="s">
        <v>116</v>
      </c>
      <c r="M94" s="787"/>
      <c r="N94" s="649"/>
      <c r="O94" s="649"/>
      <c r="P94" s="649"/>
      <c r="Q94" s="649"/>
      <c r="R94" s="649"/>
    </row>
    <row r="95" spans="1:18" ht="20.100000000000001" customHeight="1" x14ac:dyDescent="0.25">
      <c r="A95" s="85" t="s">
        <v>117</v>
      </c>
      <c r="B95" s="50" t="s">
        <v>660</v>
      </c>
      <c r="C95" s="478" t="s">
        <v>116</v>
      </c>
      <c r="D95" s="165" t="s">
        <v>116</v>
      </c>
      <c r="E95" s="166" t="s">
        <v>116</v>
      </c>
      <c r="F95" s="167" t="s">
        <v>116</v>
      </c>
      <c r="G95" s="168" t="s">
        <v>116</v>
      </c>
      <c r="H95" s="166" t="s">
        <v>116</v>
      </c>
      <c r="I95" s="166" t="s">
        <v>116</v>
      </c>
      <c r="M95" s="788"/>
      <c r="N95" s="649"/>
      <c r="O95" s="649"/>
      <c r="P95" s="649"/>
      <c r="Q95" s="649"/>
      <c r="R95" s="649"/>
    </row>
    <row r="96" spans="1:18" ht="20.100000000000001" customHeight="1" x14ac:dyDescent="0.25">
      <c r="A96" s="84" t="s">
        <v>121</v>
      </c>
      <c r="B96" s="157" t="s">
        <v>122</v>
      </c>
      <c r="C96" s="474" t="s">
        <v>57</v>
      </c>
      <c r="D96" s="169">
        <v>15172</v>
      </c>
      <c r="E96" s="170">
        <v>0</v>
      </c>
      <c r="F96" s="171">
        <v>15172</v>
      </c>
      <c r="G96" s="172">
        <v>774</v>
      </c>
      <c r="H96" s="170">
        <v>0</v>
      </c>
      <c r="I96" s="170">
        <v>774</v>
      </c>
      <c r="M96" s="789"/>
      <c r="N96" s="649"/>
      <c r="O96" s="649"/>
      <c r="P96" s="649"/>
      <c r="Q96" s="649"/>
      <c r="R96" s="649"/>
    </row>
    <row r="97" spans="1:18" ht="21" customHeight="1" x14ac:dyDescent="0.25">
      <c r="A97" s="29" t="s">
        <v>531</v>
      </c>
      <c r="B97" s="28"/>
      <c r="C97" s="28"/>
      <c r="D97" s="41"/>
      <c r="E97" s="41"/>
      <c r="F97" s="41"/>
      <c r="G97" s="41"/>
      <c r="H97" s="41"/>
      <c r="I97" s="41"/>
      <c r="M97" s="950"/>
      <c r="N97" s="950"/>
      <c r="O97" s="649"/>
      <c r="P97" s="649"/>
      <c r="Q97" s="649"/>
      <c r="R97" s="649"/>
    </row>
    <row r="98" spans="1:18" ht="13.8" x14ac:dyDescent="0.25">
      <c r="A98" s="1108" t="s">
        <v>532</v>
      </c>
      <c r="B98" s="1108"/>
      <c r="C98" s="226"/>
      <c r="M98" s="636"/>
      <c r="N98" s="637"/>
      <c r="O98" s="649"/>
      <c r="P98" s="649"/>
      <c r="Q98" s="649"/>
      <c r="R98" s="649"/>
    </row>
    <row r="99" spans="1:18" x14ac:dyDescent="0.25">
      <c r="A99" s="861" t="s">
        <v>685</v>
      </c>
      <c r="B99" s="861"/>
      <c r="C99" s="861"/>
      <c r="M99" s="636"/>
      <c r="N99" s="637"/>
      <c r="O99" s="649"/>
      <c r="P99" s="649"/>
      <c r="Q99" s="649"/>
      <c r="R99" s="649"/>
    </row>
    <row r="100" spans="1:18" ht="15.75" customHeight="1" x14ac:dyDescent="0.25">
      <c r="A100" s="29" t="s">
        <v>533</v>
      </c>
      <c r="D100" s="329"/>
      <c r="E100" s="329"/>
      <c r="F100" s="329"/>
      <c r="G100" s="329"/>
      <c r="H100" s="329"/>
      <c r="I100" s="329"/>
      <c r="J100" s="329"/>
      <c r="M100" s="636"/>
      <c r="N100" s="637"/>
      <c r="O100" s="649"/>
      <c r="P100" s="649"/>
      <c r="Q100" s="649"/>
      <c r="R100" s="649"/>
    </row>
    <row r="101" spans="1:18" x14ac:dyDescent="0.25">
      <c r="B101" s="421"/>
      <c r="C101" s="421"/>
      <c r="D101" s="175"/>
      <c r="E101" s="335"/>
      <c r="F101" s="335"/>
      <c r="G101" s="335"/>
      <c r="H101" s="335"/>
      <c r="I101" s="335"/>
      <c r="J101" s="335"/>
      <c r="K101" s="655"/>
      <c r="M101" s="636"/>
      <c r="N101" s="637"/>
      <c r="O101" s="649"/>
      <c r="P101" s="649"/>
      <c r="Q101" s="649"/>
      <c r="R101" s="649"/>
    </row>
    <row r="102" spans="1:18" ht="26.25" customHeight="1" x14ac:dyDescent="0.25">
      <c r="A102" s="1051" t="s">
        <v>980</v>
      </c>
      <c r="B102" s="1051"/>
      <c r="C102" s="1051"/>
      <c r="M102" s="636"/>
      <c r="N102" s="637"/>
      <c r="O102" s="649"/>
      <c r="P102" s="649"/>
      <c r="Q102" s="649"/>
      <c r="R102" s="649"/>
    </row>
    <row r="103" spans="1:18" ht="17.25" customHeight="1" x14ac:dyDescent="0.25">
      <c r="A103" s="224" t="s">
        <v>938</v>
      </c>
      <c r="B103" s="28"/>
      <c r="C103" s="28"/>
      <c r="M103" s="636"/>
      <c r="N103" s="637"/>
      <c r="O103" s="649"/>
      <c r="P103" s="649"/>
      <c r="Q103" s="649"/>
      <c r="R103" s="649"/>
    </row>
    <row r="104" spans="1:18" x14ac:dyDescent="0.25">
      <c r="M104" s="787"/>
      <c r="N104" s="649"/>
      <c r="O104" s="649"/>
      <c r="P104" s="649"/>
      <c r="Q104" s="649"/>
      <c r="R104" s="649"/>
    </row>
    <row r="105" spans="1:18" x14ac:dyDescent="0.25">
      <c r="M105" s="787"/>
      <c r="N105" s="649"/>
      <c r="O105" s="649"/>
      <c r="P105" s="649"/>
      <c r="Q105" s="649"/>
      <c r="R105" s="649"/>
    </row>
    <row r="106" spans="1:18" x14ac:dyDescent="0.25">
      <c r="M106" s="649"/>
      <c r="N106" s="649"/>
      <c r="O106" s="649"/>
      <c r="P106" s="649"/>
      <c r="Q106" s="649"/>
      <c r="R106" s="649"/>
    </row>
    <row r="107" spans="1:18" x14ac:dyDescent="0.25">
      <c r="M107" s="787"/>
      <c r="N107" s="649"/>
      <c r="O107" s="649"/>
      <c r="P107" s="649"/>
      <c r="Q107" s="649"/>
      <c r="R107" s="649"/>
    </row>
    <row r="108" spans="1:18" x14ac:dyDescent="0.25">
      <c r="M108" s="788"/>
      <c r="N108" s="649"/>
      <c r="O108" s="649"/>
      <c r="P108" s="649"/>
      <c r="Q108" s="649"/>
      <c r="R108" s="649"/>
    </row>
    <row r="109" spans="1:18" x14ac:dyDescent="0.25">
      <c r="M109" s="789"/>
      <c r="N109" s="649"/>
      <c r="O109" s="649"/>
      <c r="P109" s="649"/>
      <c r="Q109" s="649"/>
      <c r="R109" s="649"/>
    </row>
    <row r="110" spans="1:18" x14ac:dyDescent="0.25">
      <c r="M110" s="950"/>
      <c r="N110" s="950"/>
      <c r="O110" s="950"/>
      <c r="P110" s="950"/>
      <c r="Q110" s="950"/>
      <c r="R110" s="950"/>
    </row>
    <row r="111" spans="1:18" x14ac:dyDescent="0.25">
      <c r="M111" s="636"/>
      <c r="N111" s="637"/>
      <c r="O111" s="637"/>
      <c r="P111" s="637"/>
      <c r="Q111" s="637"/>
      <c r="R111" s="637"/>
    </row>
    <row r="112" spans="1:18" x14ac:dyDescent="0.25">
      <c r="M112" s="636"/>
      <c r="N112" s="637"/>
      <c r="O112" s="637"/>
      <c r="P112" s="637"/>
      <c r="Q112" s="637"/>
      <c r="R112" s="637"/>
    </row>
  </sheetData>
  <autoFilter ref="A4:I100" xr:uid="{00000000-0009-0000-0000-000026000000}"/>
  <mergeCells count="7">
    <mergeCell ref="A102:C102"/>
    <mergeCell ref="A1:C1"/>
    <mergeCell ref="D3:F3"/>
    <mergeCell ref="G3:I3"/>
    <mergeCell ref="A98:B98"/>
    <mergeCell ref="A2:B2"/>
    <mergeCell ref="A3:A4"/>
  </mergeCells>
  <conditionalFormatting sqref="A5:I80">
    <cfRule type="expression" dxfId="13" priority="2">
      <formula>MOD(ROW(),2)=0</formula>
    </cfRule>
  </conditionalFormatting>
  <hyperlinks>
    <hyperlink ref="A2:B2" location="TOC!A1" display="Return to Table of Contents" xr:uid="{00000000-0004-0000-2600-000000000000}"/>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9" max="8"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5"/>
    <pageSetUpPr fitToPage="1"/>
  </sheetPr>
  <dimension ref="A1:M67"/>
  <sheetViews>
    <sheetView zoomScaleNormal="100" workbookViewId="0">
      <pane ySplit="1" topLeftCell="A2" activePane="bottomLeft" state="frozen"/>
      <selection activeCell="M10" sqref="M10"/>
      <selection pane="bottomLeft" sqref="A1:L1"/>
    </sheetView>
  </sheetViews>
  <sheetFormatPr defaultColWidth="9.109375" defaultRowHeight="13.2" x14ac:dyDescent="0.25"/>
  <cols>
    <col min="1" max="1" width="11.5546875" style="8" bestFit="1" customWidth="1"/>
    <col min="2" max="2" width="9.109375" style="8"/>
    <col min="3" max="3" width="27.44140625" style="341" customWidth="1"/>
    <col min="4" max="4" width="11.44140625" style="8" customWidth="1"/>
    <col min="5" max="5" width="13.44140625" style="8" customWidth="1"/>
    <col min="6" max="7" width="12.44140625" style="8" customWidth="1"/>
    <col min="8" max="8" width="10.5546875" style="8" customWidth="1"/>
    <col min="9" max="17" width="9.109375" style="8" bestFit="1" customWidth="1"/>
    <col min="18" max="18" width="10.109375" style="8" bestFit="1" customWidth="1"/>
    <col min="19" max="16384" width="9.109375" style="8"/>
  </cols>
  <sheetData>
    <row r="1" spans="1:12" s="173" customFormat="1" ht="34.200000000000003" customHeight="1" x14ac:dyDescent="0.25">
      <c r="A1" s="1110" t="s">
        <v>985</v>
      </c>
      <c r="B1" s="1110"/>
      <c r="C1" s="1110"/>
      <c r="D1" s="1110"/>
      <c r="E1" s="1110"/>
      <c r="F1" s="1110"/>
      <c r="G1" s="1110"/>
      <c r="H1" s="1110"/>
      <c r="I1" s="1110"/>
      <c r="J1" s="1110"/>
      <c r="K1" s="1110"/>
      <c r="L1" s="1110"/>
    </row>
    <row r="2" spans="1:12" ht="24" customHeight="1" x14ac:dyDescent="0.25">
      <c r="A2" s="1111" t="s">
        <v>10</v>
      </c>
      <c r="B2" s="1111"/>
      <c r="C2" s="1111"/>
    </row>
    <row r="3" spans="1:12" x14ac:dyDescent="0.25">
      <c r="A3" s="339"/>
      <c r="B3" s="339"/>
      <c r="C3" s="339"/>
      <c r="D3" s="339"/>
      <c r="E3" s="339"/>
      <c r="F3" s="339"/>
      <c r="G3" s="339"/>
      <c r="H3" s="339"/>
      <c r="I3" s="339"/>
    </row>
    <row r="4" spans="1:12" x14ac:dyDescent="0.25">
      <c r="A4" s="339" t="s">
        <v>534</v>
      </c>
      <c r="B4" s="339" t="s">
        <v>535</v>
      </c>
      <c r="C4" s="339" t="s">
        <v>536</v>
      </c>
      <c r="D4" s="339" t="s">
        <v>537</v>
      </c>
      <c r="E4" s="339" t="s">
        <v>538</v>
      </c>
      <c r="F4" s="339" t="s">
        <v>539</v>
      </c>
      <c r="G4" s="339" t="s">
        <v>540</v>
      </c>
      <c r="H4" s="339" t="s">
        <v>541</v>
      </c>
      <c r="I4" s="339"/>
      <c r="J4" s="339"/>
    </row>
    <row r="5" spans="1:12" x14ac:dyDescent="0.25">
      <c r="A5" s="339">
        <v>13</v>
      </c>
      <c r="B5" s="339">
        <v>2</v>
      </c>
      <c r="C5" s="339" t="s">
        <v>542</v>
      </c>
      <c r="D5" s="339" t="s">
        <v>465</v>
      </c>
      <c r="E5" s="339">
        <v>71.63</v>
      </c>
      <c r="F5" s="339">
        <v>1.2</v>
      </c>
      <c r="G5" s="339">
        <v>7</v>
      </c>
      <c r="H5" s="339">
        <v>79.83</v>
      </c>
      <c r="I5" s="339"/>
      <c r="J5" s="339"/>
    </row>
    <row r="6" spans="1:12" x14ac:dyDescent="0.25">
      <c r="A6" s="339">
        <v>7</v>
      </c>
      <c r="B6" s="339">
        <v>1</v>
      </c>
      <c r="C6" s="339" t="s">
        <v>543</v>
      </c>
      <c r="D6" s="339">
        <v>13</v>
      </c>
      <c r="E6" s="339">
        <v>42.1</v>
      </c>
      <c r="F6" s="339">
        <v>28.82</v>
      </c>
      <c r="G6" s="339">
        <v>2.25</v>
      </c>
      <c r="H6" s="339">
        <v>86.17</v>
      </c>
      <c r="I6" s="339"/>
      <c r="J6" s="339"/>
    </row>
    <row r="7" spans="1:12" x14ac:dyDescent="0.25">
      <c r="A7" s="339">
        <v>8</v>
      </c>
      <c r="B7" s="339">
        <v>3</v>
      </c>
      <c r="C7" s="339" t="s">
        <v>544</v>
      </c>
      <c r="D7" s="339">
        <v>2</v>
      </c>
      <c r="E7" s="339">
        <v>110.7</v>
      </c>
      <c r="F7" s="339" t="s">
        <v>465</v>
      </c>
      <c r="G7" s="339">
        <v>1</v>
      </c>
      <c r="H7" s="339">
        <v>113.7</v>
      </c>
      <c r="I7" s="339"/>
      <c r="J7" s="339"/>
    </row>
    <row r="8" spans="1:12" x14ac:dyDescent="0.25">
      <c r="A8" s="339">
        <v>5</v>
      </c>
      <c r="B8" s="339">
        <v>4</v>
      </c>
      <c r="C8" s="339" t="s">
        <v>545</v>
      </c>
      <c r="D8" s="339">
        <v>4</v>
      </c>
      <c r="E8" s="339">
        <v>210.89</v>
      </c>
      <c r="F8" s="339">
        <v>23.19</v>
      </c>
      <c r="G8" s="339">
        <v>11.19</v>
      </c>
      <c r="H8" s="339">
        <v>249.27</v>
      </c>
      <c r="I8" s="339"/>
      <c r="J8" s="339"/>
    </row>
    <row r="9" spans="1:12" x14ac:dyDescent="0.25">
      <c r="A9" s="339">
        <v>6</v>
      </c>
      <c r="B9" s="339">
        <v>5</v>
      </c>
      <c r="C9" s="339" t="s">
        <v>546</v>
      </c>
      <c r="D9" s="339">
        <v>3</v>
      </c>
      <c r="E9" s="339">
        <v>308.13</v>
      </c>
      <c r="F9" s="339" t="s">
        <v>465</v>
      </c>
      <c r="G9" s="339">
        <v>9.1</v>
      </c>
      <c r="H9" s="339">
        <v>320.23</v>
      </c>
      <c r="I9" s="339"/>
      <c r="J9" s="339"/>
    </row>
    <row r="10" spans="1:12" x14ac:dyDescent="0.25">
      <c r="A10" s="339">
        <v>4</v>
      </c>
      <c r="B10" s="339">
        <v>6</v>
      </c>
      <c r="C10" s="339" t="s">
        <v>547</v>
      </c>
      <c r="D10" s="339">
        <v>2</v>
      </c>
      <c r="E10" s="339">
        <v>394.39</v>
      </c>
      <c r="F10" s="339">
        <v>6.6</v>
      </c>
      <c r="G10" s="339">
        <v>40.6</v>
      </c>
      <c r="H10" s="339">
        <v>443.59</v>
      </c>
      <c r="I10" s="339"/>
      <c r="J10" s="339"/>
    </row>
    <row r="11" spans="1:12" x14ac:dyDescent="0.25">
      <c r="A11" s="339">
        <v>10</v>
      </c>
      <c r="B11" s="339">
        <v>7</v>
      </c>
      <c r="C11" s="339" t="s">
        <v>548</v>
      </c>
      <c r="D11" s="339">
        <v>3</v>
      </c>
      <c r="E11" s="339">
        <v>182.01</v>
      </c>
      <c r="F11" s="339">
        <v>9.6999999999999993</v>
      </c>
      <c r="G11" s="339">
        <v>288.63</v>
      </c>
      <c r="H11" s="339">
        <v>483.34</v>
      </c>
      <c r="I11" s="339"/>
      <c r="J11" s="339"/>
    </row>
    <row r="12" spans="1:12" x14ac:dyDescent="0.25">
      <c r="A12" s="339">
        <v>9</v>
      </c>
      <c r="B12" s="339">
        <v>8</v>
      </c>
      <c r="C12" s="339" t="s">
        <v>549</v>
      </c>
      <c r="D12" s="339">
        <v>3</v>
      </c>
      <c r="E12" s="339">
        <v>665.07</v>
      </c>
      <c r="F12" s="339">
        <v>1</v>
      </c>
      <c r="G12" s="339">
        <v>44</v>
      </c>
      <c r="H12" s="339">
        <v>713.07</v>
      </c>
      <c r="I12" s="339"/>
      <c r="J12" s="339"/>
    </row>
    <row r="13" spans="1:12" x14ac:dyDescent="0.25">
      <c r="A13" s="339">
        <v>14</v>
      </c>
      <c r="B13" s="339">
        <v>9</v>
      </c>
      <c r="C13" s="339" t="s">
        <v>550</v>
      </c>
      <c r="D13" s="339">
        <v>5</v>
      </c>
      <c r="E13" s="339">
        <v>233.67</v>
      </c>
      <c r="F13" s="339">
        <v>154.26</v>
      </c>
      <c r="G13" s="339">
        <v>322.92</v>
      </c>
      <c r="H13" s="339">
        <v>715.85</v>
      </c>
      <c r="I13" s="339"/>
      <c r="J13" s="339"/>
    </row>
    <row r="14" spans="1:12" x14ac:dyDescent="0.25">
      <c r="A14" s="339">
        <v>11</v>
      </c>
      <c r="B14" s="339">
        <v>10</v>
      </c>
      <c r="C14" s="339" t="s">
        <v>551</v>
      </c>
      <c r="D14" s="339" t="s">
        <v>465</v>
      </c>
      <c r="E14" s="339">
        <v>958.34</v>
      </c>
      <c r="F14" s="339">
        <v>4.8</v>
      </c>
      <c r="G14" s="339">
        <v>25.6</v>
      </c>
      <c r="H14" s="339">
        <v>988.74</v>
      </c>
      <c r="I14" s="339"/>
      <c r="J14" s="339"/>
    </row>
    <row r="15" spans="1:12" x14ac:dyDescent="0.25">
      <c r="A15" s="339">
        <v>1</v>
      </c>
      <c r="B15" s="339">
        <v>11</v>
      </c>
      <c r="C15" s="339" t="s">
        <v>552</v>
      </c>
      <c r="D15" s="339">
        <v>45.4</v>
      </c>
      <c r="E15" s="339">
        <v>715</v>
      </c>
      <c r="F15" s="339">
        <v>103.88</v>
      </c>
      <c r="G15" s="339">
        <v>716.04</v>
      </c>
      <c r="H15" s="339">
        <v>1580.32</v>
      </c>
      <c r="I15" s="339"/>
      <c r="J15" s="339"/>
    </row>
    <row r="16" spans="1:12" x14ac:dyDescent="0.25">
      <c r="A16" s="339">
        <v>12</v>
      </c>
      <c r="B16" s="339">
        <v>12</v>
      </c>
      <c r="C16" s="339" t="s">
        <v>553</v>
      </c>
      <c r="D16" s="339">
        <v>29.99</v>
      </c>
      <c r="E16" s="339">
        <v>609.12</v>
      </c>
      <c r="F16" s="339">
        <v>231.3</v>
      </c>
      <c r="G16" s="339">
        <v>992.29</v>
      </c>
      <c r="H16" s="339">
        <v>1862.7</v>
      </c>
      <c r="I16" s="339"/>
      <c r="J16" s="339"/>
    </row>
    <row r="17" spans="1:13" x14ac:dyDescent="0.25">
      <c r="A17" s="339">
        <v>2</v>
      </c>
      <c r="B17" s="339">
        <v>13</v>
      </c>
      <c r="C17" s="339" t="s">
        <v>554</v>
      </c>
      <c r="D17" s="339">
        <v>10</v>
      </c>
      <c r="E17" s="339">
        <v>1760.77</v>
      </c>
      <c r="F17" s="339">
        <v>10</v>
      </c>
      <c r="G17" s="339">
        <v>139.69999999999999</v>
      </c>
      <c r="H17" s="339">
        <v>1920.47</v>
      </c>
      <c r="I17" s="339"/>
      <c r="J17" s="339"/>
      <c r="M17" s="11"/>
    </row>
    <row r="18" spans="1:13" x14ac:dyDescent="0.25">
      <c r="A18" s="339">
        <v>3</v>
      </c>
      <c r="B18" s="339">
        <v>14</v>
      </c>
      <c r="C18" s="339" t="s">
        <v>555</v>
      </c>
      <c r="D18" s="339">
        <v>5</v>
      </c>
      <c r="E18" s="339">
        <v>2066.64</v>
      </c>
      <c r="F18" s="339">
        <v>8</v>
      </c>
      <c r="G18" s="339">
        <v>99.6</v>
      </c>
      <c r="H18" s="339">
        <v>2179.2399999999998</v>
      </c>
      <c r="I18" s="339"/>
      <c r="J18" s="339"/>
    </row>
    <row r="19" spans="1:13" x14ac:dyDescent="0.25">
      <c r="A19" s="176"/>
      <c r="B19" s="336"/>
      <c r="C19" s="337"/>
      <c r="D19" s="340"/>
      <c r="E19" s="340"/>
      <c r="F19" s="339"/>
      <c r="G19" s="339"/>
      <c r="H19" s="339"/>
      <c r="I19" s="339"/>
      <c r="J19" s="339"/>
    </row>
    <row r="20" spans="1:13" x14ac:dyDescent="0.25">
      <c r="A20" s="176"/>
      <c r="B20" s="176"/>
      <c r="C20" s="338"/>
      <c r="D20" s="177"/>
      <c r="E20" s="177"/>
    </row>
    <row r="21" spans="1:13" x14ac:dyDescent="0.25">
      <c r="A21" s="176"/>
      <c r="B21" s="176"/>
      <c r="C21" s="338"/>
      <c r="D21" s="177"/>
      <c r="E21" s="177"/>
    </row>
    <row r="22" spans="1:13" s="339" customFormat="1" x14ac:dyDescent="0.25">
      <c r="A22" s="1109"/>
      <c r="B22" s="1109"/>
    </row>
    <row r="23" spans="1:13" s="339" customFormat="1" x14ac:dyDescent="0.25">
      <c r="A23" s="1109"/>
      <c r="B23" s="1109"/>
    </row>
    <row r="24" spans="1:13" s="339" customFormat="1" x14ac:dyDescent="0.25">
      <c r="A24" s="1109"/>
      <c r="B24" s="1109"/>
    </row>
    <row r="25" spans="1:13" s="339" customFormat="1" x14ac:dyDescent="0.25">
      <c r="A25" s="1109"/>
      <c r="B25" s="1109"/>
    </row>
    <row r="26" spans="1:13" s="339" customFormat="1" x14ac:dyDescent="0.25">
      <c r="A26" s="1109"/>
      <c r="B26" s="1109"/>
    </row>
    <row r="27" spans="1:13" s="339" customFormat="1" x14ac:dyDescent="0.25">
      <c r="A27" s="1109"/>
      <c r="B27" s="1109"/>
    </row>
    <row r="28" spans="1:13" s="339" customFormat="1" x14ac:dyDescent="0.25">
      <c r="A28" s="1109"/>
      <c r="B28" s="1109"/>
    </row>
    <row r="29" spans="1:13" s="339" customFormat="1" x14ac:dyDescent="0.25">
      <c r="A29" s="1109"/>
      <c r="B29" s="1109"/>
    </row>
    <row r="30" spans="1:13" s="339" customFormat="1" x14ac:dyDescent="0.25">
      <c r="A30" s="1109"/>
      <c r="B30" s="1109"/>
    </row>
    <row r="31" spans="1:13" s="339" customFormat="1" x14ac:dyDescent="0.25">
      <c r="A31" s="1109"/>
      <c r="B31" s="1109"/>
    </row>
    <row r="32" spans="1:13" s="339" customFormat="1" x14ac:dyDescent="0.25">
      <c r="A32" s="1109"/>
      <c r="B32" s="1109"/>
    </row>
    <row r="33" spans="1:5" x14ac:dyDescent="0.25">
      <c r="A33" s="1109"/>
      <c r="B33" s="1109"/>
      <c r="C33" s="338"/>
      <c r="D33" s="177"/>
      <c r="E33" s="177"/>
    </row>
    <row r="34" spans="1:5" x14ac:dyDescent="0.25">
      <c r="A34" s="1109"/>
      <c r="B34" s="1109"/>
      <c r="C34" s="338"/>
      <c r="D34" s="177"/>
      <c r="E34" s="177"/>
    </row>
    <row r="35" spans="1:5" x14ac:dyDescent="0.25">
      <c r="A35" s="1109"/>
      <c r="B35" s="1109"/>
      <c r="C35" s="338"/>
      <c r="D35" s="177"/>
      <c r="E35" s="177"/>
    </row>
    <row r="36" spans="1:5" x14ac:dyDescent="0.25">
      <c r="A36" s="1109"/>
      <c r="B36" s="1109"/>
      <c r="C36" s="338"/>
      <c r="D36" s="177"/>
      <c r="E36" s="177"/>
    </row>
    <row r="37" spans="1:5" x14ac:dyDescent="0.25">
      <c r="A37" s="176"/>
      <c r="B37" s="176"/>
      <c r="C37" s="338"/>
      <c r="D37" s="177"/>
      <c r="E37" s="177"/>
    </row>
    <row r="38" spans="1:5" x14ac:dyDescent="0.25">
      <c r="A38" s="176"/>
      <c r="B38" s="176"/>
      <c r="C38" s="338"/>
      <c r="D38" s="177"/>
      <c r="E38" s="177"/>
    </row>
    <row r="39" spans="1:5" x14ac:dyDescent="0.25">
      <c r="A39" s="176"/>
      <c r="B39" s="176"/>
      <c r="C39" s="338"/>
      <c r="D39" s="177"/>
      <c r="E39" s="177"/>
    </row>
    <row r="40" spans="1:5" x14ac:dyDescent="0.25">
      <c r="A40" s="176"/>
      <c r="B40" s="176"/>
      <c r="C40" s="338"/>
      <c r="D40" s="177"/>
      <c r="E40" s="177"/>
    </row>
    <row r="41" spans="1:5" x14ac:dyDescent="0.25">
      <c r="A41" s="176"/>
      <c r="B41" s="176"/>
      <c r="C41" s="338"/>
      <c r="D41" s="177"/>
      <c r="E41" s="177"/>
    </row>
    <row r="42" spans="1:5" x14ac:dyDescent="0.25">
      <c r="A42" s="176"/>
      <c r="B42" s="176"/>
      <c r="C42" s="338"/>
      <c r="D42" s="177"/>
      <c r="E42" s="177"/>
    </row>
    <row r="43" spans="1:5" x14ac:dyDescent="0.25">
      <c r="A43" s="176"/>
      <c r="B43" s="176"/>
      <c r="C43" s="338"/>
      <c r="D43" s="177"/>
      <c r="E43" s="177"/>
    </row>
    <row r="44" spans="1:5" x14ac:dyDescent="0.25">
      <c r="A44" s="176"/>
      <c r="B44" s="176"/>
      <c r="C44" s="338"/>
      <c r="D44" s="177"/>
      <c r="E44" s="177"/>
    </row>
    <row r="45" spans="1:5" ht="23.25" customHeight="1" x14ac:dyDescent="0.25">
      <c r="A45" s="231" t="s">
        <v>1017</v>
      </c>
      <c r="B45" s="176"/>
      <c r="C45" s="338"/>
      <c r="D45" s="177"/>
      <c r="E45" s="177"/>
    </row>
    <row r="46" spans="1:5" ht="13.8" x14ac:dyDescent="0.25">
      <c r="A46" s="226" t="s">
        <v>1005</v>
      </c>
      <c r="B46" s="176"/>
      <c r="C46" s="338"/>
      <c r="D46" s="177"/>
      <c r="E46" s="177"/>
    </row>
    <row r="47" spans="1:5" x14ac:dyDescent="0.25">
      <c r="B47" s="176"/>
      <c r="C47" s="338"/>
      <c r="D47" s="177"/>
      <c r="E47" s="177"/>
    </row>
    <row r="48" spans="1:5" x14ac:dyDescent="0.25">
      <c r="A48" s="219" t="s">
        <v>990</v>
      </c>
      <c r="B48" s="176"/>
      <c r="C48" s="338"/>
      <c r="D48" s="177"/>
      <c r="E48" s="177"/>
    </row>
    <row r="49" spans="1:5" x14ac:dyDescent="0.25">
      <c r="A49" s="219" t="s">
        <v>736</v>
      </c>
      <c r="B49" s="176"/>
      <c r="C49" s="338"/>
      <c r="D49" s="177"/>
      <c r="E49" s="177"/>
    </row>
    <row r="50" spans="1:5" x14ac:dyDescent="0.25">
      <c r="A50" s="176"/>
      <c r="B50" s="176"/>
      <c r="C50" s="338"/>
      <c r="D50" s="177"/>
      <c r="E50" s="177"/>
    </row>
    <row r="51" spans="1:5" x14ac:dyDescent="0.25">
      <c r="A51" s="176"/>
      <c r="B51" s="176"/>
      <c r="C51" s="338"/>
      <c r="D51" s="177"/>
      <c r="E51" s="177"/>
    </row>
    <row r="52" spans="1:5" x14ac:dyDescent="0.25">
      <c r="A52" s="176"/>
      <c r="B52" s="176"/>
      <c r="C52" s="338"/>
      <c r="D52" s="177"/>
      <c r="E52" s="177"/>
    </row>
    <row r="53" spans="1:5" x14ac:dyDescent="0.25">
      <c r="A53" s="176"/>
      <c r="B53" s="176"/>
      <c r="C53" s="338"/>
      <c r="D53" s="177"/>
      <c r="E53" s="177"/>
    </row>
    <row r="54" spans="1:5" x14ac:dyDescent="0.25">
      <c r="A54" s="176"/>
      <c r="B54" s="176"/>
      <c r="C54" s="338"/>
      <c r="D54" s="177"/>
      <c r="E54" s="177"/>
    </row>
    <row r="55" spans="1:5" x14ac:dyDescent="0.25">
      <c r="A55" s="176"/>
      <c r="B55" s="176"/>
      <c r="C55" s="338"/>
      <c r="D55" s="177"/>
      <c r="E55" s="177"/>
    </row>
    <row r="56" spans="1:5" x14ac:dyDescent="0.25">
      <c r="A56" s="176"/>
      <c r="B56" s="176"/>
      <c r="C56" s="338"/>
      <c r="D56" s="177"/>
      <c r="E56" s="177"/>
    </row>
    <row r="57" spans="1:5" x14ac:dyDescent="0.25">
      <c r="A57" s="176"/>
      <c r="B57" s="176"/>
      <c r="C57" s="338"/>
      <c r="D57" s="177"/>
      <c r="E57" s="177"/>
    </row>
    <row r="58" spans="1:5" x14ac:dyDescent="0.25">
      <c r="A58" s="176"/>
      <c r="B58" s="176"/>
      <c r="C58" s="338"/>
      <c r="D58" s="177"/>
      <c r="E58" s="177"/>
    </row>
    <row r="59" spans="1:5" x14ac:dyDescent="0.25">
      <c r="A59" s="176"/>
      <c r="B59" s="176"/>
      <c r="C59" s="338"/>
      <c r="D59" s="177"/>
      <c r="E59" s="177"/>
    </row>
    <row r="60" spans="1:5" x14ac:dyDescent="0.25">
      <c r="A60" s="176"/>
      <c r="B60" s="176"/>
      <c r="C60" s="338"/>
      <c r="D60" s="177"/>
      <c r="E60" s="177"/>
    </row>
    <row r="61" spans="1:5" x14ac:dyDescent="0.25">
      <c r="A61" s="176"/>
      <c r="B61" s="176"/>
      <c r="C61" s="338"/>
      <c r="D61" s="177"/>
      <c r="E61" s="177"/>
    </row>
    <row r="62" spans="1:5" x14ac:dyDescent="0.25">
      <c r="A62" s="176"/>
      <c r="B62" s="176"/>
      <c r="C62" s="338"/>
      <c r="D62" s="177"/>
      <c r="E62" s="177"/>
    </row>
    <row r="63" spans="1:5" x14ac:dyDescent="0.25">
      <c r="A63" s="176"/>
      <c r="B63" s="176"/>
      <c r="C63" s="338"/>
      <c r="D63" s="177"/>
      <c r="E63" s="177"/>
    </row>
    <row r="64" spans="1:5" x14ac:dyDescent="0.25">
      <c r="A64" s="176"/>
      <c r="B64" s="176"/>
      <c r="C64" s="338"/>
      <c r="D64" s="177"/>
      <c r="E64" s="177"/>
    </row>
    <row r="65" spans="1:5" x14ac:dyDescent="0.25">
      <c r="A65" s="176"/>
      <c r="B65" s="176"/>
      <c r="C65" s="338"/>
      <c r="D65" s="177"/>
      <c r="E65" s="177"/>
    </row>
    <row r="66" spans="1:5" x14ac:dyDescent="0.25">
      <c r="A66" s="176"/>
      <c r="B66" s="176"/>
      <c r="C66" s="338"/>
      <c r="D66" s="177"/>
      <c r="E66" s="177"/>
    </row>
    <row r="67" spans="1:5" x14ac:dyDescent="0.25">
      <c r="A67" s="176"/>
      <c r="B67" s="176"/>
      <c r="C67" s="338"/>
      <c r="D67" s="177"/>
      <c r="E67" s="177"/>
    </row>
  </sheetData>
  <sortState xmlns:xlrd2="http://schemas.microsoft.com/office/spreadsheetml/2017/richdata2" ref="A5:H18">
    <sortCondition ref="H5:H18"/>
  </sortState>
  <mergeCells count="17">
    <mergeCell ref="A22:B22"/>
    <mergeCell ref="A23:B23"/>
    <mergeCell ref="A24:B24"/>
    <mergeCell ref="A25:B25"/>
    <mergeCell ref="A1:L1"/>
    <mergeCell ref="A2:C2"/>
    <mergeCell ref="A36:B36"/>
    <mergeCell ref="A31:B31"/>
    <mergeCell ref="A32:B32"/>
    <mergeCell ref="A33:B33"/>
    <mergeCell ref="A34:B34"/>
    <mergeCell ref="A35:B35"/>
    <mergeCell ref="A26:B26"/>
    <mergeCell ref="A27:B27"/>
    <mergeCell ref="A28:B28"/>
    <mergeCell ref="A29:B29"/>
    <mergeCell ref="A30:B30"/>
  </mergeCells>
  <hyperlinks>
    <hyperlink ref="A2:C2" location="TOC!A1" display="Return to Table of Contents" xr:uid="{00000000-0004-0000-2700-000000000000}"/>
  </hyperlinks>
  <pageMargins left="0.25" right="0.25" top="0.75" bottom="0.75" header="0.3" footer="0.3"/>
  <pageSetup scale="63" fitToHeight="0" orientation="portrait" blackAndWhite="1" horizontalDpi="300" verticalDpi="300" r:id="rId1"/>
  <headerFooter>
    <oddHeader>&amp;L&amp;9 2025-26 &amp;"Arial,Italic"Survey of Dental Education&amp;"Arial,Regular"
Report 1 - Academic Programs, Enrollment, and Graduates</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X35"/>
  <sheetViews>
    <sheetView zoomScaleNormal="100" workbookViewId="0">
      <pane ySplit="2" topLeftCell="A3" activePane="bottomLeft" state="frozen"/>
      <selection activeCell="M10" sqref="M10"/>
      <selection pane="bottomLeft"/>
    </sheetView>
  </sheetViews>
  <sheetFormatPr defaultColWidth="9.109375" defaultRowHeight="13.2" x14ac:dyDescent="0.25"/>
  <cols>
    <col min="1" max="1" width="17.5546875" style="8" customWidth="1"/>
    <col min="2" max="2" width="9.109375" style="8"/>
    <col min="3" max="3" width="11.5546875" style="8" bestFit="1" customWidth="1"/>
    <col min="4" max="9" width="9.109375" style="8"/>
    <col min="10" max="10" width="11.88671875" style="8" customWidth="1"/>
    <col min="11" max="12" width="9.109375" style="8"/>
    <col min="13" max="19" width="7.6640625" style="8" customWidth="1"/>
    <col min="20" max="20" width="5.88671875" style="8" customWidth="1"/>
    <col min="21" max="21" width="9.109375" style="8"/>
    <col min="22" max="22" width="26.5546875" style="8" customWidth="1"/>
    <col min="23" max="16384" width="9.109375" style="8"/>
  </cols>
  <sheetData>
    <row r="1" spans="1:24" ht="16.2" x14ac:dyDescent="0.25">
      <c r="A1" s="188" t="s">
        <v>732</v>
      </c>
      <c r="B1" s="193"/>
      <c r="C1" s="193"/>
    </row>
    <row r="2" spans="1:24" ht="18" customHeight="1" x14ac:dyDescent="0.25">
      <c r="A2" s="1000" t="s">
        <v>10</v>
      </c>
      <c r="B2" s="1000"/>
      <c r="C2" s="1000"/>
    </row>
    <row r="3" spans="1:24" x14ac:dyDescent="0.25">
      <c r="A3" s="191"/>
      <c r="B3" s="191"/>
      <c r="C3" s="191"/>
      <c r="D3" s="191"/>
      <c r="E3" s="191"/>
      <c r="F3" s="191"/>
      <c r="G3" s="191"/>
      <c r="H3" s="191"/>
      <c r="M3" s="973"/>
      <c r="N3" s="973"/>
      <c r="O3" s="973"/>
      <c r="P3" s="973"/>
      <c r="Q3" s="973"/>
      <c r="R3" s="973"/>
      <c r="S3" s="973"/>
      <c r="T3" s="973"/>
      <c r="U3" s="973"/>
      <c r="V3" s="973"/>
      <c r="W3" s="973"/>
      <c r="X3" s="973"/>
    </row>
    <row r="4" spans="1:24" ht="13.8" thickBot="1" x14ac:dyDescent="0.3">
      <c r="A4" s="191"/>
      <c r="B4" s="191"/>
      <c r="C4" s="191"/>
      <c r="D4" s="191"/>
      <c r="E4" s="191"/>
      <c r="F4" s="191"/>
      <c r="G4" s="191"/>
      <c r="H4" s="191"/>
      <c r="I4" s="191"/>
      <c r="J4" s="191"/>
      <c r="M4" s="973"/>
      <c r="N4" s="973"/>
      <c r="O4" s="973"/>
      <c r="P4" s="973"/>
      <c r="Q4" s="973"/>
      <c r="R4" s="973"/>
      <c r="S4" s="973"/>
      <c r="T4" s="973"/>
      <c r="U4" s="973"/>
      <c r="V4" s="973"/>
      <c r="W4" s="973"/>
      <c r="X4" s="973"/>
    </row>
    <row r="5" spans="1:24" x14ac:dyDescent="0.25">
      <c r="A5" s="1002" t="s">
        <v>38</v>
      </c>
      <c r="B5" s="1004" t="s">
        <v>39</v>
      </c>
      <c r="C5" s="1004" t="s">
        <v>40</v>
      </c>
      <c r="D5" s="210"/>
      <c r="E5" s="210"/>
      <c r="F5" s="191"/>
      <c r="G5" s="191"/>
      <c r="H5" s="191"/>
      <c r="I5" s="191"/>
      <c r="J5" s="191"/>
      <c r="M5" s="973"/>
      <c r="N5" s="973"/>
      <c r="O5" s="973"/>
      <c r="P5" s="973"/>
      <c r="Q5" s="973"/>
      <c r="R5" s="973"/>
      <c r="S5" s="973"/>
      <c r="T5" s="973"/>
      <c r="U5" s="973"/>
      <c r="V5" s="973"/>
      <c r="W5" s="973"/>
      <c r="X5" s="973"/>
    </row>
    <row r="6" spans="1:24" x14ac:dyDescent="0.25">
      <c r="A6" s="1003"/>
      <c r="B6" s="1005"/>
      <c r="C6" s="1005"/>
      <c r="D6" s="213"/>
      <c r="E6" s="213"/>
      <c r="F6" s="191"/>
      <c r="G6" s="191"/>
      <c r="H6" s="191"/>
      <c r="I6" s="191"/>
      <c r="J6" s="191"/>
      <c r="M6" s="973"/>
      <c r="N6" s="973"/>
      <c r="O6" s="973"/>
      <c r="P6" s="973"/>
      <c r="Q6" s="973"/>
      <c r="R6" s="973"/>
      <c r="S6" s="973"/>
      <c r="T6" s="973"/>
      <c r="U6" s="973"/>
      <c r="V6" s="973"/>
      <c r="W6" s="973"/>
      <c r="X6" s="973"/>
    </row>
    <row r="7" spans="1:24" ht="13.8" thickBot="1" x14ac:dyDescent="0.3">
      <c r="A7" s="315" t="s">
        <v>41</v>
      </c>
      <c r="B7" s="217">
        <v>41</v>
      </c>
      <c r="C7" s="667">
        <f>B7/$B$11</f>
        <v>0.53246753246753242</v>
      </c>
      <c r="D7" s="217"/>
      <c r="E7" s="217"/>
      <c r="F7" s="191"/>
      <c r="G7" s="191"/>
      <c r="H7" s="191"/>
      <c r="I7" s="191"/>
      <c r="J7" s="191"/>
      <c r="M7" s="973"/>
      <c r="N7" s="973"/>
      <c r="O7" s="973"/>
      <c r="P7" s="973"/>
      <c r="Q7" s="973"/>
      <c r="R7" s="973"/>
      <c r="S7" s="973"/>
      <c r="T7" s="973"/>
      <c r="U7" s="973"/>
      <c r="V7" s="973"/>
      <c r="W7" s="973"/>
      <c r="X7" s="973"/>
    </row>
    <row r="8" spans="1:24" ht="20.100000000000001" customHeight="1" thickTop="1" thickBot="1" x14ac:dyDescent="0.3">
      <c r="A8" s="315" t="s">
        <v>42</v>
      </c>
      <c r="B8" s="217">
        <v>32</v>
      </c>
      <c r="C8" s="667">
        <f t="shared" ref="C8:C10" si="0">B8/$B$11</f>
        <v>0.41558441558441561</v>
      </c>
      <c r="D8" s="217"/>
      <c r="E8" s="217"/>
      <c r="F8" s="191"/>
      <c r="G8" s="191"/>
      <c r="H8" s="191"/>
      <c r="I8" s="191"/>
      <c r="J8" s="191"/>
      <c r="M8" s="976"/>
      <c r="N8" s="977"/>
      <c r="O8" s="977"/>
      <c r="P8" s="977"/>
      <c r="Q8" s="977"/>
      <c r="R8" s="977"/>
      <c r="S8" s="977"/>
      <c r="T8" s="973"/>
      <c r="U8" s="978"/>
      <c r="V8" s="974"/>
      <c r="W8" s="973"/>
      <c r="X8" s="973"/>
    </row>
    <row r="9" spans="1:24" ht="20.100000000000001" customHeight="1" thickTop="1" thickBot="1" x14ac:dyDescent="0.35">
      <c r="A9" s="315" t="s">
        <v>43</v>
      </c>
      <c r="B9" s="217">
        <v>2</v>
      </c>
      <c r="C9" s="667">
        <f t="shared" si="0"/>
        <v>2.5974025974025976E-2</v>
      </c>
      <c r="D9" s="217"/>
      <c r="E9" s="217"/>
      <c r="F9" s="191"/>
      <c r="G9" s="191"/>
      <c r="H9" s="191"/>
      <c r="I9" s="191"/>
      <c r="J9" s="191"/>
      <c r="M9" s="977"/>
      <c r="N9" s="977"/>
      <c r="O9" s="977"/>
      <c r="P9" s="977"/>
      <c r="Q9" s="977"/>
      <c r="R9" s="977"/>
      <c r="S9" s="977"/>
      <c r="T9" s="973"/>
      <c r="U9" s="978"/>
      <c r="V9" s="975"/>
      <c r="W9" s="973"/>
      <c r="X9" s="973"/>
    </row>
    <row r="10" spans="1:24" ht="20.100000000000001" customHeight="1" thickTop="1" thickBot="1" x14ac:dyDescent="0.35">
      <c r="A10" s="315" t="s">
        <v>44</v>
      </c>
      <c r="B10" s="564">
        <v>2</v>
      </c>
      <c r="C10" s="667">
        <f t="shared" si="0"/>
        <v>2.5974025974025976E-2</v>
      </c>
      <c r="D10" s="191"/>
      <c r="E10" s="191"/>
      <c r="F10" s="191"/>
      <c r="G10" s="191"/>
      <c r="H10" s="191"/>
      <c r="I10" s="191"/>
      <c r="J10" s="191"/>
      <c r="M10" s="977"/>
      <c r="N10" s="977"/>
      <c r="O10" s="977"/>
      <c r="P10" s="977"/>
      <c r="Q10" s="977"/>
      <c r="R10" s="977"/>
      <c r="S10" s="977"/>
      <c r="T10" s="973"/>
      <c r="U10" s="978"/>
      <c r="V10" s="975"/>
      <c r="W10" s="973"/>
      <c r="X10" s="973"/>
    </row>
    <row r="11" spans="1:24" ht="20.100000000000001" customHeight="1" thickTop="1" thickBot="1" x14ac:dyDescent="0.35">
      <c r="A11" s="191"/>
      <c r="B11" s="191">
        <f>SUM(B7:B10)</f>
        <v>77</v>
      </c>
      <c r="C11" s="191">
        <f>SUM(C7:C10)</f>
        <v>1</v>
      </c>
      <c r="D11" s="191"/>
      <c r="E11" s="191"/>
      <c r="F11" s="191"/>
      <c r="G11" s="191"/>
      <c r="H11" s="191"/>
      <c r="I11" s="191"/>
      <c r="J11" s="191"/>
      <c r="M11" s="977"/>
      <c r="N11" s="977"/>
      <c r="O11" s="977"/>
      <c r="P11" s="977"/>
      <c r="Q11" s="977"/>
      <c r="R11" s="977"/>
      <c r="S11" s="977"/>
      <c r="T11" s="973"/>
      <c r="U11" s="978"/>
      <c r="V11" s="975"/>
      <c r="W11" s="973"/>
      <c r="X11" s="973"/>
    </row>
    <row r="12" spans="1:24" ht="20.100000000000001" customHeight="1" thickTop="1" thickBot="1" x14ac:dyDescent="0.3">
      <c r="A12" s="191"/>
      <c r="B12" s="191"/>
      <c r="C12" s="191"/>
      <c r="D12" s="191"/>
      <c r="E12" s="191"/>
      <c r="F12" s="191"/>
      <c r="G12" s="191"/>
      <c r="H12" s="191"/>
      <c r="I12" s="191"/>
      <c r="J12" s="191"/>
      <c r="M12" s="977"/>
      <c r="N12" s="977"/>
      <c r="O12" s="977"/>
      <c r="P12" s="977"/>
      <c r="Q12" s="977"/>
      <c r="R12" s="977"/>
      <c r="S12" s="977"/>
      <c r="T12" s="973"/>
      <c r="U12" s="973"/>
      <c r="V12" s="973"/>
      <c r="W12" s="973"/>
      <c r="X12" s="973"/>
    </row>
    <row r="13" spans="1:24" ht="20.100000000000001" customHeight="1" thickTop="1" thickBot="1" x14ac:dyDescent="0.3">
      <c r="A13" s="191"/>
      <c r="B13" s="191"/>
      <c r="C13" s="191"/>
      <c r="D13" s="191"/>
      <c r="E13" s="191"/>
      <c r="F13" s="191"/>
      <c r="G13" s="191"/>
      <c r="H13" s="191"/>
      <c r="I13" s="191"/>
      <c r="J13" s="191"/>
      <c r="M13" s="977"/>
      <c r="N13" s="977"/>
      <c r="O13" s="977"/>
      <c r="P13" s="977"/>
      <c r="Q13" s="977"/>
      <c r="R13" s="977"/>
      <c r="S13" s="977"/>
      <c r="T13" s="973"/>
      <c r="U13" s="973"/>
      <c r="V13" s="973"/>
      <c r="W13" s="973"/>
      <c r="X13" s="973"/>
    </row>
    <row r="14" spans="1:24" ht="20.100000000000001" customHeight="1" thickTop="1" thickBot="1" x14ac:dyDescent="0.3">
      <c r="A14" s="191"/>
      <c r="B14" s="191"/>
      <c r="C14" s="191"/>
      <c r="D14" s="191"/>
      <c r="E14" s="191"/>
      <c r="F14" s="191"/>
      <c r="G14" s="191"/>
      <c r="H14" s="191"/>
      <c r="I14" s="191"/>
      <c r="J14" s="191"/>
      <c r="M14" s="977"/>
      <c r="N14" s="977"/>
      <c r="O14" s="977"/>
      <c r="P14" s="977"/>
      <c r="Q14" s="977"/>
      <c r="R14" s="977"/>
      <c r="S14" s="977"/>
      <c r="T14" s="973"/>
      <c r="U14" s="973"/>
      <c r="V14" s="973"/>
      <c r="W14" s="973"/>
      <c r="X14" s="973"/>
    </row>
    <row r="15" spans="1:24" ht="20.100000000000001" customHeight="1" thickTop="1" thickBot="1" x14ac:dyDescent="0.3">
      <c r="A15" s="191"/>
      <c r="B15" s="191"/>
      <c r="C15" s="191"/>
      <c r="D15" s="191"/>
      <c r="E15" s="191"/>
      <c r="F15" s="191"/>
      <c r="G15" s="191"/>
      <c r="H15" s="191"/>
      <c r="I15" s="191"/>
      <c r="J15" s="191"/>
      <c r="M15" s="977"/>
      <c r="N15" s="977"/>
      <c r="O15" s="977"/>
      <c r="P15" s="977"/>
      <c r="Q15" s="977"/>
      <c r="R15" s="977"/>
      <c r="S15" s="977"/>
      <c r="T15" s="973"/>
      <c r="U15" s="973"/>
      <c r="V15" s="973"/>
      <c r="W15" s="973"/>
      <c r="X15" s="973"/>
    </row>
    <row r="16" spans="1:24" ht="20.100000000000001" customHeight="1" thickTop="1" thickBot="1" x14ac:dyDescent="0.3">
      <c r="A16" s="1002" t="s">
        <v>38</v>
      </c>
      <c r="B16" s="1004" t="s">
        <v>39</v>
      </c>
      <c r="C16" s="1004" t="s">
        <v>40</v>
      </c>
      <c r="D16" s="665" t="s">
        <v>45</v>
      </c>
      <c r="E16" s="665" t="s">
        <v>45</v>
      </c>
      <c r="F16" s="191"/>
      <c r="G16" s="191"/>
      <c r="H16" s="191"/>
      <c r="I16" s="191"/>
      <c r="J16" s="191"/>
      <c r="M16" s="977"/>
      <c r="N16" s="977"/>
      <c r="O16" s="977"/>
      <c r="P16" s="977"/>
      <c r="Q16" s="977"/>
      <c r="R16" s="977"/>
      <c r="S16" s="977"/>
      <c r="T16" s="973"/>
      <c r="U16" s="973"/>
      <c r="V16" s="973"/>
      <c r="W16" s="973"/>
      <c r="X16" s="973"/>
    </row>
    <row r="17" spans="1:24" ht="20.100000000000001" customHeight="1" thickTop="1" thickBot="1" x14ac:dyDescent="0.3">
      <c r="A17" s="1003"/>
      <c r="B17" s="1007"/>
      <c r="C17" s="1007"/>
      <c r="D17" s="666" t="s">
        <v>39</v>
      </c>
      <c r="E17" s="666" t="s">
        <v>40</v>
      </c>
      <c r="F17" s="191"/>
      <c r="G17" s="191"/>
      <c r="H17" s="191"/>
      <c r="I17" s="191"/>
      <c r="J17" s="191"/>
      <c r="M17" s="977"/>
      <c r="N17" s="977"/>
      <c r="O17" s="977"/>
      <c r="P17" s="977"/>
      <c r="Q17" s="977"/>
      <c r="R17" s="977"/>
      <c r="S17" s="977"/>
      <c r="T17" s="973"/>
      <c r="U17" s="973"/>
      <c r="V17" s="973"/>
      <c r="W17" s="973"/>
      <c r="X17" s="973"/>
    </row>
    <row r="18" spans="1:24" ht="20.100000000000001" customHeight="1" thickTop="1" thickBot="1" x14ac:dyDescent="0.3">
      <c r="A18" s="664" t="s">
        <v>57</v>
      </c>
      <c r="B18" s="217">
        <v>41</v>
      </c>
      <c r="C18" s="217"/>
      <c r="D18" s="217"/>
      <c r="E18" s="217"/>
      <c r="F18" s="191"/>
      <c r="G18" s="191"/>
      <c r="H18" s="191"/>
      <c r="I18" s="191"/>
      <c r="J18" s="191"/>
      <c r="M18" s="977"/>
      <c r="N18" s="977"/>
      <c r="O18" s="977"/>
      <c r="P18" s="977"/>
      <c r="Q18" s="977"/>
      <c r="R18" s="977"/>
      <c r="S18" s="977"/>
      <c r="T18" s="973"/>
      <c r="U18" s="973"/>
      <c r="V18" s="973"/>
      <c r="W18" s="973"/>
      <c r="X18" s="973"/>
    </row>
    <row r="19" spans="1:24" ht="27" thickTop="1" x14ac:dyDescent="0.25">
      <c r="A19" s="664" t="s">
        <v>92</v>
      </c>
      <c r="B19" s="217">
        <v>2</v>
      </c>
      <c r="C19" s="217"/>
      <c r="D19" s="217"/>
      <c r="E19" s="217"/>
      <c r="F19" s="191"/>
      <c r="G19" s="191"/>
      <c r="H19" s="191"/>
      <c r="I19" s="191"/>
      <c r="J19" s="191"/>
      <c r="M19" s="973"/>
      <c r="N19" s="973"/>
      <c r="O19" s="973"/>
      <c r="P19" s="973"/>
      <c r="Q19" s="973"/>
      <c r="R19" s="973"/>
      <c r="S19" s="973"/>
      <c r="T19" s="973"/>
      <c r="U19" s="973"/>
      <c r="V19" s="973"/>
      <c r="W19" s="973"/>
      <c r="X19" s="973"/>
    </row>
    <row r="20" spans="1:24" x14ac:dyDescent="0.25">
      <c r="A20" s="664" t="s">
        <v>59</v>
      </c>
      <c r="B20" s="217">
        <v>30</v>
      </c>
      <c r="C20" s="217"/>
      <c r="D20" s="217"/>
      <c r="E20" s="217"/>
      <c r="F20" s="191"/>
      <c r="G20" s="191"/>
      <c r="H20" s="191"/>
      <c r="I20" s="191"/>
      <c r="J20" s="191"/>
    </row>
    <row r="21" spans="1:24" x14ac:dyDescent="0.25">
      <c r="A21" s="664" t="s">
        <v>61</v>
      </c>
      <c r="B21" s="217">
        <v>2</v>
      </c>
      <c r="C21" s="217"/>
      <c r="D21" s="217"/>
      <c r="E21" s="217"/>
      <c r="F21" s="191"/>
      <c r="G21" s="191"/>
      <c r="H21" s="191"/>
      <c r="I21" s="191"/>
      <c r="J21" s="191"/>
    </row>
    <row r="22" spans="1:24" x14ac:dyDescent="0.25">
      <c r="A22" s="191"/>
      <c r="B22" s="191"/>
      <c r="C22" s="191"/>
      <c r="D22" s="191"/>
      <c r="E22" s="191"/>
      <c r="F22" s="191"/>
      <c r="G22" s="191"/>
      <c r="H22" s="191"/>
      <c r="I22" s="191"/>
      <c r="J22" s="191"/>
    </row>
    <row r="23" spans="1:24" x14ac:dyDescent="0.25">
      <c r="A23" s="191"/>
      <c r="B23" s="191"/>
      <c r="C23" s="191"/>
      <c r="D23" s="191"/>
      <c r="E23" s="191"/>
      <c r="F23" s="191"/>
      <c r="G23" s="191"/>
      <c r="H23" s="191"/>
      <c r="I23" s="191"/>
      <c r="J23" s="191"/>
    </row>
    <row r="24" spans="1:24" x14ac:dyDescent="0.25">
      <c r="A24" s="191"/>
      <c r="B24" s="191"/>
      <c r="C24" s="191"/>
      <c r="D24" s="191"/>
      <c r="E24" s="191"/>
      <c r="F24" s="191"/>
      <c r="G24" s="191"/>
      <c r="H24" s="191"/>
      <c r="I24" s="191"/>
      <c r="J24" s="191"/>
    </row>
    <row r="25" spans="1:24" x14ac:dyDescent="0.25">
      <c r="A25" s="191"/>
      <c r="B25" s="191"/>
      <c r="C25" s="191"/>
      <c r="D25" s="191"/>
      <c r="E25" s="191"/>
      <c r="F25" s="191"/>
      <c r="G25" s="191"/>
      <c r="H25" s="191"/>
      <c r="I25" s="191"/>
      <c r="J25" s="191"/>
    </row>
    <row r="26" spans="1:24" x14ac:dyDescent="0.25">
      <c r="A26" s="191"/>
      <c r="B26" s="191"/>
      <c r="C26" s="191"/>
      <c r="D26" s="191"/>
      <c r="E26" s="191"/>
      <c r="F26" s="191"/>
      <c r="G26" s="191"/>
      <c r="H26" s="191"/>
      <c r="I26" s="191"/>
      <c r="J26" s="191"/>
    </row>
    <row r="27" spans="1:24" ht="21.6" customHeight="1" x14ac:dyDescent="0.25">
      <c r="A27" s="191"/>
      <c r="B27" s="316"/>
      <c r="C27" s="316"/>
      <c r="D27" s="316"/>
      <c r="E27" s="316"/>
      <c r="F27" s="316"/>
      <c r="G27" s="316"/>
      <c r="H27" s="316"/>
      <c r="I27" s="316"/>
      <c r="J27" s="316"/>
    </row>
    <row r="28" spans="1:24" x14ac:dyDescent="0.25">
      <c r="A28" s="191"/>
      <c r="B28" s="316"/>
      <c r="C28" s="316"/>
      <c r="D28" s="316"/>
      <c r="E28" s="316"/>
      <c r="F28" s="316"/>
      <c r="G28" s="316"/>
      <c r="H28" s="316"/>
      <c r="I28" s="316"/>
      <c r="J28" s="316"/>
    </row>
    <row r="29" spans="1:24" ht="12.75" customHeight="1" x14ac:dyDescent="0.25">
      <c r="A29" s="191"/>
      <c r="B29" s="191"/>
      <c r="C29" s="191"/>
      <c r="D29" s="191"/>
      <c r="E29" s="191"/>
      <c r="F29" s="191"/>
      <c r="G29" s="191"/>
      <c r="H29" s="191"/>
      <c r="I29" s="191"/>
      <c r="J29" s="191"/>
      <c r="K29" s="192"/>
    </row>
    <row r="30" spans="1:24" x14ac:dyDescent="0.25">
      <c r="A30" s="191"/>
      <c r="B30" s="191"/>
      <c r="C30" s="191"/>
      <c r="D30" s="191"/>
      <c r="E30" s="191"/>
      <c r="F30" s="191"/>
      <c r="G30" s="191"/>
      <c r="H30" s="191"/>
      <c r="I30" s="191"/>
      <c r="J30" s="191"/>
    </row>
    <row r="31" spans="1:24" ht="13.8" x14ac:dyDescent="0.25">
      <c r="A31" s="1001" t="s">
        <v>46</v>
      </c>
      <c r="B31" s="1001"/>
      <c r="C31" s="1001"/>
      <c r="D31" s="1001"/>
    </row>
    <row r="32" spans="1:24" s="173" customFormat="1" ht="41.25" customHeight="1" x14ac:dyDescent="0.25">
      <c r="A32" s="1006" t="s">
        <v>729</v>
      </c>
      <c r="B32" s="1006"/>
      <c r="C32" s="1006"/>
      <c r="D32" s="1006"/>
      <c r="E32" s="1006"/>
      <c r="F32" s="1006"/>
      <c r="G32" s="1006"/>
      <c r="H32" s="1006"/>
      <c r="I32" s="1006"/>
      <c r="J32" s="496"/>
    </row>
    <row r="33" spans="1:10" s="173" customFormat="1" x14ac:dyDescent="0.25">
      <c r="A33" s="477"/>
      <c r="B33" s="477"/>
      <c r="C33" s="477"/>
      <c r="D33" s="477"/>
      <c r="E33" s="477"/>
      <c r="F33" s="477"/>
      <c r="G33" s="477"/>
      <c r="H33" s="477"/>
      <c r="I33" s="477"/>
      <c r="J33" s="496"/>
    </row>
    <row r="34" spans="1:10" ht="28.5" customHeight="1" x14ac:dyDescent="0.25">
      <c r="A34" s="999" t="s">
        <v>730</v>
      </c>
      <c r="B34" s="999"/>
      <c r="C34" s="999"/>
      <c r="D34" s="999"/>
      <c r="E34" s="999"/>
      <c r="F34" s="999"/>
      <c r="G34" s="999"/>
      <c r="H34" s="999"/>
      <c r="I34" s="999"/>
    </row>
    <row r="35" spans="1:10" ht="18" customHeight="1" x14ac:dyDescent="0.25">
      <c r="A35" s="29" t="s">
        <v>731</v>
      </c>
    </row>
  </sheetData>
  <sortState xmlns:xlrd2="http://schemas.microsoft.com/office/spreadsheetml/2017/richdata2" ref="C7:C10">
    <sortCondition descending="1" ref="C7:C10"/>
  </sortState>
  <mergeCells count="10">
    <mergeCell ref="A34:I34"/>
    <mergeCell ref="A2:C2"/>
    <mergeCell ref="A31:D31"/>
    <mergeCell ref="A5:A6"/>
    <mergeCell ref="B5:B6"/>
    <mergeCell ref="C5:C6"/>
    <mergeCell ref="A32:I32"/>
    <mergeCell ref="A16:A17"/>
    <mergeCell ref="B16:B17"/>
    <mergeCell ref="C16:C17"/>
  </mergeCells>
  <hyperlinks>
    <hyperlink ref="A2:C2" location="TOC!A1" display="Return to Table of Contents" xr:uid="{00000000-0004-0000-0300-000000000000}"/>
    <hyperlink ref="A31:D31" location="Glossary!A1" display="1 Refer to glossary for classification definitions." xr:uid="{00000000-0004-0000-0300-000001000000}"/>
  </hyperlinks>
  <pageMargins left="0.25" right="0.25" top="0.75" bottom="0.75" header="0.3" footer="0.3"/>
  <pageSetup scale="98" fitToHeight="0" orientation="portrait" horizontalDpi="1200" verticalDpi="1200" r:id="rId1"/>
  <headerFooter>
    <oddHeader>&amp;L&amp;9 2025-26 &amp;"Arial,Italic"Survey of Dental Education&amp;"Arial,Regular"
Report 1 - Academic Programs, Enrollment, and Graduates</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70C0"/>
  </sheetPr>
  <dimension ref="A1:X145"/>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109375" defaultRowHeight="13.8" x14ac:dyDescent="0.25"/>
  <cols>
    <col min="1" max="1" width="9.88671875" style="116" customWidth="1"/>
    <col min="2" max="2" width="57.5546875" style="116" customWidth="1"/>
    <col min="3" max="3" width="21.109375" style="116" customWidth="1"/>
    <col min="4" max="4" width="13.88671875" style="116" customWidth="1"/>
    <col min="5" max="18" width="12.6640625" style="116" customWidth="1"/>
    <col min="19" max="21" width="9.109375" style="967"/>
    <col min="22" max="16384" width="9.109375" style="116"/>
  </cols>
  <sheetData>
    <row r="1" spans="1:21" ht="34.5" customHeight="1" x14ac:dyDescent="0.25">
      <c r="A1" s="1011" t="s">
        <v>981</v>
      </c>
      <c r="B1" s="1011"/>
      <c r="C1" s="1011"/>
    </row>
    <row r="2" spans="1:21" ht="20.25" customHeight="1" x14ac:dyDescent="0.25">
      <c r="A2" s="1040" t="s">
        <v>10</v>
      </c>
      <c r="B2" s="1040"/>
      <c r="C2" s="464"/>
    </row>
    <row r="3" spans="1:21" ht="30" customHeight="1" x14ac:dyDescent="0.25">
      <c r="A3" s="1031" t="s">
        <v>254</v>
      </c>
      <c r="B3" s="1032" t="s">
        <v>153</v>
      </c>
      <c r="C3" s="54"/>
      <c r="D3" s="1079" t="s">
        <v>556</v>
      </c>
      <c r="E3" s="1079" t="s">
        <v>557</v>
      </c>
      <c r="F3" s="1079" t="s">
        <v>558</v>
      </c>
      <c r="G3" s="1079" t="s">
        <v>559</v>
      </c>
      <c r="H3" s="1079" t="s">
        <v>560</v>
      </c>
      <c r="I3" s="1079" t="s">
        <v>561</v>
      </c>
      <c r="J3" s="1079" t="s">
        <v>562</v>
      </c>
      <c r="K3" s="1079" t="s">
        <v>563</v>
      </c>
      <c r="L3" s="1079" t="s">
        <v>564</v>
      </c>
      <c r="M3" s="1079" t="s">
        <v>565</v>
      </c>
      <c r="N3" s="1079" t="s">
        <v>566</v>
      </c>
      <c r="O3" s="1079" t="s">
        <v>567</v>
      </c>
      <c r="P3" s="1079" t="s">
        <v>542</v>
      </c>
      <c r="Q3" s="1079" t="s">
        <v>568</v>
      </c>
      <c r="R3" s="1079" t="s">
        <v>569</v>
      </c>
    </row>
    <row r="4" spans="1:21" ht="35.25" customHeight="1" x14ac:dyDescent="0.25">
      <c r="A4" s="1031"/>
      <c r="B4" s="1032"/>
      <c r="C4" s="54" t="s">
        <v>55</v>
      </c>
      <c r="D4" s="1079"/>
      <c r="E4" s="1079"/>
      <c r="F4" s="1079"/>
      <c r="G4" s="1079"/>
      <c r="H4" s="1079"/>
      <c r="I4" s="1079"/>
      <c r="J4" s="1079"/>
      <c r="K4" s="1079"/>
      <c r="L4" s="1079"/>
      <c r="M4" s="1079"/>
      <c r="N4" s="1079"/>
      <c r="O4" s="1079"/>
      <c r="P4" s="1079"/>
      <c r="Q4" s="1079"/>
      <c r="R4" s="1079"/>
    </row>
    <row r="5" spans="1:21" s="129" customFormat="1" ht="20.100000000000001" customHeight="1" x14ac:dyDescent="0.25">
      <c r="A5" s="382" t="s">
        <v>56</v>
      </c>
      <c r="B5" s="383" t="s">
        <v>154</v>
      </c>
      <c r="C5" s="488" t="s">
        <v>57</v>
      </c>
      <c r="D5" s="457">
        <v>45.15</v>
      </c>
      <c r="E5" s="457">
        <v>23</v>
      </c>
      <c r="F5" s="457">
        <v>41.5</v>
      </c>
      <c r="G5" s="457">
        <v>12.05</v>
      </c>
      <c r="H5" s="457">
        <v>5</v>
      </c>
      <c r="I5" s="457">
        <v>0</v>
      </c>
      <c r="J5" s="457">
        <v>0</v>
      </c>
      <c r="K5" s="457">
        <v>0</v>
      </c>
      <c r="L5" s="457">
        <v>7.5</v>
      </c>
      <c r="M5" s="457">
        <v>7.5</v>
      </c>
      <c r="N5" s="457">
        <v>25.2</v>
      </c>
      <c r="O5" s="457">
        <v>42.5</v>
      </c>
      <c r="P5" s="457">
        <v>2</v>
      </c>
      <c r="Q5" s="457">
        <v>4</v>
      </c>
      <c r="R5" s="963">
        <v>215.4</v>
      </c>
      <c r="S5" s="968"/>
      <c r="T5" s="969"/>
      <c r="U5" s="969"/>
    </row>
    <row r="6" spans="1:21" s="129" customFormat="1" ht="20.100000000000001" customHeight="1" x14ac:dyDescent="0.25">
      <c r="A6" s="382" t="s">
        <v>361</v>
      </c>
      <c r="B6" s="383" t="s">
        <v>744</v>
      </c>
      <c r="C6" s="488" t="s">
        <v>59</v>
      </c>
      <c r="D6" s="457">
        <v>2</v>
      </c>
      <c r="E6" s="457">
        <v>0</v>
      </c>
      <c r="F6" s="457">
        <v>1</v>
      </c>
      <c r="G6" s="457">
        <v>0</v>
      </c>
      <c r="H6" s="457">
        <v>0</v>
      </c>
      <c r="I6" s="457">
        <v>0</v>
      </c>
      <c r="J6" s="457">
        <v>0</v>
      </c>
      <c r="K6" s="457">
        <v>0</v>
      </c>
      <c r="L6" s="457">
        <v>0</v>
      </c>
      <c r="M6" s="457">
        <v>5</v>
      </c>
      <c r="N6" s="457">
        <v>0</v>
      </c>
      <c r="O6" s="457">
        <v>0</v>
      </c>
      <c r="P6" s="457">
        <v>0</v>
      </c>
      <c r="Q6" s="457">
        <v>2</v>
      </c>
      <c r="R6" s="963">
        <v>10</v>
      </c>
      <c r="S6" s="968"/>
      <c r="T6" s="969"/>
      <c r="U6" s="969"/>
    </row>
    <row r="7" spans="1:21" s="129" customFormat="1" ht="20.100000000000001" customHeight="1" x14ac:dyDescent="0.25">
      <c r="A7" s="382" t="s">
        <v>58</v>
      </c>
      <c r="B7" s="383" t="s">
        <v>155</v>
      </c>
      <c r="C7" s="488" t="s">
        <v>59</v>
      </c>
      <c r="D7" s="457">
        <v>11.5</v>
      </c>
      <c r="E7" s="457">
        <v>0</v>
      </c>
      <c r="F7" s="457">
        <v>30.4</v>
      </c>
      <c r="G7" s="457">
        <v>16.75</v>
      </c>
      <c r="H7" s="457">
        <v>1</v>
      </c>
      <c r="I7" s="457">
        <v>0</v>
      </c>
      <c r="J7" s="457">
        <v>0</v>
      </c>
      <c r="K7" s="457">
        <v>2</v>
      </c>
      <c r="L7" s="457">
        <v>5</v>
      </c>
      <c r="M7" s="457">
        <v>2</v>
      </c>
      <c r="N7" s="457">
        <v>5</v>
      </c>
      <c r="O7" s="457">
        <v>13.8</v>
      </c>
      <c r="P7" s="457">
        <v>0</v>
      </c>
      <c r="Q7" s="457">
        <v>3</v>
      </c>
      <c r="R7" s="963">
        <v>90.45</v>
      </c>
      <c r="S7" s="968"/>
      <c r="T7" s="969"/>
      <c r="U7" s="969"/>
    </row>
    <row r="8" spans="1:21" s="129" customFormat="1" ht="20.100000000000001" customHeight="1" x14ac:dyDescent="0.25">
      <c r="A8" s="382" t="s">
        <v>58</v>
      </c>
      <c r="B8" s="383" t="s">
        <v>156</v>
      </c>
      <c r="C8" s="488" t="s">
        <v>59</v>
      </c>
      <c r="D8" s="457">
        <v>5</v>
      </c>
      <c r="E8" s="457">
        <v>15</v>
      </c>
      <c r="F8" s="457">
        <v>35</v>
      </c>
      <c r="G8" s="457">
        <v>12</v>
      </c>
      <c r="H8" s="457">
        <v>3</v>
      </c>
      <c r="I8" s="457">
        <v>0</v>
      </c>
      <c r="J8" s="457">
        <v>0</v>
      </c>
      <c r="K8" s="457">
        <v>1</v>
      </c>
      <c r="L8" s="457">
        <v>5</v>
      </c>
      <c r="M8" s="457">
        <v>0</v>
      </c>
      <c r="N8" s="457">
        <v>0</v>
      </c>
      <c r="O8" s="457">
        <v>10</v>
      </c>
      <c r="P8" s="457">
        <v>1</v>
      </c>
      <c r="Q8" s="457">
        <v>8</v>
      </c>
      <c r="R8" s="963">
        <v>95</v>
      </c>
      <c r="S8" s="968"/>
      <c r="T8" s="969"/>
      <c r="U8" s="969"/>
    </row>
    <row r="9" spans="1:21" s="129" customFormat="1" ht="20.100000000000001" customHeight="1" x14ac:dyDescent="0.25">
      <c r="A9" s="382" t="s">
        <v>60</v>
      </c>
      <c r="B9" s="383" t="s">
        <v>246</v>
      </c>
      <c r="C9" s="488" t="s">
        <v>61</v>
      </c>
      <c r="D9" s="457">
        <v>7</v>
      </c>
      <c r="E9" s="457">
        <v>0</v>
      </c>
      <c r="F9" s="457">
        <v>5</v>
      </c>
      <c r="G9" s="457">
        <v>1.6</v>
      </c>
      <c r="H9" s="457">
        <v>0</v>
      </c>
      <c r="I9" s="457">
        <v>0</v>
      </c>
      <c r="J9" s="457">
        <v>0</v>
      </c>
      <c r="K9" s="457">
        <v>0</v>
      </c>
      <c r="L9" s="457">
        <v>2</v>
      </c>
      <c r="M9" s="457">
        <v>1.4</v>
      </c>
      <c r="N9" s="457">
        <v>1</v>
      </c>
      <c r="O9" s="457">
        <v>0</v>
      </c>
      <c r="P9" s="457">
        <v>0</v>
      </c>
      <c r="Q9" s="457">
        <v>0</v>
      </c>
      <c r="R9" s="963">
        <v>18</v>
      </c>
      <c r="S9" s="968"/>
      <c r="T9" s="969"/>
      <c r="U9" s="969"/>
    </row>
    <row r="10" spans="1:21" s="129" customFormat="1" ht="20.100000000000001" customHeight="1" x14ac:dyDescent="0.25">
      <c r="A10" s="382" t="s">
        <v>60</v>
      </c>
      <c r="B10" s="383" t="s">
        <v>161</v>
      </c>
      <c r="C10" s="488" t="s">
        <v>59</v>
      </c>
      <c r="D10" s="457">
        <v>36.549999999999997</v>
      </c>
      <c r="E10" s="457">
        <v>23</v>
      </c>
      <c r="F10" s="457">
        <v>40.5</v>
      </c>
      <c r="G10" s="457">
        <v>0</v>
      </c>
      <c r="H10" s="457">
        <v>17</v>
      </c>
      <c r="I10" s="457">
        <v>2</v>
      </c>
      <c r="J10" s="457">
        <v>0</v>
      </c>
      <c r="K10" s="457">
        <v>5</v>
      </c>
      <c r="L10" s="457">
        <v>15</v>
      </c>
      <c r="M10" s="457">
        <v>12.5</v>
      </c>
      <c r="N10" s="457">
        <v>34.799999999999997</v>
      </c>
      <c r="O10" s="457">
        <v>13</v>
      </c>
      <c r="P10" s="457">
        <v>0</v>
      </c>
      <c r="Q10" s="457">
        <v>43.7</v>
      </c>
      <c r="R10" s="963">
        <v>243.05</v>
      </c>
      <c r="S10" s="968"/>
      <c r="T10" s="969"/>
      <c r="U10" s="969"/>
    </row>
    <row r="11" spans="1:21" s="129" customFormat="1" ht="20.100000000000001" customHeight="1" x14ac:dyDescent="0.25">
      <c r="A11" s="382" t="s">
        <v>60</v>
      </c>
      <c r="B11" s="383" t="s">
        <v>162</v>
      </c>
      <c r="C11" s="488" t="s">
        <v>59</v>
      </c>
      <c r="D11" s="457">
        <v>33.700000000000003</v>
      </c>
      <c r="E11" s="457">
        <v>30.1</v>
      </c>
      <c r="F11" s="457">
        <v>33.1</v>
      </c>
      <c r="G11" s="457">
        <v>5.7</v>
      </c>
      <c r="H11" s="457">
        <v>9</v>
      </c>
      <c r="I11" s="457">
        <v>0</v>
      </c>
      <c r="J11" s="457">
        <v>5.4</v>
      </c>
      <c r="K11" s="457">
        <v>6</v>
      </c>
      <c r="L11" s="457">
        <v>9</v>
      </c>
      <c r="M11" s="457">
        <v>7</v>
      </c>
      <c r="N11" s="457">
        <v>56</v>
      </c>
      <c r="O11" s="457">
        <v>39.1</v>
      </c>
      <c r="P11" s="457">
        <v>5.8</v>
      </c>
      <c r="Q11" s="457">
        <v>13</v>
      </c>
      <c r="R11" s="963">
        <v>252.9</v>
      </c>
      <c r="S11" s="968"/>
      <c r="T11" s="969"/>
      <c r="U11" s="969"/>
    </row>
    <row r="12" spans="1:21" s="129" customFormat="1" ht="20.100000000000001" customHeight="1" x14ac:dyDescent="0.25">
      <c r="A12" s="382" t="s">
        <v>60</v>
      </c>
      <c r="B12" s="383" t="s">
        <v>160</v>
      </c>
      <c r="C12" s="488" t="s">
        <v>57</v>
      </c>
      <c r="D12" s="457">
        <v>66.739999999999995</v>
      </c>
      <c r="E12" s="457">
        <v>24</v>
      </c>
      <c r="F12" s="457">
        <v>34</v>
      </c>
      <c r="G12" s="457">
        <v>6.1</v>
      </c>
      <c r="H12" s="457">
        <v>2</v>
      </c>
      <c r="I12" s="457">
        <v>3</v>
      </c>
      <c r="J12" s="457">
        <v>0</v>
      </c>
      <c r="K12" s="457">
        <v>1</v>
      </c>
      <c r="L12" s="457">
        <v>5</v>
      </c>
      <c r="M12" s="457">
        <v>0</v>
      </c>
      <c r="N12" s="457">
        <v>7</v>
      </c>
      <c r="O12" s="457">
        <v>41.77</v>
      </c>
      <c r="P12" s="457">
        <v>0</v>
      </c>
      <c r="Q12" s="457">
        <v>0</v>
      </c>
      <c r="R12" s="963">
        <v>190.61</v>
      </c>
      <c r="S12" s="968"/>
      <c r="T12" s="969"/>
      <c r="U12" s="969"/>
    </row>
    <row r="13" spans="1:21" s="129" customFormat="1" ht="20.100000000000001" customHeight="1" x14ac:dyDescent="0.25">
      <c r="A13" s="382" t="s">
        <v>60</v>
      </c>
      <c r="B13" s="383" t="s">
        <v>159</v>
      </c>
      <c r="C13" s="488" t="s">
        <v>57</v>
      </c>
      <c r="D13" s="457">
        <v>7.8</v>
      </c>
      <c r="E13" s="457">
        <v>13</v>
      </c>
      <c r="F13" s="457">
        <v>33.4</v>
      </c>
      <c r="G13" s="457">
        <v>4.24</v>
      </c>
      <c r="H13" s="457">
        <v>1</v>
      </c>
      <c r="I13" s="457">
        <v>0</v>
      </c>
      <c r="J13" s="457">
        <v>0</v>
      </c>
      <c r="K13" s="457">
        <v>2</v>
      </c>
      <c r="L13" s="457">
        <v>7</v>
      </c>
      <c r="M13" s="457">
        <v>1</v>
      </c>
      <c r="N13" s="457">
        <v>45.6</v>
      </c>
      <c r="O13" s="457">
        <v>30.8</v>
      </c>
      <c r="P13" s="457">
        <v>0</v>
      </c>
      <c r="Q13" s="457">
        <v>6</v>
      </c>
      <c r="R13" s="963">
        <v>151.84</v>
      </c>
      <c r="S13" s="968"/>
      <c r="T13" s="969"/>
      <c r="U13" s="969"/>
    </row>
    <row r="14" spans="1:21" s="129" customFormat="1" ht="20.100000000000001" customHeight="1" x14ac:dyDescent="0.25">
      <c r="A14" s="382" t="s">
        <v>60</v>
      </c>
      <c r="B14" s="383" t="s">
        <v>158</v>
      </c>
      <c r="C14" s="488" t="s">
        <v>59</v>
      </c>
      <c r="D14" s="457">
        <v>17</v>
      </c>
      <c r="E14" s="457">
        <v>46</v>
      </c>
      <c r="F14" s="457">
        <v>27</v>
      </c>
      <c r="G14" s="457">
        <v>1</v>
      </c>
      <c r="H14" s="457">
        <v>2</v>
      </c>
      <c r="I14" s="457">
        <v>0</v>
      </c>
      <c r="J14" s="457">
        <v>5</v>
      </c>
      <c r="K14" s="457">
        <v>4</v>
      </c>
      <c r="L14" s="457">
        <v>22</v>
      </c>
      <c r="M14" s="457">
        <v>16</v>
      </c>
      <c r="N14" s="457">
        <v>16</v>
      </c>
      <c r="O14" s="457">
        <v>17</v>
      </c>
      <c r="P14" s="457">
        <v>2</v>
      </c>
      <c r="Q14" s="457">
        <v>28</v>
      </c>
      <c r="R14" s="963">
        <v>203</v>
      </c>
      <c r="S14" s="968"/>
      <c r="T14" s="969"/>
      <c r="U14" s="969"/>
    </row>
    <row r="15" spans="1:21" s="129" customFormat="1" ht="20.100000000000001" customHeight="1" x14ac:dyDescent="0.25">
      <c r="A15" s="382" t="s">
        <v>60</v>
      </c>
      <c r="B15" s="383" t="s">
        <v>163</v>
      </c>
      <c r="C15" s="488" t="s">
        <v>59</v>
      </c>
      <c r="D15" s="457">
        <v>7</v>
      </c>
      <c r="E15" s="457">
        <v>12</v>
      </c>
      <c r="F15" s="457">
        <v>16</v>
      </c>
      <c r="G15" s="457">
        <v>2</v>
      </c>
      <c r="H15" s="457">
        <v>0</v>
      </c>
      <c r="I15" s="457">
        <v>5</v>
      </c>
      <c r="J15" s="457">
        <v>0</v>
      </c>
      <c r="K15" s="457">
        <v>0</v>
      </c>
      <c r="L15" s="457">
        <v>6</v>
      </c>
      <c r="M15" s="457">
        <v>2</v>
      </c>
      <c r="N15" s="457">
        <v>6</v>
      </c>
      <c r="O15" s="457">
        <v>14</v>
      </c>
      <c r="P15" s="457">
        <v>0</v>
      </c>
      <c r="Q15" s="457">
        <v>4</v>
      </c>
      <c r="R15" s="963">
        <v>74</v>
      </c>
      <c r="S15" s="968"/>
      <c r="T15" s="969"/>
      <c r="U15" s="969"/>
    </row>
    <row r="16" spans="1:21" s="129" customFormat="1" ht="20.100000000000001" customHeight="1" x14ac:dyDescent="0.25">
      <c r="A16" s="382" t="s">
        <v>63</v>
      </c>
      <c r="B16" s="383" t="s">
        <v>164</v>
      </c>
      <c r="C16" s="488" t="s">
        <v>57</v>
      </c>
      <c r="D16" s="457">
        <v>24.46</v>
      </c>
      <c r="E16" s="457">
        <v>15</v>
      </c>
      <c r="F16" s="457">
        <v>19.2</v>
      </c>
      <c r="G16" s="457">
        <v>2.4</v>
      </c>
      <c r="H16" s="457">
        <v>9.75</v>
      </c>
      <c r="I16" s="457">
        <v>0</v>
      </c>
      <c r="J16" s="457">
        <v>0</v>
      </c>
      <c r="K16" s="457">
        <v>5</v>
      </c>
      <c r="L16" s="457">
        <v>23.52</v>
      </c>
      <c r="M16" s="457">
        <v>10</v>
      </c>
      <c r="N16" s="457">
        <v>22</v>
      </c>
      <c r="O16" s="457">
        <v>33.04</v>
      </c>
      <c r="P16" s="457">
        <v>0</v>
      </c>
      <c r="Q16" s="457">
        <v>6.02</v>
      </c>
      <c r="R16" s="963">
        <v>170.39</v>
      </c>
      <c r="S16" s="968"/>
      <c r="T16" s="969"/>
      <c r="U16" s="969"/>
    </row>
    <row r="17" spans="1:21" s="129" customFormat="1" ht="20.100000000000001" customHeight="1" x14ac:dyDescent="0.25">
      <c r="A17" s="382" t="s">
        <v>64</v>
      </c>
      <c r="B17" s="383" t="s">
        <v>165</v>
      </c>
      <c r="C17" s="488" t="s">
        <v>57</v>
      </c>
      <c r="D17" s="457">
        <v>33</v>
      </c>
      <c r="E17" s="457">
        <v>37</v>
      </c>
      <c r="F17" s="457">
        <v>46</v>
      </c>
      <c r="G17" s="457">
        <v>6</v>
      </c>
      <c r="H17" s="457">
        <v>3</v>
      </c>
      <c r="I17" s="457">
        <v>0</v>
      </c>
      <c r="J17" s="457">
        <v>0</v>
      </c>
      <c r="K17" s="457">
        <v>3</v>
      </c>
      <c r="L17" s="457">
        <v>1</v>
      </c>
      <c r="M17" s="457">
        <v>3</v>
      </c>
      <c r="N17" s="457">
        <v>8</v>
      </c>
      <c r="O17" s="457">
        <v>0</v>
      </c>
      <c r="P17" s="457">
        <v>1</v>
      </c>
      <c r="Q17" s="457">
        <v>0</v>
      </c>
      <c r="R17" s="963">
        <v>141</v>
      </c>
      <c r="S17" s="968"/>
      <c r="T17" s="969"/>
      <c r="U17" s="969"/>
    </row>
    <row r="18" spans="1:21" s="129" customFormat="1" ht="20.100000000000001" customHeight="1" x14ac:dyDescent="0.25">
      <c r="A18" s="382" t="s">
        <v>66</v>
      </c>
      <c r="B18" s="383" t="s">
        <v>166</v>
      </c>
      <c r="C18" s="488" t="s">
        <v>59</v>
      </c>
      <c r="D18" s="457">
        <v>7</v>
      </c>
      <c r="E18" s="457">
        <v>9</v>
      </c>
      <c r="F18" s="457">
        <v>17</v>
      </c>
      <c r="G18" s="457">
        <v>0</v>
      </c>
      <c r="H18" s="457">
        <v>1</v>
      </c>
      <c r="I18" s="457">
        <v>0</v>
      </c>
      <c r="J18" s="457">
        <v>0</v>
      </c>
      <c r="K18" s="457">
        <v>0</v>
      </c>
      <c r="L18" s="457">
        <v>1</v>
      </c>
      <c r="M18" s="457">
        <v>2</v>
      </c>
      <c r="N18" s="457">
        <v>2</v>
      </c>
      <c r="O18" s="457">
        <v>13</v>
      </c>
      <c r="P18" s="457">
        <v>0</v>
      </c>
      <c r="Q18" s="457">
        <v>6</v>
      </c>
      <c r="R18" s="963">
        <v>58</v>
      </c>
      <c r="S18" s="968"/>
      <c r="T18" s="969"/>
      <c r="U18" s="969"/>
    </row>
    <row r="19" spans="1:21" s="129" customFormat="1" ht="20.100000000000001" customHeight="1" x14ac:dyDescent="0.25">
      <c r="A19" s="382" t="s">
        <v>68</v>
      </c>
      <c r="B19" s="383" t="s">
        <v>169</v>
      </c>
      <c r="C19" s="488" t="s">
        <v>59</v>
      </c>
      <c r="D19" s="457">
        <v>4</v>
      </c>
      <c r="E19" s="457">
        <v>20</v>
      </c>
      <c r="F19" s="457">
        <v>1</v>
      </c>
      <c r="G19" s="457">
        <v>5.5</v>
      </c>
      <c r="H19" s="457">
        <v>0</v>
      </c>
      <c r="I19" s="457">
        <v>0</v>
      </c>
      <c r="J19" s="457">
        <v>0</v>
      </c>
      <c r="K19" s="457">
        <v>0</v>
      </c>
      <c r="L19" s="457">
        <v>0</v>
      </c>
      <c r="M19" s="457">
        <v>2</v>
      </c>
      <c r="N19" s="457">
        <v>3</v>
      </c>
      <c r="O19" s="457">
        <v>3</v>
      </c>
      <c r="P19" s="457">
        <v>0</v>
      </c>
      <c r="Q19" s="457">
        <v>0</v>
      </c>
      <c r="R19" s="963">
        <v>38.5</v>
      </c>
      <c r="S19" s="968"/>
      <c r="T19" s="969"/>
      <c r="U19" s="969"/>
    </row>
    <row r="20" spans="1:21" s="129" customFormat="1" ht="20.100000000000001" customHeight="1" x14ac:dyDescent="0.25">
      <c r="A20" s="382" t="s">
        <v>68</v>
      </c>
      <c r="B20" s="383" t="s">
        <v>168</v>
      </c>
      <c r="C20" s="488" t="s">
        <v>59</v>
      </c>
      <c r="D20" s="457">
        <v>17</v>
      </c>
      <c r="E20" s="457">
        <v>27</v>
      </c>
      <c r="F20" s="457">
        <v>55</v>
      </c>
      <c r="G20" s="457">
        <v>5</v>
      </c>
      <c r="H20" s="457">
        <v>4</v>
      </c>
      <c r="I20" s="457">
        <v>0</v>
      </c>
      <c r="J20" s="457">
        <v>1</v>
      </c>
      <c r="K20" s="457">
        <v>1</v>
      </c>
      <c r="L20" s="457">
        <v>16</v>
      </c>
      <c r="M20" s="457">
        <v>0</v>
      </c>
      <c r="N20" s="457">
        <v>0</v>
      </c>
      <c r="O20" s="457">
        <v>0</v>
      </c>
      <c r="P20" s="457">
        <v>0</v>
      </c>
      <c r="Q20" s="457">
        <v>0</v>
      </c>
      <c r="R20" s="963">
        <v>126</v>
      </c>
      <c r="S20" s="968"/>
      <c r="T20" s="969"/>
      <c r="U20" s="969"/>
    </row>
    <row r="21" spans="1:21" s="129" customFormat="1" ht="20.100000000000001" customHeight="1" x14ac:dyDescent="0.25">
      <c r="A21" s="382" t="s">
        <v>68</v>
      </c>
      <c r="B21" s="383" t="s">
        <v>167</v>
      </c>
      <c r="C21" s="488" t="s">
        <v>57</v>
      </c>
      <c r="D21" s="457">
        <v>57.4</v>
      </c>
      <c r="E21" s="457">
        <v>57.8</v>
      </c>
      <c r="F21" s="457">
        <v>40</v>
      </c>
      <c r="G21" s="457">
        <v>18.18</v>
      </c>
      <c r="H21" s="457">
        <v>3</v>
      </c>
      <c r="I21" s="457">
        <v>49.8</v>
      </c>
      <c r="J21" s="457">
        <v>5</v>
      </c>
      <c r="K21" s="457">
        <v>2</v>
      </c>
      <c r="L21" s="457">
        <v>11</v>
      </c>
      <c r="M21" s="457">
        <v>0</v>
      </c>
      <c r="N21" s="457">
        <v>8</v>
      </c>
      <c r="O21" s="457">
        <v>38.85</v>
      </c>
      <c r="P21" s="457">
        <v>3</v>
      </c>
      <c r="Q21" s="457">
        <v>45.25</v>
      </c>
      <c r="R21" s="963">
        <v>339.28</v>
      </c>
      <c r="S21" s="968"/>
      <c r="T21" s="969"/>
      <c r="U21" s="969"/>
    </row>
    <row r="22" spans="1:21" s="129" customFormat="1" ht="20.100000000000001" customHeight="1" x14ac:dyDescent="0.25">
      <c r="A22" s="382" t="s">
        <v>69</v>
      </c>
      <c r="B22" s="383" t="s">
        <v>170</v>
      </c>
      <c r="C22" s="488" t="s">
        <v>57</v>
      </c>
      <c r="D22" s="457">
        <v>37.979999999999997</v>
      </c>
      <c r="E22" s="457">
        <v>81</v>
      </c>
      <c r="F22" s="457">
        <v>70</v>
      </c>
      <c r="G22" s="457">
        <v>4.8</v>
      </c>
      <c r="H22" s="457">
        <v>3</v>
      </c>
      <c r="I22" s="457">
        <v>0</v>
      </c>
      <c r="J22" s="457">
        <v>1</v>
      </c>
      <c r="K22" s="457">
        <v>3</v>
      </c>
      <c r="L22" s="457">
        <v>17</v>
      </c>
      <c r="M22" s="457">
        <v>2.6</v>
      </c>
      <c r="N22" s="457">
        <v>6</v>
      </c>
      <c r="O22" s="457">
        <v>25.98</v>
      </c>
      <c r="P22" s="457">
        <v>3</v>
      </c>
      <c r="Q22" s="457">
        <v>0</v>
      </c>
      <c r="R22" s="963">
        <v>255.36</v>
      </c>
      <c r="S22" s="968"/>
      <c r="T22" s="969"/>
      <c r="U22" s="969"/>
    </row>
    <row r="23" spans="1:21" s="129" customFormat="1" ht="20.100000000000001" customHeight="1" x14ac:dyDescent="0.25">
      <c r="A23" s="382" t="s">
        <v>70</v>
      </c>
      <c r="B23" s="383" t="s">
        <v>172</v>
      </c>
      <c r="C23" s="488" t="s">
        <v>59</v>
      </c>
      <c r="D23" s="457">
        <v>7</v>
      </c>
      <c r="E23" s="457">
        <v>0</v>
      </c>
      <c r="F23" s="457">
        <v>34</v>
      </c>
      <c r="G23" s="457">
        <v>10</v>
      </c>
      <c r="H23" s="457">
        <v>3</v>
      </c>
      <c r="I23" s="457">
        <v>0</v>
      </c>
      <c r="J23" s="457">
        <v>0</v>
      </c>
      <c r="K23" s="457">
        <v>0</v>
      </c>
      <c r="L23" s="457">
        <v>8</v>
      </c>
      <c r="M23" s="457">
        <v>0</v>
      </c>
      <c r="N23" s="457">
        <v>0</v>
      </c>
      <c r="O23" s="457">
        <v>0</v>
      </c>
      <c r="P23" s="457">
        <v>0</v>
      </c>
      <c r="Q23" s="457">
        <v>14</v>
      </c>
      <c r="R23" s="963">
        <v>76</v>
      </c>
      <c r="S23" s="968"/>
      <c r="T23" s="969"/>
      <c r="U23" s="969"/>
    </row>
    <row r="24" spans="1:21" s="129" customFormat="1" ht="20.100000000000001" customHeight="1" x14ac:dyDescent="0.25">
      <c r="A24" s="382" t="s">
        <v>70</v>
      </c>
      <c r="B24" s="383" t="s">
        <v>171</v>
      </c>
      <c r="C24" s="488" t="s">
        <v>57</v>
      </c>
      <c r="D24" s="457">
        <v>12</v>
      </c>
      <c r="E24" s="457">
        <v>26.3</v>
      </c>
      <c r="F24" s="457">
        <v>22.6</v>
      </c>
      <c r="G24" s="457">
        <v>6</v>
      </c>
      <c r="H24" s="457">
        <v>0</v>
      </c>
      <c r="I24" s="457">
        <v>0</v>
      </c>
      <c r="J24" s="457">
        <v>0</v>
      </c>
      <c r="K24" s="457">
        <v>0</v>
      </c>
      <c r="L24" s="457">
        <v>4</v>
      </c>
      <c r="M24" s="457">
        <v>10</v>
      </c>
      <c r="N24" s="457">
        <v>0</v>
      </c>
      <c r="O24" s="457">
        <v>3</v>
      </c>
      <c r="P24" s="457">
        <v>0.5</v>
      </c>
      <c r="Q24" s="457">
        <v>11.5</v>
      </c>
      <c r="R24" s="963">
        <v>95.9</v>
      </c>
      <c r="S24" s="968"/>
      <c r="T24" s="969"/>
      <c r="U24" s="969"/>
    </row>
    <row r="25" spans="1:21" s="129" customFormat="1" ht="20.100000000000001" customHeight="1" x14ac:dyDescent="0.25">
      <c r="A25" s="382" t="s">
        <v>70</v>
      </c>
      <c r="B25" s="383" t="s">
        <v>991</v>
      </c>
      <c r="C25" s="488" t="s">
        <v>57</v>
      </c>
      <c r="D25" s="457">
        <v>20.6</v>
      </c>
      <c r="E25" s="457">
        <v>45.5</v>
      </c>
      <c r="F25" s="457">
        <v>70.5</v>
      </c>
      <c r="G25" s="457">
        <v>4</v>
      </c>
      <c r="H25" s="457">
        <v>6</v>
      </c>
      <c r="I25" s="457">
        <v>12</v>
      </c>
      <c r="J25" s="457">
        <v>0</v>
      </c>
      <c r="K25" s="457">
        <v>1</v>
      </c>
      <c r="L25" s="457">
        <v>15</v>
      </c>
      <c r="M25" s="457">
        <v>12</v>
      </c>
      <c r="N25" s="457">
        <v>1</v>
      </c>
      <c r="O25" s="457">
        <v>49.5</v>
      </c>
      <c r="P25" s="457">
        <v>5.2</v>
      </c>
      <c r="Q25" s="457">
        <v>12</v>
      </c>
      <c r="R25" s="963">
        <v>254.3</v>
      </c>
      <c r="S25" s="968"/>
      <c r="T25" s="969"/>
      <c r="U25" s="969"/>
    </row>
    <row r="26" spans="1:21" s="129" customFormat="1" ht="20.100000000000001" customHeight="1" x14ac:dyDescent="0.25">
      <c r="A26" s="382" t="s">
        <v>71</v>
      </c>
      <c r="B26" s="383" t="s">
        <v>173</v>
      </c>
      <c r="C26" s="488" t="s">
        <v>57</v>
      </c>
      <c r="D26" s="457">
        <v>20</v>
      </c>
      <c r="E26" s="457">
        <v>19</v>
      </c>
      <c r="F26" s="457">
        <v>37</v>
      </c>
      <c r="G26" s="457">
        <v>7</v>
      </c>
      <c r="H26" s="457">
        <v>4</v>
      </c>
      <c r="I26" s="457">
        <v>5</v>
      </c>
      <c r="J26" s="457">
        <v>1</v>
      </c>
      <c r="K26" s="457">
        <v>0</v>
      </c>
      <c r="L26" s="457">
        <v>15</v>
      </c>
      <c r="M26" s="457">
        <v>3</v>
      </c>
      <c r="N26" s="457">
        <v>38</v>
      </c>
      <c r="O26" s="457">
        <v>56</v>
      </c>
      <c r="P26" s="457">
        <v>0</v>
      </c>
      <c r="Q26" s="457">
        <v>4</v>
      </c>
      <c r="R26" s="963">
        <v>209</v>
      </c>
      <c r="S26" s="968"/>
      <c r="T26" s="969"/>
      <c r="U26" s="969"/>
    </row>
    <row r="27" spans="1:21" s="129" customFormat="1" ht="20.100000000000001" customHeight="1" x14ac:dyDescent="0.25">
      <c r="A27" s="382" t="s">
        <v>72</v>
      </c>
      <c r="B27" s="383" t="s">
        <v>174</v>
      </c>
      <c r="C27" s="488" t="s">
        <v>57</v>
      </c>
      <c r="D27" s="457">
        <v>25.55</v>
      </c>
      <c r="E27" s="457">
        <v>70</v>
      </c>
      <c r="F27" s="457">
        <v>61.3</v>
      </c>
      <c r="G27" s="457">
        <v>11.8</v>
      </c>
      <c r="H27" s="457">
        <v>5</v>
      </c>
      <c r="I27" s="457">
        <v>0</v>
      </c>
      <c r="J27" s="457">
        <v>4</v>
      </c>
      <c r="K27" s="457">
        <v>1</v>
      </c>
      <c r="L27" s="457">
        <v>14</v>
      </c>
      <c r="M27" s="457">
        <v>11</v>
      </c>
      <c r="N27" s="457">
        <v>12</v>
      </c>
      <c r="O27" s="457">
        <v>35.9</v>
      </c>
      <c r="P27" s="457">
        <v>6.4</v>
      </c>
      <c r="Q27" s="457">
        <v>9</v>
      </c>
      <c r="R27" s="963">
        <v>266.95</v>
      </c>
      <c r="S27" s="968"/>
      <c r="T27" s="969"/>
      <c r="U27" s="969"/>
    </row>
    <row r="28" spans="1:21" s="129" customFormat="1" ht="20.100000000000001" customHeight="1" x14ac:dyDescent="0.25">
      <c r="A28" s="382" t="s">
        <v>73</v>
      </c>
      <c r="B28" s="383" t="s">
        <v>175</v>
      </c>
      <c r="C28" s="488" t="s">
        <v>57</v>
      </c>
      <c r="D28" s="457">
        <v>15</v>
      </c>
      <c r="E28" s="457">
        <v>40</v>
      </c>
      <c r="F28" s="457">
        <v>30</v>
      </c>
      <c r="G28" s="457">
        <v>16</v>
      </c>
      <c r="H28" s="457">
        <v>4</v>
      </c>
      <c r="I28" s="457">
        <v>5</v>
      </c>
      <c r="J28" s="457">
        <v>2</v>
      </c>
      <c r="K28" s="457">
        <v>4</v>
      </c>
      <c r="L28" s="457">
        <v>12</v>
      </c>
      <c r="M28" s="457">
        <v>6</v>
      </c>
      <c r="N28" s="457">
        <v>0</v>
      </c>
      <c r="O28" s="457">
        <v>18</v>
      </c>
      <c r="P28" s="457">
        <v>4</v>
      </c>
      <c r="Q28" s="457">
        <v>5</v>
      </c>
      <c r="R28" s="963">
        <v>161</v>
      </c>
      <c r="S28" s="968"/>
      <c r="T28" s="969"/>
      <c r="U28" s="969"/>
    </row>
    <row r="29" spans="1:21" s="129" customFormat="1" ht="20.100000000000001" customHeight="1" x14ac:dyDescent="0.25">
      <c r="A29" s="382" t="s">
        <v>73</v>
      </c>
      <c r="B29" s="383" t="s">
        <v>176</v>
      </c>
      <c r="C29" s="488" t="s">
        <v>57</v>
      </c>
      <c r="D29" s="457">
        <v>19.5</v>
      </c>
      <c r="E29" s="457">
        <v>24</v>
      </c>
      <c r="F29" s="457">
        <v>6</v>
      </c>
      <c r="G29" s="457">
        <v>11.9</v>
      </c>
      <c r="H29" s="457">
        <v>1</v>
      </c>
      <c r="I29" s="457">
        <v>7</v>
      </c>
      <c r="J29" s="457">
        <v>1.5</v>
      </c>
      <c r="K29" s="457">
        <v>1</v>
      </c>
      <c r="L29" s="457">
        <v>19</v>
      </c>
      <c r="M29" s="457">
        <v>17</v>
      </c>
      <c r="N29" s="457">
        <v>19</v>
      </c>
      <c r="O29" s="457">
        <v>38</v>
      </c>
      <c r="P29" s="457">
        <v>0</v>
      </c>
      <c r="Q29" s="457">
        <v>0</v>
      </c>
      <c r="R29" s="963">
        <v>164.9</v>
      </c>
      <c r="S29" s="968"/>
      <c r="T29" s="969"/>
      <c r="U29" s="969"/>
    </row>
    <row r="30" spans="1:21" s="129" customFormat="1" ht="20.100000000000001" customHeight="1" x14ac:dyDescent="0.25">
      <c r="A30" s="382" t="s">
        <v>74</v>
      </c>
      <c r="B30" s="383" t="s">
        <v>177</v>
      </c>
      <c r="C30" s="488" t="s">
        <v>57</v>
      </c>
      <c r="D30" s="457">
        <v>15</v>
      </c>
      <c r="E30" s="457">
        <v>31</v>
      </c>
      <c r="F30" s="457">
        <v>3</v>
      </c>
      <c r="G30" s="457">
        <v>1.4</v>
      </c>
      <c r="H30" s="457">
        <v>2</v>
      </c>
      <c r="I30" s="457">
        <v>37.200000000000003</v>
      </c>
      <c r="J30" s="457">
        <v>2</v>
      </c>
      <c r="K30" s="457">
        <v>1</v>
      </c>
      <c r="L30" s="457">
        <v>8</v>
      </c>
      <c r="M30" s="457">
        <v>5</v>
      </c>
      <c r="N30" s="457">
        <v>6</v>
      </c>
      <c r="O30" s="457">
        <v>9</v>
      </c>
      <c r="P30" s="457">
        <v>5</v>
      </c>
      <c r="Q30" s="457">
        <v>2</v>
      </c>
      <c r="R30" s="963">
        <v>127.6</v>
      </c>
      <c r="S30" s="968"/>
      <c r="T30" s="969"/>
      <c r="U30" s="969"/>
    </row>
    <row r="31" spans="1:21" s="129" customFormat="1" ht="20.100000000000001" customHeight="1" x14ac:dyDescent="0.25">
      <c r="A31" s="382" t="s">
        <v>75</v>
      </c>
      <c r="B31" s="383" t="s">
        <v>247</v>
      </c>
      <c r="C31" s="488" t="s">
        <v>59</v>
      </c>
      <c r="D31" s="457">
        <v>4</v>
      </c>
      <c r="E31" s="457">
        <v>7</v>
      </c>
      <c r="F31" s="457">
        <v>9</v>
      </c>
      <c r="G31" s="457">
        <v>2.4</v>
      </c>
      <c r="H31" s="457">
        <v>1</v>
      </c>
      <c r="I31" s="457">
        <v>0</v>
      </c>
      <c r="J31" s="457">
        <v>0</v>
      </c>
      <c r="K31" s="457">
        <v>0</v>
      </c>
      <c r="L31" s="457">
        <v>3</v>
      </c>
      <c r="M31" s="457">
        <v>2</v>
      </c>
      <c r="N31" s="457">
        <v>5</v>
      </c>
      <c r="O31" s="457">
        <v>12</v>
      </c>
      <c r="P31" s="457">
        <v>0</v>
      </c>
      <c r="Q31" s="457">
        <v>0</v>
      </c>
      <c r="R31" s="963">
        <v>45.4</v>
      </c>
      <c r="S31" s="968"/>
      <c r="T31" s="969"/>
      <c r="U31" s="969"/>
    </row>
    <row r="32" spans="1:21" s="129" customFormat="1" ht="20.100000000000001" customHeight="1" x14ac:dyDescent="0.25">
      <c r="A32" s="382" t="s">
        <v>76</v>
      </c>
      <c r="B32" s="383" t="s">
        <v>179</v>
      </c>
      <c r="C32" s="488" t="s">
        <v>57</v>
      </c>
      <c r="D32" s="457">
        <v>11.8</v>
      </c>
      <c r="E32" s="457">
        <v>49</v>
      </c>
      <c r="F32" s="457">
        <v>23.69</v>
      </c>
      <c r="G32" s="457">
        <v>2.25</v>
      </c>
      <c r="H32" s="457">
        <v>4</v>
      </c>
      <c r="I32" s="457">
        <v>0</v>
      </c>
      <c r="J32" s="457">
        <v>10</v>
      </c>
      <c r="K32" s="457">
        <v>3</v>
      </c>
      <c r="L32" s="457">
        <v>35</v>
      </c>
      <c r="M32" s="457">
        <v>19.399999999999999</v>
      </c>
      <c r="N32" s="457">
        <v>8</v>
      </c>
      <c r="O32" s="457">
        <v>81.849999999999994</v>
      </c>
      <c r="P32" s="457">
        <v>5.2</v>
      </c>
      <c r="Q32" s="457">
        <v>7</v>
      </c>
      <c r="R32" s="963">
        <v>260.19</v>
      </c>
      <c r="S32" s="968"/>
      <c r="T32" s="969"/>
      <c r="U32" s="969"/>
    </row>
    <row r="33" spans="1:21" s="129" customFormat="1" ht="20.100000000000001" customHeight="1" x14ac:dyDescent="0.25">
      <c r="A33" s="382" t="s">
        <v>77</v>
      </c>
      <c r="B33" s="383" t="s">
        <v>181</v>
      </c>
      <c r="C33" s="488" t="s">
        <v>59</v>
      </c>
      <c r="D33" s="457">
        <v>24</v>
      </c>
      <c r="E33" s="457">
        <v>2</v>
      </c>
      <c r="F33" s="457">
        <v>59.93</v>
      </c>
      <c r="G33" s="457">
        <v>12.5</v>
      </c>
      <c r="H33" s="457">
        <v>4</v>
      </c>
      <c r="I33" s="457">
        <v>0</v>
      </c>
      <c r="J33" s="457">
        <v>9.5</v>
      </c>
      <c r="K33" s="457">
        <v>4</v>
      </c>
      <c r="L33" s="457">
        <v>19</v>
      </c>
      <c r="M33" s="457">
        <v>10</v>
      </c>
      <c r="N33" s="457">
        <v>52</v>
      </c>
      <c r="O33" s="457">
        <v>86.8</v>
      </c>
      <c r="P33" s="457">
        <v>0</v>
      </c>
      <c r="Q33" s="457">
        <v>13</v>
      </c>
      <c r="R33" s="963">
        <v>296.73</v>
      </c>
      <c r="S33" s="968"/>
      <c r="T33" s="969"/>
      <c r="U33" s="969"/>
    </row>
    <row r="34" spans="1:21" s="129" customFormat="1" ht="20.100000000000001" customHeight="1" x14ac:dyDescent="0.25">
      <c r="A34" s="382" t="s">
        <v>77</v>
      </c>
      <c r="B34" s="383" t="s">
        <v>180</v>
      </c>
      <c r="C34" s="488" t="s">
        <v>59</v>
      </c>
      <c r="D34" s="457">
        <v>41</v>
      </c>
      <c r="E34" s="457">
        <v>7</v>
      </c>
      <c r="F34" s="457">
        <v>13</v>
      </c>
      <c r="G34" s="457">
        <v>7</v>
      </c>
      <c r="H34" s="457">
        <v>3</v>
      </c>
      <c r="I34" s="457">
        <v>0</v>
      </c>
      <c r="J34" s="457">
        <v>0</v>
      </c>
      <c r="K34" s="457">
        <v>1</v>
      </c>
      <c r="L34" s="457">
        <v>4</v>
      </c>
      <c r="M34" s="457">
        <v>5</v>
      </c>
      <c r="N34" s="457">
        <v>13</v>
      </c>
      <c r="O34" s="457">
        <v>34</v>
      </c>
      <c r="P34" s="457">
        <v>0.5</v>
      </c>
      <c r="Q34" s="457">
        <v>0</v>
      </c>
      <c r="R34" s="963">
        <v>128.5</v>
      </c>
      <c r="S34" s="968"/>
      <c r="T34" s="969"/>
      <c r="U34" s="969"/>
    </row>
    <row r="35" spans="1:21" s="129" customFormat="1" ht="20.100000000000001" customHeight="1" x14ac:dyDescent="0.25">
      <c r="A35" s="382" t="s">
        <v>77</v>
      </c>
      <c r="B35" s="383" t="s">
        <v>182</v>
      </c>
      <c r="C35" s="488" t="s">
        <v>59</v>
      </c>
      <c r="D35" s="457">
        <v>48.37</v>
      </c>
      <c r="E35" s="457">
        <v>22.29</v>
      </c>
      <c r="F35" s="457">
        <v>41.7</v>
      </c>
      <c r="G35" s="457">
        <v>15.44</v>
      </c>
      <c r="H35" s="457">
        <v>1.8</v>
      </c>
      <c r="I35" s="457">
        <v>11.6</v>
      </c>
      <c r="J35" s="457">
        <v>1.52</v>
      </c>
      <c r="K35" s="457">
        <v>0</v>
      </c>
      <c r="L35" s="457">
        <v>17</v>
      </c>
      <c r="M35" s="457">
        <v>10</v>
      </c>
      <c r="N35" s="457">
        <v>98.75</v>
      </c>
      <c r="O35" s="457">
        <v>52.52</v>
      </c>
      <c r="P35" s="457">
        <v>1</v>
      </c>
      <c r="Q35" s="457">
        <v>1.38</v>
      </c>
      <c r="R35" s="963">
        <v>323.37</v>
      </c>
      <c r="S35" s="968"/>
      <c r="T35" s="969"/>
      <c r="U35" s="969"/>
    </row>
    <row r="36" spans="1:21" s="129" customFormat="1" ht="20.100000000000001" customHeight="1" x14ac:dyDescent="0.25">
      <c r="A36" s="382" t="s">
        <v>78</v>
      </c>
      <c r="B36" s="383" t="s">
        <v>183</v>
      </c>
      <c r="C36" s="488" t="s">
        <v>59</v>
      </c>
      <c r="D36" s="457">
        <v>5</v>
      </c>
      <c r="E36" s="457">
        <v>12</v>
      </c>
      <c r="F36" s="457">
        <v>13</v>
      </c>
      <c r="G36" s="457">
        <v>7</v>
      </c>
      <c r="H36" s="457">
        <v>2</v>
      </c>
      <c r="I36" s="457">
        <v>4</v>
      </c>
      <c r="J36" s="457">
        <v>0</v>
      </c>
      <c r="K36" s="457">
        <v>0</v>
      </c>
      <c r="L36" s="457">
        <v>13</v>
      </c>
      <c r="M36" s="457">
        <v>7</v>
      </c>
      <c r="N36" s="457">
        <v>8</v>
      </c>
      <c r="O36" s="457">
        <v>16</v>
      </c>
      <c r="P36" s="457">
        <v>2</v>
      </c>
      <c r="Q36" s="457">
        <v>4</v>
      </c>
      <c r="R36" s="963">
        <v>93</v>
      </c>
      <c r="S36" s="968"/>
      <c r="T36" s="969"/>
      <c r="U36" s="969"/>
    </row>
    <row r="37" spans="1:21" s="129" customFormat="1" ht="20.100000000000001" customHeight="1" x14ac:dyDescent="0.25">
      <c r="A37" s="382" t="s">
        <v>78</v>
      </c>
      <c r="B37" s="383" t="s">
        <v>184</v>
      </c>
      <c r="C37" s="488" t="s">
        <v>57</v>
      </c>
      <c r="D37" s="457">
        <v>40</v>
      </c>
      <c r="E37" s="457">
        <v>71</v>
      </c>
      <c r="F37" s="457">
        <v>39</v>
      </c>
      <c r="G37" s="457">
        <v>8</v>
      </c>
      <c r="H37" s="457">
        <v>2</v>
      </c>
      <c r="I37" s="457">
        <v>0</v>
      </c>
      <c r="J37" s="457">
        <v>1</v>
      </c>
      <c r="K37" s="457">
        <v>4</v>
      </c>
      <c r="L37" s="457">
        <v>20</v>
      </c>
      <c r="M37" s="457">
        <v>24</v>
      </c>
      <c r="N37" s="457">
        <v>28</v>
      </c>
      <c r="O37" s="457">
        <v>39</v>
      </c>
      <c r="P37" s="457">
        <v>0</v>
      </c>
      <c r="Q37" s="457">
        <v>50</v>
      </c>
      <c r="R37" s="963">
        <v>326</v>
      </c>
      <c r="S37" s="968"/>
      <c r="T37" s="969"/>
      <c r="U37" s="969"/>
    </row>
    <row r="38" spans="1:21" s="129" customFormat="1" ht="20.100000000000001" customHeight="1" x14ac:dyDescent="0.25">
      <c r="A38" s="382" t="s">
        <v>79</v>
      </c>
      <c r="B38" s="383" t="s">
        <v>185</v>
      </c>
      <c r="C38" s="488" t="s">
        <v>57</v>
      </c>
      <c r="D38" s="457">
        <v>53.71</v>
      </c>
      <c r="E38" s="457">
        <v>31</v>
      </c>
      <c r="F38" s="457">
        <v>43.65</v>
      </c>
      <c r="G38" s="457">
        <v>4.46</v>
      </c>
      <c r="H38" s="457">
        <v>8</v>
      </c>
      <c r="I38" s="457">
        <v>4</v>
      </c>
      <c r="J38" s="457">
        <v>2</v>
      </c>
      <c r="K38" s="457">
        <v>1</v>
      </c>
      <c r="L38" s="457">
        <v>11</v>
      </c>
      <c r="M38" s="457">
        <v>9.3000000000000007</v>
      </c>
      <c r="N38" s="457">
        <v>28.5</v>
      </c>
      <c r="O38" s="457">
        <v>58.85</v>
      </c>
      <c r="P38" s="457">
        <v>1</v>
      </c>
      <c r="Q38" s="457">
        <v>12.85</v>
      </c>
      <c r="R38" s="963">
        <v>269.32</v>
      </c>
      <c r="S38" s="968"/>
      <c r="T38" s="969"/>
      <c r="U38" s="969"/>
    </row>
    <row r="39" spans="1:21" s="129" customFormat="1" ht="20.100000000000001" customHeight="1" x14ac:dyDescent="0.25">
      <c r="A39" s="382" t="s">
        <v>80</v>
      </c>
      <c r="B39" s="383" t="s">
        <v>186</v>
      </c>
      <c r="C39" s="488" t="s">
        <v>57</v>
      </c>
      <c r="D39" s="457">
        <v>22</v>
      </c>
      <c r="E39" s="457">
        <v>26</v>
      </c>
      <c r="F39" s="457">
        <v>36</v>
      </c>
      <c r="G39" s="457">
        <v>5.5</v>
      </c>
      <c r="H39" s="457">
        <v>4</v>
      </c>
      <c r="I39" s="457">
        <v>0</v>
      </c>
      <c r="J39" s="457">
        <v>0</v>
      </c>
      <c r="K39" s="457">
        <v>0</v>
      </c>
      <c r="L39" s="457">
        <v>2</v>
      </c>
      <c r="M39" s="457">
        <v>1</v>
      </c>
      <c r="N39" s="457">
        <v>3</v>
      </c>
      <c r="O39" s="457">
        <v>20.5</v>
      </c>
      <c r="P39" s="457">
        <v>3</v>
      </c>
      <c r="Q39" s="457">
        <v>0</v>
      </c>
      <c r="R39" s="963">
        <v>123</v>
      </c>
      <c r="S39" s="968"/>
      <c r="T39" s="969"/>
      <c r="U39" s="969"/>
    </row>
    <row r="40" spans="1:21" s="129" customFormat="1" ht="20.100000000000001" customHeight="1" x14ac:dyDescent="0.25">
      <c r="A40" s="382" t="s">
        <v>81</v>
      </c>
      <c r="B40" s="383" t="s">
        <v>594</v>
      </c>
      <c r="C40" s="488" t="s">
        <v>59</v>
      </c>
      <c r="D40" s="457">
        <v>5</v>
      </c>
      <c r="E40" s="457">
        <v>6</v>
      </c>
      <c r="F40" s="457">
        <v>7</v>
      </c>
      <c r="G40" s="457">
        <v>5</v>
      </c>
      <c r="H40" s="457">
        <v>1</v>
      </c>
      <c r="I40" s="457">
        <v>3</v>
      </c>
      <c r="J40" s="457">
        <v>0</v>
      </c>
      <c r="K40" s="457">
        <v>0</v>
      </c>
      <c r="L40" s="457">
        <v>2</v>
      </c>
      <c r="M40" s="457">
        <v>3</v>
      </c>
      <c r="N40" s="457">
        <v>4</v>
      </c>
      <c r="O40" s="457">
        <v>6</v>
      </c>
      <c r="P40" s="457">
        <v>0</v>
      </c>
      <c r="Q40" s="457">
        <v>4</v>
      </c>
      <c r="R40" s="963">
        <v>46</v>
      </c>
      <c r="S40" s="968"/>
      <c r="T40" s="969"/>
      <c r="U40" s="969"/>
    </row>
    <row r="41" spans="1:21" s="129" customFormat="1" ht="20.100000000000001" customHeight="1" x14ac:dyDescent="0.25">
      <c r="A41" s="382" t="s">
        <v>81</v>
      </c>
      <c r="B41" s="383" t="s">
        <v>248</v>
      </c>
      <c r="C41" s="488" t="s">
        <v>59</v>
      </c>
      <c r="D41" s="457">
        <v>7</v>
      </c>
      <c r="E41" s="457">
        <v>11</v>
      </c>
      <c r="F41" s="457">
        <v>18</v>
      </c>
      <c r="G41" s="457">
        <v>2.8</v>
      </c>
      <c r="H41" s="457">
        <v>0</v>
      </c>
      <c r="I41" s="457">
        <v>0</v>
      </c>
      <c r="J41" s="457">
        <v>0</v>
      </c>
      <c r="K41" s="457">
        <v>0</v>
      </c>
      <c r="L41" s="457">
        <v>6</v>
      </c>
      <c r="M41" s="457">
        <v>2</v>
      </c>
      <c r="N41" s="457">
        <v>2</v>
      </c>
      <c r="O41" s="457">
        <v>10</v>
      </c>
      <c r="P41" s="457">
        <v>0</v>
      </c>
      <c r="Q41" s="457">
        <v>15.5</v>
      </c>
      <c r="R41" s="963">
        <v>74.3</v>
      </c>
      <c r="S41" s="968"/>
      <c r="T41" s="969"/>
      <c r="U41" s="969"/>
    </row>
    <row r="42" spans="1:21" s="129" customFormat="1" ht="20.100000000000001" customHeight="1" x14ac:dyDescent="0.25">
      <c r="A42" s="382" t="s">
        <v>81</v>
      </c>
      <c r="B42" s="383" t="s">
        <v>187</v>
      </c>
      <c r="C42" s="488" t="s">
        <v>57</v>
      </c>
      <c r="D42" s="457">
        <v>29.5</v>
      </c>
      <c r="E42" s="457">
        <v>25.2</v>
      </c>
      <c r="F42" s="457">
        <v>17</v>
      </c>
      <c r="G42" s="457">
        <v>2.9</v>
      </c>
      <c r="H42" s="457">
        <v>1</v>
      </c>
      <c r="I42" s="457">
        <v>0</v>
      </c>
      <c r="J42" s="457">
        <v>0</v>
      </c>
      <c r="K42" s="457">
        <v>1</v>
      </c>
      <c r="L42" s="457">
        <v>12.75</v>
      </c>
      <c r="M42" s="457">
        <v>3.33</v>
      </c>
      <c r="N42" s="457">
        <v>0</v>
      </c>
      <c r="O42" s="457">
        <v>1</v>
      </c>
      <c r="P42" s="457">
        <v>1</v>
      </c>
      <c r="Q42" s="457">
        <v>6</v>
      </c>
      <c r="R42" s="963">
        <v>100.68</v>
      </c>
      <c r="S42" s="968"/>
      <c r="T42" s="969"/>
      <c r="U42" s="969"/>
    </row>
    <row r="43" spans="1:21" s="129" customFormat="1" ht="20.100000000000001" customHeight="1" x14ac:dyDescent="0.25">
      <c r="A43" s="382" t="s">
        <v>82</v>
      </c>
      <c r="B43" s="383" t="s">
        <v>189</v>
      </c>
      <c r="C43" s="488" t="s">
        <v>59</v>
      </c>
      <c r="D43" s="457">
        <v>9</v>
      </c>
      <c r="E43" s="457">
        <v>14</v>
      </c>
      <c r="F43" s="457">
        <v>22</v>
      </c>
      <c r="G43" s="457">
        <v>7</v>
      </c>
      <c r="H43" s="457">
        <v>6</v>
      </c>
      <c r="I43" s="457">
        <v>0</v>
      </c>
      <c r="J43" s="457">
        <v>0</v>
      </c>
      <c r="K43" s="457">
        <v>0</v>
      </c>
      <c r="L43" s="457">
        <v>6</v>
      </c>
      <c r="M43" s="457">
        <v>2</v>
      </c>
      <c r="N43" s="457">
        <v>13</v>
      </c>
      <c r="O43" s="457">
        <v>2</v>
      </c>
      <c r="P43" s="457">
        <v>0</v>
      </c>
      <c r="Q43" s="457">
        <v>7.75</v>
      </c>
      <c r="R43" s="963">
        <v>88.75</v>
      </c>
      <c r="S43" s="968"/>
      <c r="T43" s="969"/>
      <c r="U43" s="969"/>
    </row>
    <row r="44" spans="1:21" s="129" customFormat="1" ht="20.100000000000001" customHeight="1" x14ac:dyDescent="0.25">
      <c r="A44" s="382" t="s">
        <v>82</v>
      </c>
      <c r="B44" s="383" t="s">
        <v>190</v>
      </c>
      <c r="C44" s="488" t="s">
        <v>57</v>
      </c>
      <c r="D44" s="457">
        <v>11.5</v>
      </c>
      <c r="E44" s="457">
        <v>23.1</v>
      </c>
      <c r="F44" s="457">
        <v>17.600000000000001</v>
      </c>
      <c r="G44" s="457">
        <v>3.3</v>
      </c>
      <c r="H44" s="457">
        <v>1.4</v>
      </c>
      <c r="I44" s="457">
        <v>5.9</v>
      </c>
      <c r="J44" s="457">
        <v>1.25</v>
      </c>
      <c r="K44" s="457">
        <v>2</v>
      </c>
      <c r="L44" s="457">
        <v>9</v>
      </c>
      <c r="M44" s="457">
        <v>5.4</v>
      </c>
      <c r="N44" s="457">
        <v>5</v>
      </c>
      <c r="O44" s="457">
        <v>4</v>
      </c>
      <c r="P44" s="457">
        <v>0</v>
      </c>
      <c r="Q44" s="457">
        <v>14.2</v>
      </c>
      <c r="R44" s="963">
        <v>103.65</v>
      </c>
      <c r="S44" s="968"/>
      <c r="T44" s="969"/>
      <c r="U44" s="969"/>
    </row>
    <row r="45" spans="1:21" s="129" customFormat="1" ht="20.100000000000001" customHeight="1" x14ac:dyDescent="0.25">
      <c r="A45" s="382" t="s">
        <v>83</v>
      </c>
      <c r="B45" s="383" t="s">
        <v>191</v>
      </c>
      <c r="C45" s="488" t="s">
        <v>57</v>
      </c>
      <c r="D45" s="457">
        <v>14</v>
      </c>
      <c r="E45" s="457">
        <v>20</v>
      </c>
      <c r="F45" s="457">
        <v>32</v>
      </c>
      <c r="G45" s="457">
        <v>10</v>
      </c>
      <c r="H45" s="457">
        <v>3</v>
      </c>
      <c r="I45" s="457">
        <v>0</v>
      </c>
      <c r="J45" s="457">
        <v>0</v>
      </c>
      <c r="K45" s="457">
        <v>3</v>
      </c>
      <c r="L45" s="457">
        <v>9</v>
      </c>
      <c r="M45" s="457">
        <v>8</v>
      </c>
      <c r="N45" s="457">
        <v>8</v>
      </c>
      <c r="O45" s="457">
        <v>19</v>
      </c>
      <c r="P45" s="457">
        <v>0</v>
      </c>
      <c r="Q45" s="457">
        <v>3</v>
      </c>
      <c r="R45" s="963">
        <v>129</v>
      </c>
      <c r="S45" s="968"/>
      <c r="T45" s="969"/>
      <c r="U45" s="969"/>
    </row>
    <row r="46" spans="1:21" s="129" customFormat="1" ht="20.100000000000001" customHeight="1" x14ac:dyDescent="0.25">
      <c r="A46" s="382" t="s">
        <v>84</v>
      </c>
      <c r="B46" s="383" t="s">
        <v>85</v>
      </c>
      <c r="C46" s="488" t="s">
        <v>57</v>
      </c>
      <c r="D46" s="457">
        <v>17</v>
      </c>
      <c r="E46" s="457">
        <v>52</v>
      </c>
      <c r="F46" s="457">
        <v>50</v>
      </c>
      <c r="G46" s="457">
        <v>3.56</v>
      </c>
      <c r="H46" s="457">
        <v>4</v>
      </c>
      <c r="I46" s="457">
        <v>19</v>
      </c>
      <c r="J46" s="457">
        <v>0</v>
      </c>
      <c r="K46" s="457">
        <v>0</v>
      </c>
      <c r="L46" s="457">
        <v>3</v>
      </c>
      <c r="M46" s="457">
        <v>23</v>
      </c>
      <c r="N46" s="457">
        <v>6</v>
      </c>
      <c r="O46" s="457">
        <v>79.239999999999995</v>
      </c>
      <c r="P46" s="457">
        <v>3</v>
      </c>
      <c r="Q46" s="457">
        <v>6.78</v>
      </c>
      <c r="R46" s="963">
        <v>266.58</v>
      </c>
      <c r="S46" s="968"/>
      <c r="T46" s="969"/>
      <c r="U46" s="969"/>
    </row>
    <row r="47" spans="1:21" s="129" customFormat="1" ht="20.100000000000001" customHeight="1" x14ac:dyDescent="0.25">
      <c r="A47" s="382" t="s">
        <v>86</v>
      </c>
      <c r="B47" s="383" t="s">
        <v>192</v>
      </c>
      <c r="C47" s="488" t="s">
        <v>59</v>
      </c>
      <c r="D47" s="457">
        <v>37</v>
      </c>
      <c r="E47" s="457">
        <v>3</v>
      </c>
      <c r="F47" s="457">
        <v>26</v>
      </c>
      <c r="G47" s="457">
        <v>8</v>
      </c>
      <c r="H47" s="457">
        <v>2</v>
      </c>
      <c r="I47" s="457">
        <v>0</v>
      </c>
      <c r="J47" s="457">
        <v>0</v>
      </c>
      <c r="K47" s="457">
        <v>0</v>
      </c>
      <c r="L47" s="457">
        <v>12</v>
      </c>
      <c r="M47" s="457">
        <v>10</v>
      </c>
      <c r="N47" s="457">
        <v>11</v>
      </c>
      <c r="O47" s="457">
        <v>5</v>
      </c>
      <c r="P47" s="457">
        <v>1</v>
      </c>
      <c r="Q47" s="457">
        <v>59</v>
      </c>
      <c r="R47" s="963">
        <v>174</v>
      </c>
      <c r="S47" s="968"/>
      <c r="T47" s="969"/>
      <c r="U47" s="969"/>
    </row>
    <row r="48" spans="1:21" s="129" customFormat="1" ht="20.100000000000001" customHeight="1" x14ac:dyDescent="0.25">
      <c r="A48" s="382" t="s">
        <v>86</v>
      </c>
      <c r="B48" s="383" t="s">
        <v>193</v>
      </c>
      <c r="C48" s="488" t="s">
        <v>59</v>
      </c>
      <c r="D48" s="457">
        <v>24</v>
      </c>
      <c r="E48" s="457">
        <v>77</v>
      </c>
      <c r="F48" s="457">
        <v>44</v>
      </c>
      <c r="G48" s="457">
        <v>6</v>
      </c>
      <c r="H48" s="457">
        <v>3</v>
      </c>
      <c r="I48" s="457">
        <v>4</v>
      </c>
      <c r="J48" s="457">
        <v>4</v>
      </c>
      <c r="K48" s="457">
        <v>6</v>
      </c>
      <c r="L48" s="457">
        <v>26</v>
      </c>
      <c r="M48" s="457">
        <v>24</v>
      </c>
      <c r="N48" s="457">
        <v>48</v>
      </c>
      <c r="O48" s="457">
        <v>94</v>
      </c>
      <c r="P48" s="457">
        <v>4</v>
      </c>
      <c r="Q48" s="457">
        <v>77</v>
      </c>
      <c r="R48" s="963">
        <v>441</v>
      </c>
      <c r="S48" s="968"/>
      <c r="T48" s="969"/>
      <c r="U48" s="969"/>
    </row>
    <row r="49" spans="1:21" s="129" customFormat="1" ht="20.100000000000001" customHeight="1" x14ac:dyDescent="0.25">
      <c r="A49" s="382" t="s">
        <v>86</v>
      </c>
      <c r="B49" s="383" t="s">
        <v>194</v>
      </c>
      <c r="C49" s="488" t="s">
        <v>57</v>
      </c>
      <c r="D49" s="457">
        <v>1</v>
      </c>
      <c r="E49" s="457">
        <v>27</v>
      </c>
      <c r="F49" s="457">
        <v>30.4</v>
      </c>
      <c r="G49" s="457">
        <v>4.32</v>
      </c>
      <c r="H49" s="457">
        <v>3</v>
      </c>
      <c r="I49" s="457">
        <v>0</v>
      </c>
      <c r="J49" s="457">
        <v>0</v>
      </c>
      <c r="K49" s="457">
        <v>0</v>
      </c>
      <c r="L49" s="457">
        <v>3</v>
      </c>
      <c r="M49" s="457">
        <v>4</v>
      </c>
      <c r="N49" s="457">
        <v>1</v>
      </c>
      <c r="O49" s="457">
        <v>28.6</v>
      </c>
      <c r="P49" s="457">
        <v>1</v>
      </c>
      <c r="Q49" s="457">
        <v>1.72</v>
      </c>
      <c r="R49" s="963">
        <v>105.04</v>
      </c>
      <c r="S49" s="968"/>
      <c r="T49" s="969"/>
      <c r="U49" s="969"/>
    </row>
    <row r="50" spans="1:21" s="129" customFormat="1" ht="20.100000000000001" customHeight="1" x14ac:dyDescent="0.25">
      <c r="A50" s="382" t="s">
        <v>86</v>
      </c>
      <c r="B50" s="383" t="s">
        <v>249</v>
      </c>
      <c r="C50" s="488" t="s">
        <v>59</v>
      </c>
      <c r="D50" s="457">
        <v>11</v>
      </c>
      <c r="E50" s="457">
        <v>12</v>
      </c>
      <c r="F50" s="457">
        <v>21</v>
      </c>
      <c r="G50" s="457">
        <v>9</v>
      </c>
      <c r="H50" s="457">
        <v>0</v>
      </c>
      <c r="I50" s="457">
        <v>0</v>
      </c>
      <c r="J50" s="457">
        <v>0</v>
      </c>
      <c r="K50" s="457">
        <v>0</v>
      </c>
      <c r="L50" s="457">
        <v>9</v>
      </c>
      <c r="M50" s="457">
        <v>5</v>
      </c>
      <c r="N50" s="457">
        <v>19</v>
      </c>
      <c r="O50" s="457">
        <v>11</v>
      </c>
      <c r="P50" s="457">
        <v>0</v>
      </c>
      <c r="Q50" s="457">
        <v>0</v>
      </c>
      <c r="R50" s="963">
        <v>97</v>
      </c>
      <c r="S50" s="968"/>
      <c r="T50" s="969"/>
      <c r="U50" s="969"/>
    </row>
    <row r="51" spans="1:21" s="129" customFormat="1" ht="20.100000000000001" customHeight="1" x14ac:dyDescent="0.25">
      <c r="A51" s="382" t="s">
        <v>86</v>
      </c>
      <c r="B51" s="383" t="s">
        <v>196</v>
      </c>
      <c r="C51" s="488" t="s">
        <v>57</v>
      </c>
      <c r="D51" s="457">
        <v>23.3</v>
      </c>
      <c r="E51" s="457">
        <v>23.44</v>
      </c>
      <c r="F51" s="457">
        <v>25.77</v>
      </c>
      <c r="G51" s="457">
        <v>3.4</v>
      </c>
      <c r="H51" s="457">
        <v>3</v>
      </c>
      <c r="I51" s="457">
        <v>0</v>
      </c>
      <c r="J51" s="457">
        <v>3</v>
      </c>
      <c r="K51" s="457">
        <v>2</v>
      </c>
      <c r="L51" s="457">
        <v>15</v>
      </c>
      <c r="M51" s="457">
        <v>12</v>
      </c>
      <c r="N51" s="457">
        <v>14.6</v>
      </c>
      <c r="O51" s="457">
        <v>64.900000000000006</v>
      </c>
      <c r="P51" s="457">
        <v>0</v>
      </c>
      <c r="Q51" s="457">
        <v>17.63</v>
      </c>
      <c r="R51" s="963">
        <v>208.04</v>
      </c>
      <c r="S51" s="968"/>
      <c r="T51" s="969"/>
      <c r="U51" s="969"/>
    </row>
    <row r="52" spans="1:21" s="129" customFormat="1" ht="20.100000000000001" customHeight="1" x14ac:dyDescent="0.25">
      <c r="A52" s="382" t="s">
        <v>87</v>
      </c>
      <c r="B52" s="383" t="s">
        <v>198</v>
      </c>
      <c r="C52" s="488" t="s">
        <v>57</v>
      </c>
      <c r="D52" s="457">
        <v>19.5</v>
      </c>
      <c r="E52" s="457">
        <v>41.4</v>
      </c>
      <c r="F52" s="457">
        <v>71.7</v>
      </c>
      <c r="G52" s="457">
        <v>11.9</v>
      </c>
      <c r="H52" s="457">
        <v>1.5</v>
      </c>
      <c r="I52" s="457">
        <v>0</v>
      </c>
      <c r="J52" s="457">
        <v>0</v>
      </c>
      <c r="K52" s="457">
        <v>2</v>
      </c>
      <c r="L52" s="457">
        <v>5.5</v>
      </c>
      <c r="M52" s="457">
        <v>12</v>
      </c>
      <c r="N52" s="457">
        <v>5</v>
      </c>
      <c r="O52" s="457">
        <v>31.75</v>
      </c>
      <c r="P52" s="457">
        <v>1</v>
      </c>
      <c r="Q52" s="457">
        <v>10</v>
      </c>
      <c r="R52" s="963">
        <v>213.25</v>
      </c>
      <c r="S52" s="968"/>
      <c r="T52" s="969"/>
      <c r="U52" s="969"/>
    </row>
    <row r="53" spans="1:21" s="129" customFormat="1" ht="20.100000000000001" customHeight="1" x14ac:dyDescent="0.25">
      <c r="A53" s="382" t="s">
        <v>87</v>
      </c>
      <c r="B53" s="383" t="s">
        <v>621</v>
      </c>
      <c r="C53" s="488" t="s">
        <v>59</v>
      </c>
      <c r="D53" s="457">
        <v>0</v>
      </c>
      <c r="E53" s="457">
        <v>22</v>
      </c>
      <c r="F53" s="457">
        <v>36</v>
      </c>
      <c r="G53" s="457">
        <v>12</v>
      </c>
      <c r="H53" s="457">
        <v>1</v>
      </c>
      <c r="I53" s="457">
        <v>0</v>
      </c>
      <c r="J53" s="457">
        <v>0</v>
      </c>
      <c r="K53" s="457">
        <v>0</v>
      </c>
      <c r="L53" s="457">
        <v>2</v>
      </c>
      <c r="M53" s="457">
        <v>3</v>
      </c>
      <c r="N53" s="457">
        <v>8</v>
      </c>
      <c r="O53" s="457">
        <v>10</v>
      </c>
      <c r="P53" s="457">
        <v>0</v>
      </c>
      <c r="Q53" s="457">
        <v>0</v>
      </c>
      <c r="R53" s="963">
        <v>94</v>
      </c>
      <c r="S53" s="968"/>
      <c r="T53" s="969"/>
      <c r="U53" s="969"/>
    </row>
    <row r="54" spans="1:21" s="129" customFormat="1" ht="20.100000000000001" customHeight="1" x14ac:dyDescent="0.25">
      <c r="A54" s="382" t="s">
        <v>87</v>
      </c>
      <c r="B54" s="383" t="s">
        <v>197</v>
      </c>
      <c r="C54" s="488" t="s">
        <v>57</v>
      </c>
      <c r="D54" s="457">
        <v>79</v>
      </c>
      <c r="E54" s="457">
        <v>29</v>
      </c>
      <c r="F54" s="457">
        <v>50</v>
      </c>
      <c r="G54" s="457">
        <v>10</v>
      </c>
      <c r="H54" s="457">
        <v>3</v>
      </c>
      <c r="I54" s="457">
        <v>0</v>
      </c>
      <c r="J54" s="457">
        <v>6</v>
      </c>
      <c r="K54" s="457">
        <v>6</v>
      </c>
      <c r="L54" s="457">
        <v>8</v>
      </c>
      <c r="M54" s="457">
        <v>16</v>
      </c>
      <c r="N54" s="457">
        <v>22</v>
      </c>
      <c r="O54" s="457">
        <v>46</v>
      </c>
      <c r="P54" s="457">
        <v>2</v>
      </c>
      <c r="Q54" s="457">
        <v>5</v>
      </c>
      <c r="R54" s="963">
        <v>282</v>
      </c>
      <c r="S54" s="968"/>
      <c r="T54" s="969"/>
      <c r="U54" s="969"/>
    </row>
    <row r="55" spans="1:21" s="129" customFormat="1" ht="20.100000000000001" customHeight="1" x14ac:dyDescent="0.25">
      <c r="A55" s="382" t="s">
        <v>88</v>
      </c>
      <c r="B55" s="383" t="s">
        <v>200</v>
      </c>
      <c r="C55" s="488" t="s">
        <v>59</v>
      </c>
      <c r="D55" s="457">
        <v>24.85</v>
      </c>
      <c r="E55" s="457">
        <v>11</v>
      </c>
      <c r="F55" s="457">
        <v>21</v>
      </c>
      <c r="G55" s="457">
        <v>4</v>
      </c>
      <c r="H55" s="457">
        <v>0</v>
      </c>
      <c r="I55" s="457">
        <v>0</v>
      </c>
      <c r="J55" s="457">
        <v>0</v>
      </c>
      <c r="K55" s="457">
        <v>2</v>
      </c>
      <c r="L55" s="457">
        <v>13</v>
      </c>
      <c r="M55" s="457">
        <v>0</v>
      </c>
      <c r="N55" s="457">
        <v>24</v>
      </c>
      <c r="O55" s="457">
        <v>11</v>
      </c>
      <c r="P55" s="457">
        <v>1</v>
      </c>
      <c r="Q55" s="457">
        <v>14</v>
      </c>
      <c r="R55" s="963">
        <v>125.85</v>
      </c>
      <c r="S55" s="968"/>
      <c r="T55" s="969"/>
      <c r="U55" s="969"/>
    </row>
    <row r="56" spans="1:21" s="129" customFormat="1" ht="20.100000000000001" customHeight="1" x14ac:dyDescent="0.25">
      <c r="A56" s="382" t="s">
        <v>88</v>
      </c>
      <c r="B56" s="383" t="s">
        <v>926</v>
      </c>
      <c r="C56" s="488" t="s">
        <v>57</v>
      </c>
      <c r="D56" s="457">
        <v>2</v>
      </c>
      <c r="E56" s="457">
        <v>0</v>
      </c>
      <c r="F56" s="457">
        <v>0</v>
      </c>
      <c r="G56" s="457">
        <v>0</v>
      </c>
      <c r="H56" s="457">
        <v>0</v>
      </c>
      <c r="I56" s="457">
        <v>1</v>
      </c>
      <c r="J56" s="457">
        <v>0</v>
      </c>
      <c r="K56" s="457">
        <v>0</v>
      </c>
      <c r="L56" s="457">
        <v>0</v>
      </c>
      <c r="M56" s="457">
        <v>0</v>
      </c>
      <c r="N56" s="457">
        <v>0</v>
      </c>
      <c r="O56" s="457">
        <v>0</v>
      </c>
      <c r="P56" s="457">
        <v>0</v>
      </c>
      <c r="Q56" s="457">
        <v>0</v>
      </c>
      <c r="R56" s="963">
        <v>3</v>
      </c>
      <c r="S56" s="968"/>
      <c r="T56" s="969"/>
      <c r="U56" s="969"/>
    </row>
    <row r="57" spans="1:21" s="129" customFormat="1" ht="20.100000000000001" customHeight="1" x14ac:dyDescent="0.25">
      <c r="A57" s="382" t="s">
        <v>88</v>
      </c>
      <c r="B57" s="383" t="s">
        <v>199</v>
      </c>
      <c r="C57" s="488" t="s">
        <v>57</v>
      </c>
      <c r="D57" s="457">
        <v>26.9</v>
      </c>
      <c r="E57" s="457">
        <v>73.3</v>
      </c>
      <c r="F57" s="457">
        <v>51.55</v>
      </c>
      <c r="G57" s="457">
        <v>15.2</v>
      </c>
      <c r="H57" s="457">
        <v>7</v>
      </c>
      <c r="I57" s="457">
        <v>1</v>
      </c>
      <c r="J57" s="457">
        <v>2</v>
      </c>
      <c r="K57" s="457">
        <v>3</v>
      </c>
      <c r="L57" s="457">
        <v>9.5</v>
      </c>
      <c r="M57" s="457">
        <v>10</v>
      </c>
      <c r="N57" s="457">
        <v>5.6</v>
      </c>
      <c r="O57" s="457">
        <v>18</v>
      </c>
      <c r="P57" s="457">
        <v>2</v>
      </c>
      <c r="Q57" s="457">
        <v>21.6</v>
      </c>
      <c r="R57" s="963">
        <v>246.65</v>
      </c>
      <c r="S57" s="968"/>
      <c r="T57" s="969"/>
      <c r="U57" s="969"/>
    </row>
    <row r="58" spans="1:21" s="129" customFormat="1" ht="20.100000000000001" customHeight="1" x14ac:dyDescent="0.25">
      <c r="A58" s="382" t="s">
        <v>89</v>
      </c>
      <c r="B58" s="383" t="s">
        <v>201</v>
      </c>
      <c r="C58" s="488" t="s">
        <v>57</v>
      </c>
      <c r="D58" s="457">
        <v>16</v>
      </c>
      <c r="E58" s="457">
        <v>33</v>
      </c>
      <c r="F58" s="457">
        <v>10.4</v>
      </c>
      <c r="G58" s="457">
        <v>3.6</v>
      </c>
      <c r="H58" s="457">
        <v>2</v>
      </c>
      <c r="I58" s="457">
        <v>16.2</v>
      </c>
      <c r="J58" s="457">
        <v>0</v>
      </c>
      <c r="K58" s="457">
        <v>3</v>
      </c>
      <c r="L58" s="457">
        <v>3.4</v>
      </c>
      <c r="M58" s="457">
        <v>11</v>
      </c>
      <c r="N58" s="457">
        <v>12</v>
      </c>
      <c r="O58" s="457">
        <v>26.8</v>
      </c>
      <c r="P58" s="457">
        <v>0</v>
      </c>
      <c r="Q58" s="457">
        <v>2</v>
      </c>
      <c r="R58" s="963">
        <v>139.4</v>
      </c>
      <c r="S58" s="968"/>
      <c r="T58" s="969"/>
      <c r="U58" s="969"/>
    </row>
    <row r="59" spans="1:21" s="129" customFormat="1" ht="20.100000000000001" customHeight="1" x14ac:dyDescent="0.25">
      <c r="A59" s="382" t="s">
        <v>90</v>
      </c>
      <c r="B59" s="383" t="s">
        <v>202</v>
      </c>
      <c r="C59" s="488" t="s">
        <v>57</v>
      </c>
      <c r="D59" s="457">
        <v>15.8</v>
      </c>
      <c r="E59" s="457">
        <v>49.5</v>
      </c>
      <c r="F59" s="457">
        <v>10</v>
      </c>
      <c r="G59" s="457">
        <v>4.5</v>
      </c>
      <c r="H59" s="457">
        <v>1.9</v>
      </c>
      <c r="I59" s="457">
        <v>22.8</v>
      </c>
      <c r="J59" s="457">
        <v>0</v>
      </c>
      <c r="K59" s="457">
        <v>3</v>
      </c>
      <c r="L59" s="457">
        <v>11.6</v>
      </c>
      <c r="M59" s="457">
        <v>6</v>
      </c>
      <c r="N59" s="457">
        <v>11</v>
      </c>
      <c r="O59" s="457">
        <v>30</v>
      </c>
      <c r="P59" s="457">
        <v>0</v>
      </c>
      <c r="Q59" s="457">
        <v>5</v>
      </c>
      <c r="R59" s="963">
        <v>171.1</v>
      </c>
      <c r="S59" s="968"/>
      <c r="T59" s="969"/>
      <c r="U59" s="969"/>
    </row>
    <row r="60" spans="1:21" s="129" customFormat="1" ht="20.100000000000001" customHeight="1" x14ac:dyDescent="0.25">
      <c r="A60" s="382" t="s">
        <v>91</v>
      </c>
      <c r="B60" s="383" t="s">
        <v>203</v>
      </c>
      <c r="C60" s="488" t="s">
        <v>92</v>
      </c>
      <c r="D60" s="457">
        <v>11.5</v>
      </c>
      <c r="E60" s="457">
        <v>40</v>
      </c>
      <c r="F60" s="457">
        <v>39.5</v>
      </c>
      <c r="G60" s="457">
        <v>5</v>
      </c>
      <c r="H60" s="457">
        <v>5</v>
      </c>
      <c r="I60" s="457">
        <v>0</v>
      </c>
      <c r="J60" s="457">
        <v>0</v>
      </c>
      <c r="K60" s="457">
        <v>0</v>
      </c>
      <c r="L60" s="457">
        <v>11</v>
      </c>
      <c r="M60" s="457">
        <v>7</v>
      </c>
      <c r="N60" s="457">
        <v>3</v>
      </c>
      <c r="O60" s="457">
        <v>37.5</v>
      </c>
      <c r="P60" s="457">
        <v>1</v>
      </c>
      <c r="Q60" s="457">
        <v>7.5</v>
      </c>
      <c r="R60" s="963">
        <v>168</v>
      </c>
      <c r="S60" s="968"/>
      <c r="T60" s="969"/>
      <c r="U60" s="969"/>
    </row>
    <row r="61" spans="1:21" s="129" customFormat="1" ht="20.100000000000001" customHeight="1" x14ac:dyDescent="0.25">
      <c r="A61" s="382" t="s">
        <v>91</v>
      </c>
      <c r="B61" s="383" t="s">
        <v>204</v>
      </c>
      <c r="C61" s="488" t="s">
        <v>59</v>
      </c>
      <c r="D61" s="457">
        <v>12</v>
      </c>
      <c r="E61" s="457">
        <v>60</v>
      </c>
      <c r="F61" s="457">
        <v>20</v>
      </c>
      <c r="G61" s="457">
        <v>13</v>
      </c>
      <c r="H61" s="457">
        <v>0</v>
      </c>
      <c r="I61" s="457">
        <v>2</v>
      </c>
      <c r="J61" s="457">
        <v>0</v>
      </c>
      <c r="K61" s="457">
        <v>0</v>
      </c>
      <c r="L61" s="457">
        <v>39</v>
      </c>
      <c r="M61" s="457">
        <v>22</v>
      </c>
      <c r="N61" s="457">
        <v>21</v>
      </c>
      <c r="O61" s="457">
        <v>80</v>
      </c>
      <c r="P61" s="457">
        <v>1</v>
      </c>
      <c r="Q61" s="457">
        <v>0</v>
      </c>
      <c r="R61" s="963">
        <v>270</v>
      </c>
      <c r="S61" s="968"/>
      <c r="T61" s="969"/>
      <c r="U61" s="969"/>
    </row>
    <row r="62" spans="1:21" s="129" customFormat="1" ht="20.100000000000001" customHeight="1" x14ac:dyDescent="0.25">
      <c r="A62" s="382" t="s">
        <v>91</v>
      </c>
      <c r="B62" s="383" t="s">
        <v>205</v>
      </c>
      <c r="C62" s="488" t="s">
        <v>92</v>
      </c>
      <c r="D62" s="457">
        <v>43</v>
      </c>
      <c r="E62" s="457">
        <v>15</v>
      </c>
      <c r="F62" s="457">
        <v>24</v>
      </c>
      <c r="G62" s="457">
        <v>0</v>
      </c>
      <c r="H62" s="457">
        <v>3</v>
      </c>
      <c r="I62" s="457">
        <v>0</v>
      </c>
      <c r="J62" s="457">
        <v>0</v>
      </c>
      <c r="K62" s="457">
        <v>3</v>
      </c>
      <c r="L62" s="457">
        <v>14</v>
      </c>
      <c r="M62" s="457">
        <v>1</v>
      </c>
      <c r="N62" s="457">
        <v>33</v>
      </c>
      <c r="O62" s="457">
        <v>2</v>
      </c>
      <c r="P62" s="457">
        <v>2</v>
      </c>
      <c r="Q62" s="457">
        <v>9</v>
      </c>
      <c r="R62" s="963">
        <v>149</v>
      </c>
      <c r="S62" s="968"/>
      <c r="T62" s="969"/>
      <c r="U62" s="969"/>
    </row>
    <row r="63" spans="1:21" s="129" customFormat="1" ht="20.100000000000001" customHeight="1" x14ac:dyDescent="0.25">
      <c r="A63" s="382" t="s">
        <v>93</v>
      </c>
      <c r="B63" s="383" t="s">
        <v>206</v>
      </c>
      <c r="C63" s="488" t="s">
        <v>57</v>
      </c>
      <c r="D63" s="457">
        <v>33</v>
      </c>
      <c r="E63" s="457">
        <v>32</v>
      </c>
      <c r="F63" s="457">
        <v>18</v>
      </c>
      <c r="G63" s="457">
        <v>12</v>
      </c>
      <c r="H63" s="457">
        <v>0</v>
      </c>
      <c r="I63" s="457">
        <v>23.5</v>
      </c>
      <c r="J63" s="457">
        <v>1</v>
      </c>
      <c r="K63" s="457">
        <v>0</v>
      </c>
      <c r="L63" s="457">
        <v>5</v>
      </c>
      <c r="M63" s="457">
        <v>5</v>
      </c>
      <c r="N63" s="457">
        <v>23</v>
      </c>
      <c r="O63" s="457">
        <v>5</v>
      </c>
      <c r="P63" s="457">
        <v>0</v>
      </c>
      <c r="Q63" s="457">
        <v>4</v>
      </c>
      <c r="R63" s="963">
        <v>161.5</v>
      </c>
      <c r="S63" s="968"/>
      <c r="T63" s="969"/>
      <c r="U63" s="969"/>
    </row>
    <row r="64" spans="1:21" s="129" customFormat="1" ht="20.100000000000001" customHeight="1" x14ac:dyDescent="0.25">
      <c r="A64" s="382" t="s">
        <v>94</v>
      </c>
      <c r="B64" s="383" t="s">
        <v>250</v>
      </c>
      <c r="C64" s="488" t="s">
        <v>59</v>
      </c>
      <c r="D64" s="457">
        <v>1</v>
      </c>
      <c r="E64" s="457">
        <v>7</v>
      </c>
      <c r="F64" s="457">
        <v>3</v>
      </c>
      <c r="G64" s="457">
        <v>4</v>
      </c>
      <c r="H64" s="457">
        <v>1</v>
      </c>
      <c r="I64" s="457">
        <v>1</v>
      </c>
      <c r="J64" s="457">
        <v>0</v>
      </c>
      <c r="K64" s="457">
        <v>0</v>
      </c>
      <c r="L64" s="457">
        <v>2</v>
      </c>
      <c r="M64" s="457">
        <v>2</v>
      </c>
      <c r="N64" s="457">
        <v>1</v>
      </c>
      <c r="O64" s="457">
        <v>0</v>
      </c>
      <c r="P64" s="457">
        <v>0</v>
      </c>
      <c r="Q64" s="457">
        <v>4</v>
      </c>
      <c r="R64" s="963">
        <v>26</v>
      </c>
      <c r="S64" s="968"/>
      <c r="T64" s="969"/>
      <c r="U64" s="969"/>
    </row>
    <row r="65" spans="1:24" s="129" customFormat="1" ht="20.100000000000001" customHeight="1" x14ac:dyDescent="0.25">
      <c r="A65" s="382" t="s">
        <v>94</v>
      </c>
      <c r="B65" s="383" t="s">
        <v>208</v>
      </c>
      <c r="C65" s="488" t="s">
        <v>59</v>
      </c>
      <c r="D65" s="457">
        <v>12</v>
      </c>
      <c r="E65" s="457">
        <v>17</v>
      </c>
      <c r="F65" s="457">
        <v>16</v>
      </c>
      <c r="G65" s="457">
        <v>1</v>
      </c>
      <c r="H65" s="457">
        <v>0</v>
      </c>
      <c r="I65" s="457">
        <v>7</v>
      </c>
      <c r="J65" s="457">
        <v>0</v>
      </c>
      <c r="K65" s="457">
        <v>0</v>
      </c>
      <c r="L65" s="457">
        <v>4</v>
      </c>
      <c r="M65" s="457">
        <v>1</v>
      </c>
      <c r="N65" s="457">
        <v>3</v>
      </c>
      <c r="O65" s="457">
        <v>10</v>
      </c>
      <c r="P65" s="457">
        <v>0</v>
      </c>
      <c r="Q65" s="457">
        <v>1</v>
      </c>
      <c r="R65" s="963">
        <v>72</v>
      </c>
      <c r="S65" s="968"/>
      <c r="T65" s="969"/>
      <c r="U65" s="969"/>
    </row>
    <row r="66" spans="1:24" s="129" customFormat="1" ht="20.100000000000001" customHeight="1" x14ac:dyDescent="0.25">
      <c r="A66" s="382" t="s">
        <v>94</v>
      </c>
      <c r="B66" s="383" t="s">
        <v>209</v>
      </c>
      <c r="C66" s="488" t="s">
        <v>57</v>
      </c>
      <c r="D66" s="457">
        <v>28</v>
      </c>
      <c r="E66" s="457">
        <v>21</v>
      </c>
      <c r="F66" s="457">
        <v>52.2</v>
      </c>
      <c r="G66" s="457">
        <v>1</v>
      </c>
      <c r="H66" s="457">
        <v>5</v>
      </c>
      <c r="I66" s="457">
        <v>3</v>
      </c>
      <c r="J66" s="457">
        <v>1</v>
      </c>
      <c r="K66" s="457">
        <v>0</v>
      </c>
      <c r="L66" s="457">
        <v>6.8</v>
      </c>
      <c r="M66" s="457">
        <v>5.6</v>
      </c>
      <c r="N66" s="457">
        <v>4</v>
      </c>
      <c r="O66" s="457">
        <v>24</v>
      </c>
      <c r="P66" s="457">
        <v>0</v>
      </c>
      <c r="Q66" s="457">
        <v>0</v>
      </c>
      <c r="R66" s="963">
        <v>151.6</v>
      </c>
      <c r="S66" s="968"/>
      <c r="T66" s="969"/>
      <c r="U66" s="969"/>
    </row>
    <row r="67" spans="1:24" s="129" customFormat="1" ht="20.100000000000001" customHeight="1" x14ac:dyDescent="0.25">
      <c r="A67" s="382" t="s">
        <v>95</v>
      </c>
      <c r="B67" s="383" t="s">
        <v>210</v>
      </c>
      <c r="C67" s="488" t="s">
        <v>57</v>
      </c>
      <c r="D67" s="457">
        <v>47</v>
      </c>
      <c r="E67" s="457">
        <v>0</v>
      </c>
      <c r="F67" s="457">
        <v>32</v>
      </c>
      <c r="G67" s="457">
        <v>1</v>
      </c>
      <c r="H67" s="457">
        <v>24</v>
      </c>
      <c r="I67" s="457">
        <v>0</v>
      </c>
      <c r="J67" s="457">
        <v>12</v>
      </c>
      <c r="K67" s="457">
        <v>7</v>
      </c>
      <c r="L67" s="457">
        <v>19</v>
      </c>
      <c r="M67" s="457">
        <v>0</v>
      </c>
      <c r="N67" s="457">
        <v>33</v>
      </c>
      <c r="O67" s="457">
        <v>27</v>
      </c>
      <c r="P67" s="457">
        <v>0</v>
      </c>
      <c r="Q67" s="457">
        <v>0</v>
      </c>
      <c r="R67" s="963">
        <v>202</v>
      </c>
      <c r="S67" s="968"/>
      <c r="T67" s="969"/>
      <c r="U67" s="969"/>
    </row>
    <row r="68" spans="1:24" s="129" customFormat="1" ht="20.100000000000001" customHeight="1" x14ac:dyDescent="0.25">
      <c r="A68" s="382" t="s">
        <v>95</v>
      </c>
      <c r="B68" s="383" t="s">
        <v>251</v>
      </c>
      <c r="C68" s="488" t="s">
        <v>57</v>
      </c>
      <c r="D68" s="457">
        <v>13</v>
      </c>
      <c r="E68" s="457">
        <v>4</v>
      </c>
      <c r="F68" s="457">
        <v>7</v>
      </c>
      <c r="G68" s="457">
        <v>4</v>
      </c>
      <c r="H68" s="457">
        <v>3</v>
      </c>
      <c r="I68" s="457">
        <v>0</v>
      </c>
      <c r="J68" s="457">
        <v>1</v>
      </c>
      <c r="K68" s="457">
        <v>2</v>
      </c>
      <c r="L68" s="457">
        <v>4</v>
      </c>
      <c r="M68" s="457">
        <v>7</v>
      </c>
      <c r="N68" s="457">
        <v>13</v>
      </c>
      <c r="O68" s="457">
        <v>5</v>
      </c>
      <c r="P68" s="457">
        <v>0</v>
      </c>
      <c r="Q68" s="457">
        <v>7</v>
      </c>
      <c r="R68" s="963">
        <v>70</v>
      </c>
      <c r="S68" s="968"/>
      <c r="T68" s="969"/>
      <c r="U68" s="969"/>
    </row>
    <row r="69" spans="1:24" s="129" customFormat="1" ht="20.100000000000001" customHeight="1" x14ac:dyDescent="0.25">
      <c r="A69" s="382" t="s">
        <v>95</v>
      </c>
      <c r="B69" s="383" t="s">
        <v>211</v>
      </c>
      <c r="C69" s="488" t="s">
        <v>57</v>
      </c>
      <c r="D69" s="457">
        <v>48</v>
      </c>
      <c r="E69" s="457">
        <v>17</v>
      </c>
      <c r="F69" s="457">
        <v>35</v>
      </c>
      <c r="G69" s="457">
        <v>1</v>
      </c>
      <c r="H69" s="457">
        <v>3</v>
      </c>
      <c r="I69" s="457">
        <v>4</v>
      </c>
      <c r="J69" s="457">
        <v>3</v>
      </c>
      <c r="K69" s="457">
        <v>5</v>
      </c>
      <c r="L69" s="457">
        <v>19</v>
      </c>
      <c r="M69" s="457">
        <v>7</v>
      </c>
      <c r="N69" s="457">
        <v>16</v>
      </c>
      <c r="O69" s="457">
        <v>15</v>
      </c>
      <c r="P69" s="457">
        <v>1</v>
      </c>
      <c r="Q69" s="457">
        <v>2</v>
      </c>
      <c r="R69" s="963">
        <v>176</v>
      </c>
      <c r="S69" s="968"/>
      <c r="T69" s="969"/>
      <c r="U69" s="969"/>
    </row>
    <row r="70" spans="1:24" s="129" customFormat="1" ht="20.100000000000001" customHeight="1" x14ac:dyDescent="0.25">
      <c r="A70" s="382" t="s">
        <v>95</v>
      </c>
      <c r="B70" s="383" t="s">
        <v>212</v>
      </c>
      <c r="C70" s="488" t="s">
        <v>57</v>
      </c>
      <c r="D70" s="457">
        <v>27</v>
      </c>
      <c r="E70" s="457">
        <v>42</v>
      </c>
      <c r="F70" s="457">
        <v>54.5</v>
      </c>
      <c r="G70" s="457">
        <v>5</v>
      </c>
      <c r="H70" s="457">
        <v>2.5</v>
      </c>
      <c r="I70" s="457">
        <v>3</v>
      </c>
      <c r="J70" s="457">
        <v>0</v>
      </c>
      <c r="K70" s="457">
        <v>0</v>
      </c>
      <c r="L70" s="457">
        <v>3</v>
      </c>
      <c r="M70" s="457">
        <v>0</v>
      </c>
      <c r="N70" s="457">
        <v>6</v>
      </c>
      <c r="O70" s="457">
        <v>15.5</v>
      </c>
      <c r="P70" s="457">
        <v>4</v>
      </c>
      <c r="Q70" s="457">
        <v>6</v>
      </c>
      <c r="R70" s="963">
        <v>168.5</v>
      </c>
      <c r="S70" s="968"/>
      <c r="T70" s="969"/>
      <c r="U70" s="969"/>
    </row>
    <row r="71" spans="1:24" s="129" customFormat="1" ht="20.100000000000001" customHeight="1" x14ac:dyDescent="0.25">
      <c r="A71" s="382" t="s">
        <v>96</v>
      </c>
      <c r="B71" s="383" t="s">
        <v>213</v>
      </c>
      <c r="C71" s="488" t="s">
        <v>59</v>
      </c>
      <c r="D71" s="457">
        <v>5</v>
      </c>
      <c r="E71" s="457">
        <v>7</v>
      </c>
      <c r="F71" s="457">
        <v>53</v>
      </c>
      <c r="G71" s="457">
        <v>11</v>
      </c>
      <c r="H71" s="457">
        <v>1</v>
      </c>
      <c r="I71" s="457">
        <v>0</v>
      </c>
      <c r="J71" s="457">
        <v>0</v>
      </c>
      <c r="K71" s="457">
        <v>0</v>
      </c>
      <c r="L71" s="457">
        <v>0</v>
      </c>
      <c r="M71" s="457">
        <v>3</v>
      </c>
      <c r="N71" s="457">
        <v>18</v>
      </c>
      <c r="O71" s="457">
        <v>11</v>
      </c>
      <c r="P71" s="457">
        <v>0</v>
      </c>
      <c r="Q71" s="457">
        <v>27</v>
      </c>
      <c r="R71" s="963">
        <v>136</v>
      </c>
      <c r="S71" s="968"/>
      <c r="T71" s="969"/>
      <c r="U71" s="969"/>
      <c r="V71" s="1112"/>
      <c r="W71" s="1112"/>
      <c r="X71" s="1112"/>
    </row>
    <row r="72" spans="1:24" s="129" customFormat="1" ht="20.100000000000001" customHeight="1" x14ac:dyDescent="0.25">
      <c r="A72" s="382" t="s">
        <v>96</v>
      </c>
      <c r="B72" s="383" t="s">
        <v>252</v>
      </c>
      <c r="C72" s="488" t="s">
        <v>57</v>
      </c>
      <c r="D72" s="457">
        <v>24.93</v>
      </c>
      <c r="E72" s="457">
        <v>40</v>
      </c>
      <c r="F72" s="457">
        <v>34.1</v>
      </c>
      <c r="G72" s="457">
        <v>6.4</v>
      </c>
      <c r="H72" s="457">
        <v>6.38</v>
      </c>
      <c r="I72" s="457">
        <v>0</v>
      </c>
      <c r="J72" s="457">
        <v>0</v>
      </c>
      <c r="K72" s="457">
        <v>1</v>
      </c>
      <c r="L72" s="457">
        <v>6</v>
      </c>
      <c r="M72" s="457">
        <v>3</v>
      </c>
      <c r="N72" s="457">
        <v>0</v>
      </c>
      <c r="O72" s="457">
        <v>47.24</v>
      </c>
      <c r="P72" s="457">
        <v>0</v>
      </c>
      <c r="Q72" s="457">
        <v>3.1</v>
      </c>
      <c r="R72" s="963">
        <v>172.15</v>
      </c>
      <c r="S72" s="968"/>
      <c r="T72" s="969"/>
      <c r="U72" s="969"/>
      <c r="V72" s="790"/>
      <c r="W72" s="790"/>
      <c r="X72" s="790"/>
    </row>
    <row r="73" spans="1:24" s="129" customFormat="1" ht="20.100000000000001" customHeight="1" x14ac:dyDescent="0.25">
      <c r="A73" s="382" t="s">
        <v>97</v>
      </c>
      <c r="B73" s="383" t="s">
        <v>229</v>
      </c>
      <c r="C73" s="488" t="s">
        <v>57</v>
      </c>
      <c r="D73" s="457">
        <v>28</v>
      </c>
      <c r="E73" s="457">
        <v>63</v>
      </c>
      <c r="F73" s="457">
        <v>29</v>
      </c>
      <c r="G73" s="457">
        <v>5</v>
      </c>
      <c r="H73" s="457">
        <v>24</v>
      </c>
      <c r="I73" s="457">
        <v>19</v>
      </c>
      <c r="J73" s="457">
        <v>0</v>
      </c>
      <c r="K73" s="457">
        <v>5</v>
      </c>
      <c r="L73" s="457">
        <v>14</v>
      </c>
      <c r="M73" s="457">
        <v>14</v>
      </c>
      <c r="N73" s="457">
        <v>5</v>
      </c>
      <c r="O73" s="457">
        <v>40</v>
      </c>
      <c r="P73" s="457">
        <v>0</v>
      </c>
      <c r="Q73" s="457">
        <v>9</v>
      </c>
      <c r="R73" s="963">
        <v>255</v>
      </c>
      <c r="S73" s="968"/>
      <c r="T73" s="969"/>
      <c r="U73" s="969"/>
      <c r="V73" s="655"/>
      <c r="W73" s="655"/>
      <c r="X73" s="655"/>
    </row>
    <row r="74" spans="1:24" s="129" customFormat="1" ht="20.100000000000001" customHeight="1" x14ac:dyDescent="0.25">
      <c r="A74" s="382" t="s">
        <v>98</v>
      </c>
      <c r="B74" s="383" t="s">
        <v>927</v>
      </c>
      <c r="C74" s="488" t="s">
        <v>59</v>
      </c>
      <c r="D74" s="457">
        <v>5</v>
      </c>
      <c r="E74" s="457">
        <v>6</v>
      </c>
      <c r="F74" s="457">
        <v>6</v>
      </c>
      <c r="G74" s="457">
        <v>0</v>
      </c>
      <c r="H74" s="457">
        <v>0</v>
      </c>
      <c r="I74" s="457">
        <v>0</v>
      </c>
      <c r="J74" s="457">
        <v>0</v>
      </c>
      <c r="K74" s="457">
        <v>0</v>
      </c>
      <c r="L74" s="457">
        <v>6</v>
      </c>
      <c r="M74" s="457">
        <v>2</v>
      </c>
      <c r="N74" s="457">
        <v>3</v>
      </c>
      <c r="O74" s="457">
        <v>0</v>
      </c>
      <c r="P74" s="457">
        <v>0</v>
      </c>
      <c r="Q74" s="457">
        <v>6</v>
      </c>
      <c r="R74" s="963">
        <v>34</v>
      </c>
      <c r="S74" s="1112"/>
      <c r="T74" s="1112"/>
      <c r="U74" s="1112"/>
      <c r="V74" s="655"/>
      <c r="W74" s="655"/>
      <c r="X74" s="655"/>
    </row>
    <row r="75" spans="1:24" s="129" customFormat="1" ht="20.100000000000001" customHeight="1" x14ac:dyDescent="0.25">
      <c r="A75" s="382" t="s">
        <v>98</v>
      </c>
      <c r="B75" s="383" t="s">
        <v>215</v>
      </c>
      <c r="C75" s="488" t="s">
        <v>57</v>
      </c>
      <c r="D75" s="457">
        <v>1.73</v>
      </c>
      <c r="E75" s="457">
        <v>40.54</v>
      </c>
      <c r="F75" s="457">
        <v>42.55</v>
      </c>
      <c r="G75" s="457">
        <v>3.54</v>
      </c>
      <c r="H75" s="457">
        <v>3.04</v>
      </c>
      <c r="I75" s="457">
        <v>13.23</v>
      </c>
      <c r="J75" s="457">
        <v>0</v>
      </c>
      <c r="K75" s="457">
        <v>1.7</v>
      </c>
      <c r="L75" s="457">
        <v>0</v>
      </c>
      <c r="M75" s="457">
        <v>8.91</v>
      </c>
      <c r="N75" s="457">
        <v>4.6900000000000004</v>
      </c>
      <c r="O75" s="457">
        <v>73.41</v>
      </c>
      <c r="P75" s="457">
        <v>2.23</v>
      </c>
      <c r="Q75" s="457">
        <v>35.07</v>
      </c>
      <c r="R75" s="963">
        <v>230.64</v>
      </c>
      <c r="S75" s="950"/>
      <c r="T75" s="950"/>
      <c r="U75" s="950"/>
      <c r="V75" s="1112"/>
      <c r="W75" s="1112"/>
      <c r="X75" s="1112"/>
    </row>
    <row r="76" spans="1:24" s="129" customFormat="1" ht="20.100000000000001" customHeight="1" x14ac:dyDescent="0.25">
      <c r="A76" s="382" t="s">
        <v>99</v>
      </c>
      <c r="B76" s="383" t="s">
        <v>216</v>
      </c>
      <c r="C76" s="488" t="s">
        <v>57</v>
      </c>
      <c r="D76" s="457">
        <v>15</v>
      </c>
      <c r="E76" s="457">
        <v>20</v>
      </c>
      <c r="F76" s="457">
        <v>28</v>
      </c>
      <c r="G76" s="457">
        <v>5.2</v>
      </c>
      <c r="H76" s="457">
        <v>2</v>
      </c>
      <c r="I76" s="457">
        <v>0</v>
      </c>
      <c r="J76" s="457">
        <v>0</v>
      </c>
      <c r="K76" s="457">
        <v>0</v>
      </c>
      <c r="L76" s="457">
        <v>7.5</v>
      </c>
      <c r="M76" s="457">
        <v>3</v>
      </c>
      <c r="N76" s="457">
        <v>2</v>
      </c>
      <c r="O76" s="457">
        <v>6</v>
      </c>
      <c r="P76" s="457">
        <v>1</v>
      </c>
      <c r="Q76" s="457">
        <v>6.5</v>
      </c>
      <c r="R76" s="963">
        <v>96.2</v>
      </c>
      <c r="S76" s="655"/>
      <c r="T76" s="655"/>
      <c r="U76" s="655"/>
      <c r="V76" s="790"/>
      <c r="W76" s="790"/>
      <c r="X76" s="790"/>
    </row>
    <row r="77" spans="1:24" s="129" customFormat="1" ht="20.100000000000001" customHeight="1" x14ac:dyDescent="0.25">
      <c r="A77" s="382" t="s">
        <v>100</v>
      </c>
      <c r="B77" s="383" t="s">
        <v>217</v>
      </c>
      <c r="C77" s="488" t="s">
        <v>59</v>
      </c>
      <c r="D77" s="457">
        <v>13</v>
      </c>
      <c r="E77" s="457">
        <v>10</v>
      </c>
      <c r="F77" s="457">
        <v>34.5</v>
      </c>
      <c r="G77" s="457">
        <v>2</v>
      </c>
      <c r="H77" s="457">
        <v>3</v>
      </c>
      <c r="I77" s="457">
        <v>0</v>
      </c>
      <c r="J77" s="457">
        <v>0</v>
      </c>
      <c r="K77" s="457">
        <v>0</v>
      </c>
      <c r="L77" s="457">
        <v>15</v>
      </c>
      <c r="M77" s="457">
        <v>4</v>
      </c>
      <c r="N77" s="457">
        <v>15</v>
      </c>
      <c r="O77" s="457">
        <v>6</v>
      </c>
      <c r="P77" s="457">
        <v>0</v>
      </c>
      <c r="Q77" s="457">
        <v>1.8</v>
      </c>
      <c r="R77" s="963">
        <v>104.3</v>
      </c>
      <c r="S77" s="789"/>
      <c r="T77" s="649"/>
      <c r="U77" s="649"/>
      <c r="V77" s="655"/>
      <c r="W77" s="655"/>
      <c r="X77" s="655"/>
    </row>
    <row r="78" spans="1:24" s="129" customFormat="1" ht="20.100000000000001" customHeight="1" x14ac:dyDescent="0.25">
      <c r="A78" s="382" t="s">
        <v>101</v>
      </c>
      <c r="B78" s="383" t="s">
        <v>627</v>
      </c>
      <c r="C78" s="488" t="s">
        <v>61</v>
      </c>
      <c r="D78" s="457">
        <v>4</v>
      </c>
      <c r="E78" s="457">
        <v>1</v>
      </c>
      <c r="F78" s="457">
        <v>0</v>
      </c>
      <c r="G78" s="457">
        <v>0</v>
      </c>
      <c r="H78" s="457">
        <v>0</v>
      </c>
      <c r="I78" s="457">
        <v>2</v>
      </c>
      <c r="J78" s="457">
        <v>0</v>
      </c>
      <c r="K78" s="457">
        <v>0</v>
      </c>
      <c r="L78" s="457">
        <v>0</v>
      </c>
      <c r="M78" s="457">
        <v>0</v>
      </c>
      <c r="N78" s="457">
        <v>0</v>
      </c>
      <c r="O78" s="457">
        <v>0</v>
      </c>
      <c r="P78" s="457">
        <v>0</v>
      </c>
      <c r="Q78" s="457">
        <v>0</v>
      </c>
      <c r="R78" s="963">
        <v>7</v>
      </c>
      <c r="S78" s="1112"/>
      <c r="T78" s="1112"/>
      <c r="U78" s="1112"/>
      <c r="V78" s="1112"/>
      <c r="W78" s="1112"/>
      <c r="X78" s="1112"/>
    </row>
    <row r="79" spans="1:24" s="129" customFormat="1" ht="20.100000000000001" customHeight="1" x14ac:dyDescent="0.25">
      <c r="A79" s="382" t="s">
        <v>101</v>
      </c>
      <c r="B79" s="383" t="s">
        <v>628</v>
      </c>
      <c r="C79" s="488" t="s">
        <v>59</v>
      </c>
      <c r="D79" s="457">
        <v>2</v>
      </c>
      <c r="E79" s="457">
        <v>0</v>
      </c>
      <c r="F79" s="457">
        <v>0</v>
      </c>
      <c r="G79" s="457">
        <v>0</v>
      </c>
      <c r="H79" s="457">
        <v>1</v>
      </c>
      <c r="I79" s="457">
        <v>0</v>
      </c>
      <c r="J79" s="457">
        <v>0</v>
      </c>
      <c r="K79" s="457">
        <v>0</v>
      </c>
      <c r="L79" s="457">
        <v>0</v>
      </c>
      <c r="M79" s="457">
        <v>0.4</v>
      </c>
      <c r="N79" s="457">
        <v>0</v>
      </c>
      <c r="O79" s="457">
        <v>9</v>
      </c>
      <c r="P79" s="457">
        <v>0</v>
      </c>
      <c r="Q79" s="457">
        <v>0</v>
      </c>
      <c r="R79" s="963">
        <v>12.4</v>
      </c>
      <c r="S79" s="950"/>
      <c r="T79" s="950"/>
      <c r="U79" s="950"/>
      <c r="V79" s="790"/>
      <c r="W79" s="790"/>
      <c r="X79" s="790"/>
    </row>
    <row r="80" spans="1:24" s="129" customFormat="1" ht="20.100000000000001" customHeight="1" x14ac:dyDescent="0.25">
      <c r="A80" s="382" t="s">
        <v>101</v>
      </c>
      <c r="B80" s="383" t="s">
        <v>218</v>
      </c>
      <c r="C80" s="488" t="s">
        <v>57</v>
      </c>
      <c r="D80" s="457">
        <v>28</v>
      </c>
      <c r="E80" s="457">
        <v>9</v>
      </c>
      <c r="F80" s="457">
        <v>1</v>
      </c>
      <c r="G80" s="457">
        <v>1</v>
      </c>
      <c r="H80" s="457">
        <v>0</v>
      </c>
      <c r="I80" s="457">
        <v>24</v>
      </c>
      <c r="J80" s="457">
        <v>0</v>
      </c>
      <c r="K80" s="457">
        <v>0</v>
      </c>
      <c r="L80" s="457">
        <v>0</v>
      </c>
      <c r="M80" s="457">
        <v>2</v>
      </c>
      <c r="N80" s="457">
        <v>0</v>
      </c>
      <c r="O80" s="457">
        <v>4</v>
      </c>
      <c r="P80" s="457">
        <v>0</v>
      </c>
      <c r="Q80" s="457">
        <v>2</v>
      </c>
      <c r="R80" s="963">
        <v>71</v>
      </c>
      <c r="S80" s="655"/>
      <c r="T80" s="655"/>
      <c r="U80" s="655"/>
      <c r="V80" s="655"/>
      <c r="W80" s="655"/>
      <c r="X80" s="655"/>
    </row>
    <row r="81" spans="1:24" s="178" customFormat="1" ht="21" customHeight="1" x14ac:dyDescent="0.25">
      <c r="A81" s="179"/>
      <c r="B81" s="179" t="s">
        <v>570</v>
      </c>
      <c r="C81" s="184"/>
      <c r="D81" s="184">
        <v>1580.32</v>
      </c>
      <c r="E81" s="184">
        <v>1920.47</v>
      </c>
      <c r="F81" s="184">
        <v>2179.2399999999998</v>
      </c>
      <c r="G81" s="184">
        <v>443.59</v>
      </c>
      <c r="H81" s="184">
        <v>249.27</v>
      </c>
      <c r="I81" s="184">
        <v>320.23</v>
      </c>
      <c r="J81" s="184">
        <v>86.17</v>
      </c>
      <c r="K81" s="184">
        <v>113.7</v>
      </c>
      <c r="L81" s="184">
        <v>713.07</v>
      </c>
      <c r="M81" s="184">
        <v>483.34</v>
      </c>
      <c r="N81" s="184">
        <v>988.74</v>
      </c>
      <c r="O81" s="184">
        <v>1862.7</v>
      </c>
      <c r="P81" s="184">
        <v>79.83</v>
      </c>
      <c r="Q81" s="184">
        <v>715.85</v>
      </c>
      <c r="R81" s="964">
        <v>11736.52</v>
      </c>
      <c r="S81" s="788"/>
      <c r="T81" s="649"/>
      <c r="U81" s="649"/>
      <c r="V81" s="1112"/>
      <c r="W81" s="1112"/>
      <c r="X81" s="1112"/>
    </row>
    <row r="82" spans="1:24" s="178" customFormat="1" ht="21" customHeight="1" x14ac:dyDescent="0.25">
      <c r="A82" s="179"/>
      <c r="B82" s="179" t="s">
        <v>530</v>
      </c>
      <c r="C82" s="184"/>
      <c r="D82" s="184">
        <v>21.07</v>
      </c>
      <c r="E82" s="184">
        <v>27.83</v>
      </c>
      <c r="F82" s="184">
        <v>29.85</v>
      </c>
      <c r="G82" s="184">
        <v>6.52</v>
      </c>
      <c r="H82" s="184">
        <v>4.09</v>
      </c>
      <c r="I82" s="184">
        <v>10.33</v>
      </c>
      <c r="J82" s="184">
        <v>3.45</v>
      </c>
      <c r="K82" s="184">
        <v>2.84</v>
      </c>
      <c r="L82" s="184">
        <v>10.49</v>
      </c>
      <c r="M82" s="184">
        <v>7.32</v>
      </c>
      <c r="N82" s="184">
        <v>15.45</v>
      </c>
      <c r="O82" s="184">
        <v>27.8</v>
      </c>
      <c r="P82" s="184">
        <v>2.35</v>
      </c>
      <c r="Q82" s="184">
        <v>12.34</v>
      </c>
      <c r="R82" s="964">
        <v>154.43</v>
      </c>
      <c r="S82" s="789"/>
      <c r="T82" s="649"/>
      <c r="U82" s="649"/>
      <c r="V82" s="790"/>
      <c r="W82" s="790"/>
      <c r="X82" s="790"/>
    </row>
    <row r="83" spans="1:24" s="178" customFormat="1" ht="21" customHeight="1" thickBot="1" x14ac:dyDescent="0.3">
      <c r="A83" s="179"/>
      <c r="B83" s="331" t="s">
        <v>571</v>
      </c>
      <c r="C83" s="185"/>
      <c r="D83" s="185">
        <v>75</v>
      </c>
      <c r="E83" s="185">
        <v>69</v>
      </c>
      <c r="F83" s="185">
        <v>73</v>
      </c>
      <c r="G83" s="185">
        <v>68</v>
      </c>
      <c r="H83" s="185">
        <v>61</v>
      </c>
      <c r="I83" s="185">
        <v>31</v>
      </c>
      <c r="J83" s="185">
        <v>25</v>
      </c>
      <c r="K83" s="185">
        <v>40</v>
      </c>
      <c r="L83" s="185">
        <v>68</v>
      </c>
      <c r="M83" s="185">
        <v>66</v>
      </c>
      <c r="N83" s="185">
        <v>64</v>
      </c>
      <c r="O83" s="185">
        <v>67</v>
      </c>
      <c r="P83" s="185">
        <v>34</v>
      </c>
      <c r="Q83" s="185">
        <v>58</v>
      </c>
      <c r="R83" s="965">
        <v>76</v>
      </c>
      <c r="S83" s="1112"/>
      <c r="T83" s="1112"/>
      <c r="U83" s="1112"/>
      <c r="V83" s="655"/>
      <c r="W83" s="655"/>
      <c r="X83" s="655"/>
    </row>
    <row r="84" spans="1:24" s="178" customFormat="1" ht="25.5" customHeight="1" thickTop="1" x14ac:dyDescent="0.25">
      <c r="A84" s="307"/>
      <c r="B84" s="264" t="s">
        <v>102</v>
      </c>
      <c r="C84" s="308"/>
      <c r="D84" s="308"/>
      <c r="E84" s="308"/>
      <c r="F84" s="308"/>
      <c r="G84" s="308"/>
      <c r="H84" s="308"/>
      <c r="I84" s="308"/>
      <c r="J84" s="308"/>
      <c r="K84" s="308"/>
      <c r="L84" s="308"/>
      <c r="M84" s="308"/>
      <c r="N84" s="308"/>
      <c r="O84" s="308"/>
      <c r="P84" s="308"/>
      <c r="Q84" s="308"/>
      <c r="R84" s="308"/>
      <c r="S84" s="950"/>
      <c r="T84" s="950"/>
      <c r="U84" s="950"/>
      <c r="V84" s="1112"/>
      <c r="W84" s="1112"/>
      <c r="X84" s="1112"/>
    </row>
    <row r="85" spans="1:24" s="178" customFormat="1" ht="20.100000000000001" customHeight="1" x14ac:dyDescent="0.25">
      <c r="A85" s="382" t="s">
        <v>103</v>
      </c>
      <c r="B85" s="383" t="s">
        <v>104</v>
      </c>
      <c r="C85" s="488" t="s">
        <v>57</v>
      </c>
      <c r="D85" s="457">
        <v>91</v>
      </c>
      <c r="E85" s="457">
        <v>8</v>
      </c>
      <c r="F85" s="457">
        <v>133</v>
      </c>
      <c r="G85" s="457">
        <v>9</v>
      </c>
      <c r="H85" s="457">
        <v>46</v>
      </c>
      <c r="I85" s="457">
        <v>23</v>
      </c>
      <c r="J85" s="457">
        <v>17</v>
      </c>
      <c r="K85" s="457">
        <v>35</v>
      </c>
      <c r="L85" s="457">
        <v>45</v>
      </c>
      <c r="M85" s="457">
        <v>17</v>
      </c>
      <c r="N85" s="457">
        <v>30</v>
      </c>
      <c r="O85" s="457">
        <v>165</v>
      </c>
      <c r="P85" s="457">
        <v>4</v>
      </c>
      <c r="Q85" s="457">
        <v>97</v>
      </c>
      <c r="R85" s="963">
        <v>720</v>
      </c>
      <c r="S85" s="655"/>
      <c r="T85" s="655"/>
      <c r="U85" s="655"/>
      <c r="V85" s="790"/>
      <c r="W85" s="790"/>
      <c r="X85" s="790"/>
    </row>
    <row r="86" spans="1:24" s="178" customFormat="1" ht="20.100000000000001" customHeight="1" thickBot="1" x14ac:dyDescent="0.3">
      <c r="A86" s="848" t="s">
        <v>613</v>
      </c>
      <c r="B86" s="849" t="s">
        <v>622</v>
      </c>
      <c r="C86" s="850" t="s">
        <v>59</v>
      </c>
      <c r="D86" s="851">
        <v>5</v>
      </c>
      <c r="E86" s="851">
        <v>10</v>
      </c>
      <c r="F86" s="851">
        <v>20</v>
      </c>
      <c r="G86" s="851">
        <v>0</v>
      </c>
      <c r="H86" s="851">
        <v>2</v>
      </c>
      <c r="I86" s="851">
        <v>5</v>
      </c>
      <c r="J86" s="851">
        <v>0</v>
      </c>
      <c r="K86" s="851">
        <v>4</v>
      </c>
      <c r="L86" s="851">
        <v>6</v>
      </c>
      <c r="M86" s="851">
        <v>1</v>
      </c>
      <c r="N86" s="851">
        <v>5</v>
      </c>
      <c r="O86" s="851">
        <v>5</v>
      </c>
      <c r="P86" s="851">
        <v>2</v>
      </c>
      <c r="Q86" s="851">
        <v>0</v>
      </c>
      <c r="R86" s="966">
        <v>65</v>
      </c>
      <c r="S86" s="789"/>
      <c r="T86" s="649"/>
      <c r="U86" s="649"/>
      <c r="V86" s="790"/>
      <c r="W86" s="790"/>
      <c r="X86" s="790"/>
    </row>
    <row r="87" spans="1:24" ht="24.75" customHeight="1" thickTop="1" x14ac:dyDescent="0.25">
      <c r="A87" s="1008" t="s">
        <v>572</v>
      </c>
      <c r="B87" s="1008"/>
      <c r="C87" s="1008"/>
      <c r="D87" s="548"/>
      <c r="E87" s="548"/>
      <c r="F87" s="548"/>
      <c r="G87" s="548"/>
      <c r="H87" s="548"/>
      <c r="I87" s="548"/>
      <c r="J87" s="335"/>
      <c r="K87" s="335"/>
      <c r="L87" s="335"/>
      <c r="M87" s="335"/>
      <c r="N87" s="335"/>
      <c r="O87" s="335"/>
      <c r="P87" s="335"/>
      <c r="Q87" s="335"/>
      <c r="R87" s="548"/>
      <c r="S87" s="1112"/>
      <c r="T87" s="1112"/>
      <c r="U87" s="1112"/>
      <c r="V87" s="655"/>
      <c r="W87" s="655"/>
      <c r="X87" s="655"/>
    </row>
    <row r="88" spans="1:24" x14ac:dyDescent="0.25">
      <c r="A88" s="220"/>
      <c r="B88" s="220"/>
      <c r="C88" s="220"/>
      <c r="D88" s="335"/>
      <c r="E88" s="335"/>
      <c r="F88" s="335"/>
      <c r="G88" s="335"/>
      <c r="H88" s="335"/>
      <c r="I88" s="548"/>
      <c r="J88" s="548"/>
      <c r="K88" s="548"/>
      <c r="L88" s="548"/>
      <c r="M88" s="548"/>
      <c r="N88" s="548"/>
      <c r="O88" s="548"/>
      <c r="P88" s="548"/>
      <c r="Q88" s="548"/>
      <c r="R88" s="548"/>
      <c r="S88" s="950"/>
      <c r="T88" s="950"/>
      <c r="U88" s="950"/>
      <c r="V88" s="1112"/>
      <c r="W88" s="1112"/>
      <c r="X88" s="1112"/>
    </row>
    <row r="89" spans="1:24" ht="24" customHeight="1" x14ac:dyDescent="0.25">
      <c r="A89" s="1015" t="s">
        <v>972</v>
      </c>
      <c r="B89" s="1015"/>
      <c r="C89" s="1015"/>
      <c r="F89" s="456"/>
      <c r="G89" s="456"/>
      <c r="H89" s="456"/>
      <c r="Q89" s="180"/>
      <c r="S89" s="655"/>
      <c r="T89" s="655"/>
      <c r="U89" s="655"/>
      <c r="V89" s="790"/>
      <c r="W89" s="790"/>
      <c r="X89" s="790"/>
    </row>
    <row r="90" spans="1:24" ht="19.5" customHeight="1" x14ac:dyDescent="0.25">
      <c r="A90" s="241" t="s">
        <v>736</v>
      </c>
      <c r="B90" s="220"/>
      <c r="C90" s="220"/>
      <c r="D90" s="790"/>
      <c r="E90" s="790"/>
      <c r="F90" s="790"/>
      <c r="G90" s="790"/>
      <c r="H90" s="790"/>
      <c r="I90" s="790"/>
      <c r="J90" s="790"/>
      <c r="K90" s="790"/>
      <c r="L90" s="790"/>
      <c r="M90" s="790"/>
      <c r="N90" s="790"/>
      <c r="O90" s="790"/>
      <c r="P90" s="790"/>
      <c r="Q90" s="790"/>
      <c r="R90" s="790"/>
      <c r="S90" s="787"/>
      <c r="T90" s="649"/>
      <c r="U90" s="649"/>
      <c r="V90" s="655"/>
      <c r="W90" s="655"/>
      <c r="X90" s="655"/>
    </row>
    <row r="91" spans="1:24" x14ac:dyDescent="0.25">
      <c r="C91" s="950"/>
      <c r="D91" s="950"/>
      <c r="E91" s="950"/>
      <c r="F91" s="950"/>
      <c r="G91" s="950"/>
      <c r="H91" s="950"/>
      <c r="I91" s="950"/>
      <c r="J91" s="950"/>
      <c r="K91" s="950"/>
      <c r="L91" s="950"/>
      <c r="M91" s="950"/>
      <c r="N91" s="950"/>
      <c r="O91" s="950"/>
      <c r="P91" s="950"/>
      <c r="Q91" s="655"/>
      <c r="R91" s="655"/>
      <c r="S91" s="789"/>
      <c r="T91" s="649"/>
      <c r="U91" s="649"/>
    </row>
    <row r="92" spans="1:24" x14ac:dyDescent="0.25">
      <c r="C92" s="950"/>
      <c r="D92" s="655"/>
      <c r="E92" s="655"/>
      <c r="F92" s="655"/>
      <c r="G92" s="655"/>
      <c r="H92" s="655"/>
      <c r="I92" s="655"/>
      <c r="J92" s="655"/>
      <c r="K92" s="655"/>
      <c r="L92" s="655"/>
      <c r="M92" s="655"/>
      <c r="N92" s="655"/>
      <c r="O92" s="655"/>
      <c r="P92" s="655"/>
      <c r="Q92" s="655"/>
      <c r="R92" s="655"/>
      <c r="S92" s="1112"/>
      <c r="T92" s="1112"/>
      <c r="U92" s="1112"/>
    </row>
    <row r="93" spans="1:24" x14ac:dyDescent="0.25">
      <c r="C93" s="950"/>
      <c r="D93" s="655"/>
      <c r="E93" s="655"/>
      <c r="F93" s="655"/>
      <c r="G93" s="655"/>
      <c r="H93" s="655"/>
      <c r="I93" s="655"/>
      <c r="J93" s="655"/>
      <c r="K93" s="655"/>
      <c r="L93" s="655"/>
      <c r="M93" s="655"/>
      <c r="N93" s="655"/>
      <c r="O93" s="655"/>
      <c r="P93" s="655"/>
      <c r="Q93" s="655"/>
      <c r="R93" s="655"/>
      <c r="S93" s="950"/>
      <c r="T93" s="950"/>
      <c r="U93" s="950"/>
    </row>
    <row r="94" spans="1:24" x14ac:dyDescent="0.25">
      <c r="C94" s="967"/>
      <c r="D94" s="967"/>
      <c r="E94" s="967"/>
      <c r="F94" s="967"/>
      <c r="G94" s="967"/>
      <c r="H94" s="967"/>
      <c r="I94" s="967"/>
      <c r="J94" s="967"/>
      <c r="K94" s="967"/>
      <c r="L94" s="967"/>
      <c r="M94" s="967"/>
      <c r="N94" s="967"/>
      <c r="O94" s="967"/>
      <c r="P94" s="967"/>
      <c r="S94" s="655"/>
      <c r="T94" s="655"/>
      <c r="U94" s="655"/>
    </row>
    <row r="95" spans="1:24" x14ac:dyDescent="0.25">
      <c r="S95" s="787"/>
      <c r="T95" s="649"/>
      <c r="U95" s="649"/>
    </row>
    <row r="96" spans="1:24" x14ac:dyDescent="0.25">
      <c r="S96" s="789"/>
      <c r="T96" s="649"/>
      <c r="U96" s="649"/>
    </row>
    <row r="97" spans="19:21" x14ac:dyDescent="0.25">
      <c r="S97" s="1112"/>
      <c r="T97" s="1112"/>
      <c r="U97" s="1112"/>
    </row>
    <row r="98" spans="19:21" x14ac:dyDescent="0.25">
      <c r="S98" s="950"/>
      <c r="T98" s="950"/>
      <c r="U98" s="950"/>
    </row>
    <row r="99" spans="19:21" x14ac:dyDescent="0.25">
      <c r="S99" s="655"/>
      <c r="T99" s="655"/>
      <c r="U99" s="655"/>
    </row>
    <row r="100" spans="19:21" x14ac:dyDescent="0.25">
      <c r="S100" s="787"/>
      <c r="T100" s="649"/>
      <c r="U100" s="649"/>
    </row>
    <row r="101" spans="19:21" x14ac:dyDescent="0.25">
      <c r="S101" s="788"/>
      <c r="T101" s="649"/>
      <c r="U101" s="649"/>
    </row>
    <row r="102" spans="19:21" x14ac:dyDescent="0.25">
      <c r="S102" s="789"/>
      <c r="T102" s="649"/>
      <c r="U102" s="649"/>
    </row>
    <row r="103" spans="19:21" x14ac:dyDescent="0.25">
      <c r="S103" s="1112"/>
      <c r="T103" s="1112"/>
      <c r="U103" s="1112"/>
    </row>
    <row r="104" spans="19:21" x14ac:dyDescent="0.25">
      <c r="S104" s="950"/>
      <c r="T104" s="950"/>
      <c r="U104" s="950"/>
    </row>
    <row r="105" spans="19:21" x14ac:dyDescent="0.25">
      <c r="S105" s="655"/>
      <c r="T105" s="655"/>
      <c r="U105" s="655"/>
    </row>
    <row r="106" spans="19:21" x14ac:dyDescent="0.25">
      <c r="S106" s="789"/>
      <c r="T106" s="649"/>
      <c r="U106" s="649"/>
    </row>
    <row r="107" spans="19:21" x14ac:dyDescent="0.25">
      <c r="S107" s="1112"/>
      <c r="T107" s="1112"/>
      <c r="U107" s="1112"/>
    </row>
    <row r="108" spans="19:21" x14ac:dyDescent="0.25">
      <c r="S108" s="950"/>
      <c r="T108" s="950"/>
      <c r="U108" s="950"/>
    </row>
    <row r="109" spans="19:21" x14ac:dyDescent="0.25">
      <c r="S109" s="655"/>
      <c r="T109" s="655"/>
      <c r="U109" s="655"/>
    </row>
    <row r="110" spans="19:21" x14ac:dyDescent="0.25">
      <c r="S110" s="787"/>
      <c r="T110" s="649"/>
      <c r="U110" s="649"/>
    </row>
    <row r="111" spans="19:21" x14ac:dyDescent="0.25">
      <c r="S111" s="789"/>
      <c r="T111" s="649"/>
      <c r="U111" s="649"/>
    </row>
    <row r="112" spans="19:21" x14ac:dyDescent="0.25">
      <c r="S112" s="1112"/>
      <c r="T112" s="1112"/>
      <c r="U112" s="1112"/>
    </row>
    <row r="113" spans="19:21" x14ac:dyDescent="0.25">
      <c r="S113" s="950"/>
      <c r="T113" s="950"/>
      <c r="U113" s="950"/>
    </row>
    <row r="114" spans="19:21" x14ac:dyDescent="0.25">
      <c r="S114" s="655"/>
      <c r="T114" s="655"/>
      <c r="U114" s="655"/>
    </row>
    <row r="115" spans="19:21" x14ac:dyDescent="0.25">
      <c r="S115" s="787"/>
      <c r="T115" s="649"/>
      <c r="U115" s="649"/>
    </row>
    <row r="116" spans="19:21" x14ac:dyDescent="0.25">
      <c r="S116" s="789"/>
      <c r="T116" s="649"/>
      <c r="U116" s="649"/>
    </row>
    <row r="117" spans="19:21" x14ac:dyDescent="0.25">
      <c r="S117" s="1112"/>
      <c r="T117" s="1112"/>
      <c r="U117" s="1112"/>
    </row>
    <row r="118" spans="19:21" x14ac:dyDescent="0.25">
      <c r="S118" s="950"/>
      <c r="T118" s="950"/>
      <c r="U118" s="950"/>
    </row>
    <row r="119" spans="19:21" x14ac:dyDescent="0.25">
      <c r="S119" s="655"/>
      <c r="T119" s="655"/>
      <c r="U119" s="655"/>
    </row>
    <row r="120" spans="19:21" x14ac:dyDescent="0.25">
      <c r="S120" s="787"/>
      <c r="T120" s="649"/>
      <c r="U120" s="649"/>
    </row>
    <row r="121" spans="19:21" x14ac:dyDescent="0.25">
      <c r="S121" s="789"/>
      <c r="T121" s="649"/>
      <c r="U121" s="649"/>
    </row>
    <row r="122" spans="19:21" x14ac:dyDescent="0.25">
      <c r="S122" s="1112"/>
      <c r="T122" s="1112"/>
      <c r="U122" s="1112"/>
    </row>
    <row r="123" spans="19:21" x14ac:dyDescent="0.25">
      <c r="S123" s="950"/>
      <c r="T123" s="950"/>
      <c r="U123" s="950"/>
    </row>
    <row r="124" spans="19:21" x14ac:dyDescent="0.25">
      <c r="S124" s="655"/>
      <c r="T124" s="655"/>
      <c r="U124" s="655"/>
    </row>
    <row r="125" spans="19:21" x14ac:dyDescent="0.25">
      <c r="S125" s="787"/>
      <c r="T125" s="649"/>
      <c r="U125" s="649"/>
    </row>
    <row r="126" spans="19:21" x14ac:dyDescent="0.25">
      <c r="S126" s="789"/>
      <c r="T126" s="649"/>
      <c r="U126" s="649"/>
    </row>
    <row r="127" spans="19:21" x14ac:dyDescent="0.25">
      <c r="S127" s="1112"/>
      <c r="T127" s="1112"/>
      <c r="U127" s="1112"/>
    </row>
    <row r="128" spans="19:21" x14ac:dyDescent="0.25">
      <c r="S128" s="950"/>
      <c r="T128" s="950"/>
      <c r="U128" s="950"/>
    </row>
    <row r="129" spans="19:21" x14ac:dyDescent="0.25">
      <c r="S129" s="655"/>
      <c r="T129" s="655"/>
      <c r="U129" s="655"/>
    </row>
    <row r="130" spans="19:21" x14ac:dyDescent="0.25">
      <c r="S130" s="787"/>
      <c r="T130" s="649"/>
      <c r="U130" s="649"/>
    </row>
    <row r="131" spans="19:21" x14ac:dyDescent="0.25">
      <c r="S131" s="789"/>
      <c r="T131" s="649"/>
      <c r="U131" s="649"/>
    </row>
    <row r="132" spans="19:21" x14ac:dyDescent="0.25">
      <c r="S132" s="1112"/>
      <c r="T132" s="1112"/>
      <c r="U132" s="1112"/>
    </row>
    <row r="133" spans="19:21" x14ac:dyDescent="0.25">
      <c r="S133" s="950"/>
      <c r="T133" s="950"/>
      <c r="U133" s="950"/>
    </row>
    <row r="134" spans="19:21" x14ac:dyDescent="0.25">
      <c r="S134" s="655"/>
      <c r="T134" s="655"/>
      <c r="U134" s="655"/>
    </row>
    <row r="135" spans="19:21" x14ac:dyDescent="0.25">
      <c r="S135" s="787"/>
      <c r="T135" s="649"/>
      <c r="U135" s="649"/>
    </row>
    <row r="136" spans="19:21" x14ac:dyDescent="0.25">
      <c r="S136" s="789"/>
      <c r="T136" s="649"/>
      <c r="U136" s="649"/>
    </row>
    <row r="137" spans="19:21" x14ac:dyDescent="0.25">
      <c r="S137" s="1112"/>
      <c r="T137" s="1112"/>
      <c r="U137" s="1112"/>
    </row>
    <row r="138" spans="19:21" x14ac:dyDescent="0.25">
      <c r="S138" s="950"/>
      <c r="T138" s="950"/>
      <c r="U138" s="950"/>
    </row>
    <row r="139" spans="19:21" x14ac:dyDescent="0.25">
      <c r="S139" s="655"/>
      <c r="T139" s="655"/>
      <c r="U139" s="655"/>
    </row>
    <row r="140" spans="19:21" x14ac:dyDescent="0.25">
      <c r="S140" s="787"/>
      <c r="T140" s="649"/>
      <c r="U140" s="649"/>
    </row>
    <row r="141" spans="19:21" x14ac:dyDescent="0.25">
      <c r="S141" s="787"/>
      <c r="T141" s="649"/>
      <c r="U141" s="649"/>
    </row>
    <row r="142" spans="19:21" x14ac:dyDescent="0.25">
      <c r="S142" s="789"/>
      <c r="T142" s="649"/>
      <c r="U142" s="649"/>
    </row>
    <row r="143" spans="19:21" x14ac:dyDescent="0.25">
      <c r="S143" s="1112"/>
      <c r="T143" s="1112"/>
      <c r="U143" s="1112"/>
    </row>
    <row r="144" spans="19:21" x14ac:dyDescent="0.25">
      <c r="S144" s="950"/>
      <c r="T144" s="950"/>
      <c r="U144" s="950"/>
    </row>
    <row r="145" spans="19:21" x14ac:dyDescent="0.25">
      <c r="S145" s="655"/>
      <c r="T145" s="655"/>
      <c r="U145" s="655"/>
    </row>
  </sheetData>
  <autoFilter ref="A3:R4" xr:uid="{00000000-0009-0000-0000-000028000000}"/>
  <mergeCells count="42">
    <mergeCell ref="S122:U122"/>
    <mergeCell ref="S127:U127"/>
    <mergeCell ref="S132:U132"/>
    <mergeCell ref="S137:U137"/>
    <mergeCell ref="S143:U143"/>
    <mergeCell ref="S97:U97"/>
    <mergeCell ref="S103:U103"/>
    <mergeCell ref="S107:U107"/>
    <mergeCell ref="S112:U112"/>
    <mergeCell ref="S117:U117"/>
    <mergeCell ref="S74:U74"/>
    <mergeCell ref="S78:U78"/>
    <mergeCell ref="S83:U83"/>
    <mergeCell ref="S87:U87"/>
    <mergeCell ref="S92:U92"/>
    <mergeCell ref="A2:B2"/>
    <mergeCell ref="J3:J4"/>
    <mergeCell ref="O3:O4"/>
    <mergeCell ref="P3:P4"/>
    <mergeCell ref="A1:C1"/>
    <mergeCell ref="A87:C87"/>
    <mergeCell ref="A89:C89"/>
    <mergeCell ref="Q3:Q4"/>
    <mergeCell ref="R3:R4"/>
    <mergeCell ref="H3:H4"/>
    <mergeCell ref="I3:I4"/>
    <mergeCell ref="K3:K4"/>
    <mergeCell ref="L3:L4"/>
    <mergeCell ref="M3:M4"/>
    <mergeCell ref="N3:N4"/>
    <mergeCell ref="A3:A4"/>
    <mergeCell ref="B3:B4"/>
    <mergeCell ref="D3:D4"/>
    <mergeCell ref="E3:E4"/>
    <mergeCell ref="F3:F4"/>
    <mergeCell ref="G3:G4"/>
    <mergeCell ref="V81:X81"/>
    <mergeCell ref="V84:X84"/>
    <mergeCell ref="V88:X88"/>
    <mergeCell ref="V71:X71"/>
    <mergeCell ref="V75:X75"/>
    <mergeCell ref="V78:X78"/>
  </mergeCells>
  <conditionalFormatting sqref="A5:R80">
    <cfRule type="expression" dxfId="12" priority="3">
      <formula>MOD(ROW(),2)=0</formula>
    </cfRule>
  </conditionalFormatting>
  <conditionalFormatting sqref="A85:R86">
    <cfRule type="expression" dxfId="11" priority="1">
      <formula>MOD(ROW(),2)=0</formula>
    </cfRule>
  </conditionalFormatting>
  <hyperlinks>
    <hyperlink ref="A2:B2" location="TOC!A1" display="Return to Table of Contents" xr:uid="{00000000-0004-0000-2800-000000000000}"/>
  </hyperlinks>
  <pageMargins left="0.25" right="0.25" top="0.75" bottom="0.75" header="0.3" footer="0.3"/>
  <pageSetup scale="60"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4" max="17" man="1"/>
  </rowBreaks>
  <colBreaks count="1" manualBreakCount="1">
    <brk id="8" max="89"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70C0"/>
  </sheetPr>
  <dimension ref="A1:T109"/>
  <sheetViews>
    <sheetView zoomScaleNormal="100" workbookViewId="0">
      <pane xSplit="4" ySplit="4" topLeftCell="E5" activePane="bottomRight" state="frozen"/>
      <selection activeCell="M10" sqref="M10"/>
      <selection pane="topRight" activeCell="M10" sqref="M10"/>
      <selection pane="bottomLeft" activeCell="M10" sqref="M10"/>
      <selection pane="bottomRight" sqref="A1:D1"/>
    </sheetView>
  </sheetViews>
  <sheetFormatPr defaultColWidth="9.109375" defaultRowHeight="13.2" x14ac:dyDescent="0.25"/>
  <cols>
    <col min="1" max="1" width="9.88671875" style="1" customWidth="1"/>
    <col min="2" max="2" width="57.5546875" style="1" customWidth="1"/>
    <col min="3" max="3" width="22.88671875" style="1" customWidth="1"/>
    <col min="4" max="4" width="29" style="1" customWidth="1"/>
    <col min="5" max="5" width="13.88671875" style="1" customWidth="1"/>
    <col min="6" max="6" width="13" style="1" customWidth="1"/>
    <col min="7" max="7" width="13.109375" style="1" customWidth="1"/>
    <col min="8" max="8" width="12.5546875" style="1" customWidth="1"/>
    <col min="9" max="9" width="13" style="1" customWidth="1"/>
    <col min="10" max="12" width="12.88671875" style="1" customWidth="1"/>
    <col min="13" max="13" width="13.109375" style="1" customWidth="1"/>
    <col min="14" max="14" width="12.88671875" style="1" customWidth="1"/>
    <col min="15" max="16" width="13.44140625" style="1" customWidth="1"/>
    <col min="17" max="18" width="13.109375" style="1" customWidth="1"/>
    <col min="19" max="19" width="15.5546875" style="1" customWidth="1"/>
    <col min="20" max="16384" width="9.109375" style="1"/>
  </cols>
  <sheetData>
    <row r="1" spans="1:19" ht="28.5" customHeight="1" x14ac:dyDescent="0.25">
      <c r="A1" s="1012" t="s">
        <v>704</v>
      </c>
      <c r="B1" s="1012"/>
      <c r="C1" s="1012"/>
      <c r="D1" s="1012"/>
    </row>
    <row r="2" spans="1:19" ht="23.25" customHeight="1" x14ac:dyDescent="0.25">
      <c r="A2" s="1009" t="s">
        <v>10</v>
      </c>
      <c r="B2" s="1009"/>
      <c r="C2" s="462"/>
    </row>
    <row r="3" spans="1:19" s="116" customFormat="1" ht="30" customHeight="1" x14ac:dyDescent="0.25">
      <c r="A3" s="1031" t="s">
        <v>254</v>
      </c>
      <c r="B3" s="1032" t="s">
        <v>153</v>
      </c>
      <c r="C3" s="54"/>
      <c r="D3" s="54"/>
      <c r="E3" s="1079" t="s">
        <v>556</v>
      </c>
      <c r="F3" s="1079" t="s">
        <v>557</v>
      </c>
      <c r="G3" s="1079" t="s">
        <v>558</v>
      </c>
      <c r="H3" s="1079" t="s">
        <v>559</v>
      </c>
      <c r="I3" s="1079" t="s">
        <v>560</v>
      </c>
      <c r="J3" s="1079" t="s">
        <v>561</v>
      </c>
      <c r="K3" s="1079" t="s">
        <v>562</v>
      </c>
      <c r="L3" s="1079" t="s">
        <v>563</v>
      </c>
      <c r="M3" s="1079" t="s">
        <v>564</v>
      </c>
      <c r="N3" s="1079" t="s">
        <v>565</v>
      </c>
      <c r="O3" s="1079" t="s">
        <v>566</v>
      </c>
      <c r="P3" s="1079" t="s">
        <v>567</v>
      </c>
      <c r="Q3" s="1079" t="s">
        <v>542</v>
      </c>
      <c r="R3" s="1079" t="s">
        <v>568</v>
      </c>
      <c r="S3" s="1079" t="s">
        <v>573</v>
      </c>
    </row>
    <row r="4" spans="1:19" s="116" customFormat="1" ht="47.25" customHeight="1" x14ac:dyDescent="0.25">
      <c r="A4" s="1031"/>
      <c r="B4" s="1032"/>
      <c r="C4" s="54" t="s">
        <v>55</v>
      </c>
      <c r="D4" s="54" t="s">
        <v>574</v>
      </c>
      <c r="E4" s="1079"/>
      <c r="F4" s="1079"/>
      <c r="G4" s="1079"/>
      <c r="H4" s="1079"/>
      <c r="I4" s="1079"/>
      <c r="J4" s="1079"/>
      <c r="K4" s="1079"/>
      <c r="L4" s="1079"/>
      <c r="M4" s="1079"/>
      <c r="N4" s="1079"/>
      <c r="O4" s="1079"/>
      <c r="P4" s="1079"/>
      <c r="Q4" s="1079"/>
      <c r="R4" s="1079"/>
      <c r="S4" s="1079"/>
    </row>
    <row r="5" spans="1:19" ht="19.5" customHeight="1" x14ac:dyDescent="0.25">
      <c r="A5" s="382" t="s">
        <v>56</v>
      </c>
      <c r="B5" s="383" t="s">
        <v>154</v>
      </c>
      <c r="C5" s="488" t="s">
        <v>57</v>
      </c>
      <c r="D5" s="383" t="s">
        <v>575</v>
      </c>
      <c r="E5" s="457">
        <v>0</v>
      </c>
      <c r="F5" s="457">
        <v>0</v>
      </c>
      <c r="G5" s="457">
        <v>0</v>
      </c>
      <c r="H5" s="388">
        <v>0</v>
      </c>
      <c r="I5" s="458">
        <v>0</v>
      </c>
      <c r="J5" s="458">
        <v>0</v>
      </c>
      <c r="K5" s="458">
        <v>0</v>
      </c>
      <c r="L5" s="458">
        <v>0</v>
      </c>
      <c r="M5" s="458">
        <v>0</v>
      </c>
      <c r="N5" s="458">
        <v>0</v>
      </c>
      <c r="O5" s="458">
        <v>0</v>
      </c>
      <c r="P5" s="458">
        <v>0</v>
      </c>
      <c r="Q5" s="458">
        <v>0</v>
      </c>
      <c r="R5" s="458">
        <v>0</v>
      </c>
      <c r="S5" s="458">
        <v>0</v>
      </c>
    </row>
    <row r="6" spans="1:19" ht="19.5" customHeight="1" x14ac:dyDescent="0.25">
      <c r="A6" s="382" t="s">
        <v>361</v>
      </c>
      <c r="B6" s="383" t="s">
        <v>744</v>
      </c>
      <c r="C6" s="488" t="s">
        <v>59</v>
      </c>
      <c r="D6" s="383" t="s">
        <v>576</v>
      </c>
      <c r="E6" s="457">
        <v>0</v>
      </c>
      <c r="F6" s="457">
        <v>0</v>
      </c>
      <c r="G6" s="457">
        <v>0</v>
      </c>
      <c r="H6" s="388">
        <v>0</v>
      </c>
      <c r="I6" s="458">
        <v>0</v>
      </c>
      <c r="J6" s="458">
        <v>0</v>
      </c>
      <c r="K6" s="458">
        <v>0</v>
      </c>
      <c r="L6" s="458">
        <v>0</v>
      </c>
      <c r="M6" s="458">
        <v>0</v>
      </c>
      <c r="N6" s="458">
        <v>0</v>
      </c>
      <c r="O6" s="458">
        <v>0</v>
      </c>
      <c r="P6" s="458">
        <v>0</v>
      </c>
      <c r="Q6" s="458">
        <v>0</v>
      </c>
      <c r="R6" s="458">
        <v>0</v>
      </c>
      <c r="S6" s="458">
        <v>0</v>
      </c>
    </row>
    <row r="7" spans="1:19" ht="20.100000000000001" customHeight="1" x14ac:dyDescent="0.25">
      <c r="A7" s="382" t="s">
        <v>58</v>
      </c>
      <c r="B7" s="383" t="s">
        <v>155</v>
      </c>
      <c r="C7" s="488" t="s">
        <v>59</v>
      </c>
      <c r="D7" s="383" t="s">
        <v>575</v>
      </c>
      <c r="E7" s="457">
        <v>0</v>
      </c>
      <c r="F7" s="457">
        <v>0</v>
      </c>
      <c r="G7" s="457">
        <v>0</v>
      </c>
      <c r="H7" s="388">
        <v>0</v>
      </c>
      <c r="I7" s="458">
        <v>0</v>
      </c>
      <c r="J7" s="458">
        <v>0</v>
      </c>
      <c r="K7" s="458">
        <v>0</v>
      </c>
      <c r="L7" s="458">
        <v>0</v>
      </c>
      <c r="M7" s="458">
        <v>0</v>
      </c>
      <c r="N7" s="458">
        <v>0</v>
      </c>
      <c r="O7" s="458">
        <v>0</v>
      </c>
      <c r="P7" s="458">
        <v>0</v>
      </c>
      <c r="Q7" s="458">
        <v>0</v>
      </c>
      <c r="R7" s="458">
        <v>0</v>
      </c>
      <c r="S7" s="458">
        <v>0</v>
      </c>
    </row>
    <row r="8" spans="1:19" ht="20.100000000000001" customHeight="1" x14ac:dyDescent="0.25">
      <c r="A8" s="382" t="s">
        <v>58</v>
      </c>
      <c r="B8" s="383" t="s">
        <v>156</v>
      </c>
      <c r="C8" s="488" t="s">
        <v>59</v>
      </c>
      <c r="D8" s="383" t="s">
        <v>575</v>
      </c>
      <c r="E8" s="457">
        <v>0</v>
      </c>
      <c r="F8" s="457">
        <v>0</v>
      </c>
      <c r="G8" s="457">
        <v>0</v>
      </c>
      <c r="H8" s="388">
        <v>0</v>
      </c>
      <c r="I8" s="458">
        <v>0</v>
      </c>
      <c r="J8" s="458">
        <v>0</v>
      </c>
      <c r="K8" s="458">
        <v>0</v>
      </c>
      <c r="L8" s="458">
        <v>0</v>
      </c>
      <c r="M8" s="458">
        <v>0</v>
      </c>
      <c r="N8" s="458">
        <v>0</v>
      </c>
      <c r="O8" s="458">
        <v>0</v>
      </c>
      <c r="P8" s="458">
        <v>0</v>
      </c>
      <c r="Q8" s="458">
        <v>0</v>
      </c>
      <c r="R8" s="458">
        <v>0</v>
      </c>
      <c r="S8" s="458">
        <v>0</v>
      </c>
    </row>
    <row r="9" spans="1:19" ht="20.100000000000001" customHeight="1" x14ac:dyDescent="0.25">
      <c r="A9" s="382" t="s">
        <v>60</v>
      </c>
      <c r="B9" s="383" t="s">
        <v>246</v>
      </c>
      <c r="C9" s="488" t="s">
        <v>61</v>
      </c>
      <c r="D9" s="383" t="s">
        <v>576</v>
      </c>
      <c r="E9" s="457">
        <v>0</v>
      </c>
      <c r="F9" s="457">
        <v>0</v>
      </c>
      <c r="G9" s="457">
        <v>0</v>
      </c>
      <c r="H9" s="388">
        <v>0</v>
      </c>
      <c r="I9" s="458">
        <v>0</v>
      </c>
      <c r="J9" s="458">
        <v>0</v>
      </c>
      <c r="K9" s="458">
        <v>0</v>
      </c>
      <c r="L9" s="458">
        <v>0</v>
      </c>
      <c r="M9" s="458">
        <v>0</v>
      </c>
      <c r="N9" s="458">
        <v>0</v>
      </c>
      <c r="O9" s="458">
        <v>0</v>
      </c>
      <c r="P9" s="458">
        <v>0</v>
      </c>
      <c r="Q9" s="458">
        <v>0</v>
      </c>
      <c r="R9" s="458">
        <v>0</v>
      </c>
      <c r="S9" s="458">
        <v>0</v>
      </c>
    </row>
    <row r="10" spans="1:19" ht="20.100000000000001" customHeight="1" x14ac:dyDescent="0.25">
      <c r="A10" s="382" t="s">
        <v>60</v>
      </c>
      <c r="B10" s="383" t="s">
        <v>161</v>
      </c>
      <c r="C10" s="488" t="s">
        <v>59</v>
      </c>
      <c r="D10" s="383" t="s">
        <v>576</v>
      </c>
      <c r="E10" s="457">
        <v>0</v>
      </c>
      <c r="F10" s="457">
        <v>0</v>
      </c>
      <c r="G10" s="457">
        <v>0</v>
      </c>
      <c r="H10" s="388">
        <v>0</v>
      </c>
      <c r="I10" s="458">
        <v>0</v>
      </c>
      <c r="J10" s="458">
        <v>0</v>
      </c>
      <c r="K10" s="458">
        <v>0</v>
      </c>
      <c r="L10" s="458">
        <v>0</v>
      </c>
      <c r="M10" s="458">
        <v>0</v>
      </c>
      <c r="N10" s="458">
        <v>0</v>
      </c>
      <c r="O10" s="458">
        <v>0</v>
      </c>
      <c r="P10" s="458">
        <v>0</v>
      </c>
      <c r="Q10" s="458">
        <v>0</v>
      </c>
      <c r="R10" s="458">
        <v>0</v>
      </c>
      <c r="S10" s="458">
        <v>0</v>
      </c>
    </row>
    <row r="11" spans="1:19" ht="20.100000000000001" customHeight="1" x14ac:dyDescent="0.25">
      <c r="A11" s="382" t="s">
        <v>60</v>
      </c>
      <c r="B11" s="383" t="s">
        <v>162</v>
      </c>
      <c r="C11" s="488" t="s">
        <v>59</v>
      </c>
      <c r="D11" s="383" t="s">
        <v>575</v>
      </c>
      <c r="E11" s="457">
        <v>0</v>
      </c>
      <c r="F11" s="457">
        <v>0</v>
      </c>
      <c r="G11" s="457">
        <v>0</v>
      </c>
      <c r="H11" s="388">
        <v>0</v>
      </c>
      <c r="I11" s="458">
        <v>0</v>
      </c>
      <c r="J11" s="458">
        <v>0</v>
      </c>
      <c r="K11" s="458">
        <v>0</v>
      </c>
      <c r="L11" s="458">
        <v>0</v>
      </c>
      <c r="M11" s="458">
        <v>0</v>
      </c>
      <c r="N11" s="458">
        <v>0</v>
      </c>
      <c r="O11" s="458">
        <v>0</v>
      </c>
      <c r="P11" s="458">
        <v>0</v>
      </c>
      <c r="Q11" s="458">
        <v>0</v>
      </c>
      <c r="R11" s="458">
        <v>0</v>
      </c>
      <c r="S11" s="458">
        <v>0</v>
      </c>
    </row>
    <row r="12" spans="1:19" ht="20.100000000000001" customHeight="1" x14ac:dyDescent="0.25">
      <c r="A12" s="382" t="s">
        <v>60</v>
      </c>
      <c r="B12" s="459" t="s">
        <v>160</v>
      </c>
      <c r="C12" s="488" t="s">
        <v>57</v>
      </c>
      <c r="D12" s="459" t="s">
        <v>575</v>
      </c>
      <c r="E12" s="457">
        <v>0</v>
      </c>
      <c r="F12" s="457">
        <v>0</v>
      </c>
      <c r="G12" s="457">
        <v>0</v>
      </c>
      <c r="H12" s="388">
        <v>0</v>
      </c>
      <c r="I12" s="458">
        <v>0</v>
      </c>
      <c r="J12" s="458">
        <v>0</v>
      </c>
      <c r="K12" s="458">
        <v>0</v>
      </c>
      <c r="L12" s="458">
        <v>0</v>
      </c>
      <c r="M12" s="458">
        <v>0</v>
      </c>
      <c r="N12" s="458">
        <v>0</v>
      </c>
      <c r="O12" s="458">
        <v>0</v>
      </c>
      <c r="P12" s="458">
        <v>0</v>
      </c>
      <c r="Q12" s="458">
        <v>0</v>
      </c>
      <c r="R12" s="458">
        <v>0</v>
      </c>
      <c r="S12" s="458">
        <v>0</v>
      </c>
    </row>
    <row r="13" spans="1:19" ht="20.100000000000001" customHeight="1" x14ac:dyDescent="0.25">
      <c r="A13" s="382" t="s">
        <v>60</v>
      </c>
      <c r="B13" s="383" t="s">
        <v>159</v>
      </c>
      <c r="C13" s="488" t="s">
        <v>57</v>
      </c>
      <c r="D13" s="383" t="s">
        <v>576</v>
      </c>
      <c r="E13" s="457">
        <v>2.8</v>
      </c>
      <c r="F13" s="457">
        <v>0</v>
      </c>
      <c r="G13" s="457">
        <v>0</v>
      </c>
      <c r="H13" s="388">
        <v>0</v>
      </c>
      <c r="I13" s="458">
        <v>0</v>
      </c>
      <c r="J13" s="458">
        <v>0</v>
      </c>
      <c r="K13" s="458">
        <v>0</v>
      </c>
      <c r="L13" s="458">
        <v>0</v>
      </c>
      <c r="M13" s="458">
        <v>0</v>
      </c>
      <c r="N13" s="458">
        <v>0</v>
      </c>
      <c r="O13" s="458">
        <v>0</v>
      </c>
      <c r="P13" s="458">
        <v>1</v>
      </c>
      <c r="Q13" s="458">
        <v>0</v>
      </c>
      <c r="R13" s="458">
        <v>0</v>
      </c>
      <c r="S13" s="458">
        <v>3.8</v>
      </c>
    </row>
    <row r="14" spans="1:19" ht="20.100000000000001" customHeight="1" x14ac:dyDescent="0.25">
      <c r="A14" s="382" t="s">
        <v>60</v>
      </c>
      <c r="B14" s="383" t="s">
        <v>158</v>
      </c>
      <c r="C14" s="488" t="s">
        <v>59</v>
      </c>
      <c r="D14" s="383" t="s">
        <v>576</v>
      </c>
      <c r="E14" s="457">
        <v>1</v>
      </c>
      <c r="F14" s="457">
        <v>0</v>
      </c>
      <c r="G14" s="457">
        <v>0</v>
      </c>
      <c r="H14" s="388">
        <v>0</v>
      </c>
      <c r="I14" s="458">
        <v>0</v>
      </c>
      <c r="J14" s="458">
        <v>0</v>
      </c>
      <c r="K14" s="458">
        <v>0</v>
      </c>
      <c r="L14" s="458">
        <v>0</v>
      </c>
      <c r="M14" s="458">
        <v>0</v>
      </c>
      <c r="N14" s="458">
        <v>0</v>
      </c>
      <c r="O14" s="458">
        <v>0</v>
      </c>
      <c r="P14" s="458">
        <v>0</v>
      </c>
      <c r="Q14" s="458">
        <v>0</v>
      </c>
      <c r="R14" s="458">
        <v>0</v>
      </c>
      <c r="S14" s="458">
        <v>1</v>
      </c>
    </row>
    <row r="15" spans="1:19" ht="20.100000000000001" customHeight="1" x14ac:dyDescent="0.25">
      <c r="A15" s="382" t="s">
        <v>60</v>
      </c>
      <c r="B15" s="383" t="s">
        <v>163</v>
      </c>
      <c r="C15" s="488" t="s">
        <v>59</v>
      </c>
      <c r="D15" s="383" t="s">
        <v>576</v>
      </c>
      <c r="E15" s="457">
        <v>0</v>
      </c>
      <c r="F15" s="457">
        <v>0</v>
      </c>
      <c r="G15" s="457">
        <v>0</v>
      </c>
      <c r="H15" s="388">
        <v>0</v>
      </c>
      <c r="I15" s="458">
        <v>0</v>
      </c>
      <c r="J15" s="458">
        <v>0</v>
      </c>
      <c r="K15" s="458">
        <v>0</v>
      </c>
      <c r="L15" s="458">
        <v>0</v>
      </c>
      <c r="M15" s="458">
        <v>0</v>
      </c>
      <c r="N15" s="458">
        <v>0</v>
      </c>
      <c r="O15" s="458">
        <v>0</v>
      </c>
      <c r="P15" s="458">
        <v>0</v>
      </c>
      <c r="Q15" s="458">
        <v>0</v>
      </c>
      <c r="R15" s="458">
        <v>0</v>
      </c>
      <c r="S15" s="458">
        <v>0</v>
      </c>
    </row>
    <row r="16" spans="1:19" ht="20.100000000000001" customHeight="1" x14ac:dyDescent="0.25">
      <c r="A16" s="382" t="s">
        <v>63</v>
      </c>
      <c r="B16" s="383" t="s">
        <v>164</v>
      </c>
      <c r="C16" s="488" t="s">
        <v>57</v>
      </c>
      <c r="D16" s="383" t="s">
        <v>576</v>
      </c>
      <c r="E16" s="457">
        <v>0</v>
      </c>
      <c r="F16" s="457">
        <v>0</v>
      </c>
      <c r="G16" s="457">
        <v>0</v>
      </c>
      <c r="H16" s="388">
        <v>0</v>
      </c>
      <c r="I16" s="458">
        <v>0</v>
      </c>
      <c r="J16" s="458">
        <v>0</v>
      </c>
      <c r="K16" s="458">
        <v>0</v>
      </c>
      <c r="L16" s="458">
        <v>0</v>
      </c>
      <c r="M16" s="458">
        <v>0</v>
      </c>
      <c r="N16" s="458">
        <v>0</v>
      </c>
      <c r="O16" s="458">
        <v>0</v>
      </c>
      <c r="P16" s="458">
        <v>0</v>
      </c>
      <c r="Q16" s="458">
        <v>0</v>
      </c>
      <c r="R16" s="458">
        <v>0</v>
      </c>
      <c r="S16" s="458">
        <v>0</v>
      </c>
    </row>
    <row r="17" spans="1:19" ht="20.100000000000001" customHeight="1" x14ac:dyDescent="0.25">
      <c r="A17" s="382" t="s">
        <v>64</v>
      </c>
      <c r="B17" s="383" t="s">
        <v>165</v>
      </c>
      <c r="C17" s="488" t="s">
        <v>57</v>
      </c>
      <c r="D17" s="383" t="s">
        <v>576</v>
      </c>
      <c r="E17" s="457">
        <v>4</v>
      </c>
      <c r="F17" s="457">
        <v>0</v>
      </c>
      <c r="G17" s="457">
        <v>0</v>
      </c>
      <c r="H17" s="388">
        <v>0</v>
      </c>
      <c r="I17" s="458">
        <v>0</v>
      </c>
      <c r="J17" s="458">
        <v>0</v>
      </c>
      <c r="K17" s="458">
        <v>0</v>
      </c>
      <c r="L17" s="458">
        <v>0</v>
      </c>
      <c r="M17" s="458">
        <v>0</v>
      </c>
      <c r="N17" s="458">
        <v>0</v>
      </c>
      <c r="O17" s="458">
        <v>0</v>
      </c>
      <c r="P17" s="458">
        <v>0</v>
      </c>
      <c r="Q17" s="458">
        <v>0</v>
      </c>
      <c r="R17" s="458">
        <v>0</v>
      </c>
      <c r="S17" s="458">
        <v>4</v>
      </c>
    </row>
    <row r="18" spans="1:19" ht="20.100000000000001" customHeight="1" x14ac:dyDescent="0.25">
      <c r="A18" s="382" t="s">
        <v>66</v>
      </c>
      <c r="B18" s="383" t="s">
        <v>166</v>
      </c>
      <c r="C18" s="488" t="s">
        <v>59</v>
      </c>
      <c r="D18" s="383" t="s">
        <v>575</v>
      </c>
      <c r="E18" s="457">
        <v>0</v>
      </c>
      <c r="F18" s="457">
        <v>0</v>
      </c>
      <c r="G18" s="457">
        <v>0</v>
      </c>
      <c r="H18" s="388">
        <v>0</v>
      </c>
      <c r="I18" s="458">
        <v>0</v>
      </c>
      <c r="J18" s="458">
        <v>0</v>
      </c>
      <c r="K18" s="458">
        <v>0</v>
      </c>
      <c r="L18" s="458">
        <v>0</v>
      </c>
      <c r="M18" s="458">
        <v>0</v>
      </c>
      <c r="N18" s="458">
        <v>0</v>
      </c>
      <c r="O18" s="458">
        <v>0</v>
      </c>
      <c r="P18" s="458">
        <v>0</v>
      </c>
      <c r="Q18" s="458">
        <v>0</v>
      </c>
      <c r="R18" s="458">
        <v>0</v>
      </c>
      <c r="S18" s="458">
        <v>0</v>
      </c>
    </row>
    <row r="19" spans="1:19" ht="20.100000000000001" customHeight="1" x14ac:dyDescent="0.25">
      <c r="A19" s="382" t="s">
        <v>68</v>
      </c>
      <c r="B19" s="383" t="s">
        <v>169</v>
      </c>
      <c r="C19" s="488" t="s">
        <v>59</v>
      </c>
      <c r="D19" s="383" t="s">
        <v>576</v>
      </c>
      <c r="E19" s="457">
        <v>1</v>
      </c>
      <c r="F19" s="457">
        <v>0</v>
      </c>
      <c r="G19" s="457">
        <v>0</v>
      </c>
      <c r="H19" s="388">
        <v>0</v>
      </c>
      <c r="I19" s="458">
        <v>0</v>
      </c>
      <c r="J19" s="458">
        <v>0</v>
      </c>
      <c r="K19" s="458">
        <v>0</v>
      </c>
      <c r="L19" s="458">
        <v>0</v>
      </c>
      <c r="M19" s="458">
        <v>0</v>
      </c>
      <c r="N19" s="458">
        <v>1</v>
      </c>
      <c r="O19" s="458">
        <v>0</v>
      </c>
      <c r="P19" s="458">
        <v>0</v>
      </c>
      <c r="Q19" s="458">
        <v>0</v>
      </c>
      <c r="R19" s="458">
        <v>0</v>
      </c>
      <c r="S19" s="458">
        <v>2</v>
      </c>
    </row>
    <row r="20" spans="1:19" ht="20.100000000000001" customHeight="1" x14ac:dyDescent="0.25">
      <c r="A20" s="382" t="s">
        <v>68</v>
      </c>
      <c r="B20" s="383" t="s">
        <v>168</v>
      </c>
      <c r="C20" s="488" t="s">
        <v>59</v>
      </c>
      <c r="D20" s="383" t="s">
        <v>576</v>
      </c>
      <c r="E20" s="457">
        <v>0</v>
      </c>
      <c r="F20" s="457">
        <v>0</v>
      </c>
      <c r="G20" s="457">
        <v>0</v>
      </c>
      <c r="H20" s="388">
        <v>0</v>
      </c>
      <c r="I20" s="458">
        <v>0</v>
      </c>
      <c r="J20" s="458">
        <v>0</v>
      </c>
      <c r="K20" s="458">
        <v>0</v>
      </c>
      <c r="L20" s="458">
        <v>0</v>
      </c>
      <c r="M20" s="458">
        <v>0</v>
      </c>
      <c r="N20" s="458">
        <v>0</v>
      </c>
      <c r="O20" s="458">
        <v>0</v>
      </c>
      <c r="P20" s="458">
        <v>0</v>
      </c>
      <c r="Q20" s="458">
        <v>0</v>
      </c>
      <c r="R20" s="458">
        <v>0</v>
      </c>
      <c r="S20" s="458">
        <v>0</v>
      </c>
    </row>
    <row r="21" spans="1:19" ht="20.100000000000001" customHeight="1" x14ac:dyDescent="0.25">
      <c r="A21" s="382" t="s">
        <v>68</v>
      </c>
      <c r="B21" s="383" t="s">
        <v>167</v>
      </c>
      <c r="C21" s="488" t="s">
        <v>57</v>
      </c>
      <c r="D21" s="383" t="s">
        <v>576</v>
      </c>
      <c r="E21" s="457">
        <v>0</v>
      </c>
      <c r="F21" s="457">
        <v>0</v>
      </c>
      <c r="G21" s="457">
        <v>0</v>
      </c>
      <c r="H21" s="388">
        <v>0</v>
      </c>
      <c r="I21" s="458">
        <v>0</v>
      </c>
      <c r="J21" s="458">
        <v>0</v>
      </c>
      <c r="K21" s="458">
        <v>0</v>
      </c>
      <c r="L21" s="458">
        <v>0</v>
      </c>
      <c r="M21" s="458">
        <v>0</v>
      </c>
      <c r="N21" s="458">
        <v>0</v>
      </c>
      <c r="O21" s="458">
        <v>0</v>
      </c>
      <c r="P21" s="458">
        <v>0</v>
      </c>
      <c r="Q21" s="458">
        <v>0</v>
      </c>
      <c r="R21" s="458">
        <v>0</v>
      </c>
      <c r="S21" s="458">
        <v>0</v>
      </c>
    </row>
    <row r="22" spans="1:19" ht="20.100000000000001" customHeight="1" x14ac:dyDescent="0.25">
      <c r="A22" s="382" t="s">
        <v>69</v>
      </c>
      <c r="B22" s="383" t="s">
        <v>170</v>
      </c>
      <c r="C22" s="488" t="s">
        <v>57</v>
      </c>
      <c r="D22" s="383" t="s">
        <v>576</v>
      </c>
      <c r="E22" s="457">
        <v>2</v>
      </c>
      <c r="F22" s="457">
        <v>0</v>
      </c>
      <c r="G22" s="457">
        <v>0</v>
      </c>
      <c r="H22" s="388">
        <v>0</v>
      </c>
      <c r="I22" s="458">
        <v>0</v>
      </c>
      <c r="J22" s="458">
        <v>0</v>
      </c>
      <c r="K22" s="458">
        <v>0</v>
      </c>
      <c r="L22" s="458">
        <v>0</v>
      </c>
      <c r="M22" s="458">
        <v>0</v>
      </c>
      <c r="N22" s="458">
        <v>0</v>
      </c>
      <c r="O22" s="458">
        <v>0</v>
      </c>
      <c r="P22" s="458">
        <v>0.49</v>
      </c>
      <c r="Q22" s="458">
        <v>0</v>
      </c>
      <c r="R22" s="458">
        <v>0</v>
      </c>
      <c r="S22" s="458">
        <v>2.4900000000000002</v>
      </c>
    </row>
    <row r="23" spans="1:19" ht="20.100000000000001" customHeight="1" x14ac:dyDescent="0.25">
      <c r="A23" s="382" t="s">
        <v>70</v>
      </c>
      <c r="B23" s="383" t="s">
        <v>172</v>
      </c>
      <c r="C23" s="488" t="s">
        <v>59</v>
      </c>
      <c r="D23" s="383" t="s">
        <v>575</v>
      </c>
      <c r="E23" s="457">
        <v>0</v>
      </c>
      <c r="F23" s="457">
        <v>0</v>
      </c>
      <c r="G23" s="457">
        <v>0</v>
      </c>
      <c r="H23" s="388">
        <v>0</v>
      </c>
      <c r="I23" s="458">
        <v>0</v>
      </c>
      <c r="J23" s="458">
        <v>0</v>
      </c>
      <c r="K23" s="458">
        <v>0</v>
      </c>
      <c r="L23" s="458">
        <v>0</v>
      </c>
      <c r="M23" s="458">
        <v>0</v>
      </c>
      <c r="N23" s="458">
        <v>0</v>
      </c>
      <c r="O23" s="458">
        <v>0</v>
      </c>
      <c r="P23" s="458">
        <v>0</v>
      </c>
      <c r="Q23" s="458">
        <v>0</v>
      </c>
      <c r="R23" s="458">
        <v>0</v>
      </c>
      <c r="S23" s="458">
        <v>0</v>
      </c>
    </row>
    <row r="24" spans="1:19" ht="20.100000000000001" customHeight="1" x14ac:dyDescent="0.25">
      <c r="A24" s="382" t="s">
        <v>70</v>
      </c>
      <c r="B24" s="383" t="s">
        <v>171</v>
      </c>
      <c r="C24" s="488" t="s">
        <v>57</v>
      </c>
      <c r="D24" s="383" t="s">
        <v>576</v>
      </c>
      <c r="E24" s="457">
        <v>0</v>
      </c>
      <c r="F24" s="457">
        <v>0</v>
      </c>
      <c r="G24" s="457">
        <v>0</v>
      </c>
      <c r="H24" s="388">
        <v>0</v>
      </c>
      <c r="I24" s="458">
        <v>0</v>
      </c>
      <c r="J24" s="458">
        <v>0</v>
      </c>
      <c r="K24" s="458">
        <v>0</v>
      </c>
      <c r="L24" s="458">
        <v>0</v>
      </c>
      <c r="M24" s="458">
        <v>0</v>
      </c>
      <c r="N24" s="458">
        <v>0</v>
      </c>
      <c r="O24" s="458">
        <v>0</v>
      </c>
      <c r="P24" s="458">
        <v>0</v>
      </c>
      <c r="Q24" s="458">
        <v>0</v>
      </c>
      <c r="R24" s="458">
        <v>0</v>
      </c>
      <c r="S24" s="458">
        <v>0</v>
      </c>
    </row>
    <row r="25" spans="1:19" ht="20.100000000000001" customHeight="1" x14ac:dyDescent="0.25">
      <c r="A25" s="382" t="s">
        <v>70</v>
      </c>
      <c r="B25" s="383" t="s">
        <v>991</v>
      </c>
      <c r="C25" s="488" t="s">
        <v>57</v>
      </c>
      <c r="D25" s="383" t="s">
        <v>576</v>
      </c>
      <c r="E25" s="457">
        <v>0</v>
      </c>
      <c r="F25" s="457">
        <v>0</v>
      </c>
      <c r="G25" s="457">
        <v>0</v>
      </c>
      <c r="H25" s="388">
        <v>0</v>
      </c>
      <c r="I25" s="458">
        <v>0</v>
      </c>
      <c r="J25" s="458">
        <v>0</v>
      </c>
      <c r="K25" s="458">
        <v>0</v>
      </c>
      <c r="L25" s="458">
        <v>0</v>
      </c>
      <c r="M25" s="458">
        <v>0</v>
      </c>
      <c r="N25" s="458">
        <v>0</v>
      </c>
      <c r="O25" s="458">
        <v>0</v>
      </c>
      <c r="P25" s="458">
        <v>0</v>
      </c>
      <c r="Q25" s="458">
        <v>0</v>
      </c>
      <c r="R25" s="458">
        <v>0</v>
      </c>
      <c r="S25" s="458">
        <v>0</v>
      </c>
    </row>
    <row r="26" spans="1:19" ht="20.100000000000001" customHeight="1" x14ac:dyDescent="0.25">
      <c r="A26" s="382" t="s">
        <v>71</v>
      </c>
      <c r="B26" s="383" t="s">
        <v>173</v>
      </c>
      <c r="C26" s="488" t="s">
        <v>57</v>
      </c>
      <c r="D26" s="383" t="s">
        <v>576</v>
      </c>
      <c r="E26" s="457">
        <v>2</v>
      </c>
      <c r="F26" s="457">
        <v>0</v>
      </c>
      <c r="G26" s="457">
        <v>0</v>
      </c>
      <c r="H26" s="388">
        <v>0</v>
      </c>
      <c r="I26" s="458">
        <v>1</v>
      </c>
      <c r="J26" s="458">
        <v>0</v>
      </c>
      <c r="K26" s="458">
        <v>0</v>
      </c>
      <c r="L26" s="458">
        <v>0</v>
      </c>
      <c r="M26" s="458">
        <v>0</v>
      </c>
      <c r="N26" s="458">
        <v>0</v>
      </c>
      <c r="O26" s="458">
        <v>0</v>
      </c>
      <c r="P26" s="458">
        <v>0</v>
      </c>
      <c r="Q26" s="458">
        <v>0</v>
      </c>
      <c r="R26" s="458">
        <v>0</v>
      </c>
      <c r="S26" s="458">
        <v>3</v>
      </c>
    </row>
    <row r="27" spans="1:19" ht="20.100000000000001" customHeight="1" x14ac:dyDescent="0.25">
      <c r="A27" s="382" t="s">
        <v>72</v>
      </c>
      <c r="B27" s="383" t="s">
        <v>174</v>
      </c>
      <c r="C27" s="488" t="s">
        <v>57</v>
      </c>
      <c r="D27" s="383" t="s">
        <v>575</v>
      </c>
      <c r="E27" s="457">
        <v>0</v>
      </c>
      <c r="F27" s="457">
        <v>0</v>
      </c>
      <c r="G27" s="457">
        <v>0</v>
      </c>
      <c r="H27" s="388">
        <v>0</v>
      </c>
      <c r="I27" s="458">
        <v>0</v>
      </c>
      <c r="J27" s="458">
        <v>0</v>
      </c>
      <c r="K27" s="458">
        <v>0</v>
      </c>
      <c r="L27" s="458">
        <v>0</v>
      </c>
      <c r="M27" s="458">
        <v>0</v>
      </c>
      <c r="N27" s="458">
        <v>0</v>
      </c>
      <c r="O27" s="458">
        <v>0</v>
      </c>
      <c r="P27" s="458">
        <v>0</v>
      </c>
      <c r="Q27" s="458">
        <v>0</v>
      </c>
      <c r="R27" s="458">
        <v>0</v>
      </c>
      <c r="S27" s="458">
        <v>0</v>
      </c>
    </row>
    <row r="28" spans="1:19" ht="20.100000000000001" customHeight="1" x14ac:dyDescent="0.25">
      <c r="A28" s="382" t="s">
        <v>73</v>
      </c>
      <c r="B28" s="383" t="s">
        <v>175</v>
      </c>
      <c r="C28" s="488" t="s">
        <v>57</v>
      </c>
      <c r="D28" s="383" t="s">
        <v>576</v>
      </c>
      <c r="E28" s="457">
        <v>12</v>
      </c>
      <c r="F28" s="457">
        <v>10</v>
      </c>
      <c r="G28" s="457">
        <v>5</v>
      </c>
      <c r="H28" s="388">
        <v>0</v>
      </c>
      <c r="I28" s="458">
        <v>2</v>
      </c>
      <c r="J28" s="458">
        <v>3</v>
      </c>
      <c r="K28" s="458">
        <v>1</v>
      </c>
      <c r="L28" s="458">
        <v>2</v>
      </c>
      <c r="M28" s="458">
        <v>3</v>
      </c>
      <c r="N28" s="458">
        <v>2</v>
      </c>
      <c r="O28" s="458">
        <v>0</v>
      </c>
      <c r="P28" s="458">
        <v>2</v>
      </c>
      <c r="Q28" s="458">
        <v>0</v>
      </c>
      <c r="R28" s="458">
        <v>5</v>
      </c>
      <c r="S28" s="458">
        <v>47</v>
      </c>
    </row>
    <row r="29" spans="1:19" ht="20.100000000000001" customHeight="1" x14ac:dyDescent="0.25">
      <c r="A29" s="382" t="s">
        <v>73</v>
      </c>
      <c r="B29" s="383" t="s">
        <v>176</v>
      </c>
      <c r="C29" s="488" t="s">
        <v>57</v>
      </c>
      <c r="D29" s="383" t="s">
        <v>575</v>
      </c>
      <c r="E29" s="457">
        <v>0</v>
      </c>
      <c r="F29" s="457">
        <v>0</v>
      </c>
      <c r="G29" s="457">
        <v>0</v>
      </c>
      <c r="H29" s="388">
        <v>0</v>
      </c>
      <c r="I29" s="458">
        <v>0</v>
      </c>
      <c r="J29" s="458">
        <v>0</v>
      </c>
      <c r="K29" s="458">
        <v>0</v>
      </c>
      <c r="L29" s="458">
        <v>0</v>
      </c>
      <c r="M29" s="458">
        <v>0</v>
      </c>
      <c r="N29" s="458">
        <v>0</v>
      </c>
      <c r="O29" s="458">
        <v>0</v>
      </c>
      <c r="P29" s="458">
        <v>0</v>
      </c>
      <c r="Q29" s="458">
        <v>0</v>
      </c>
      <c r="R29" s="458">
        <v>0</v>
      </c>
      <c r="S29" s="458">
        <v>0</v>
      </c>
    </row>
    <row r="30" spans="1:19" ht="20.100000000000001" customHeight="1" x14ac:dyDescent="0.25">
      <c r="A30" s="382" t="s">
        <v>74</v>
      </c>
      <c r="B30" s="383" t="s">
        <v>177</v>
      </c>
      <c r="C30" s="488" t="s">
        <v>57</v>
      </c>
      <c r="D30" s="383" t="s">
        <v>575</v>
      </c>
      <c r="E30" s="457">
        <v>0</v>
      </c>
      <c r="F30" s="457">
        <v>0</v>
      </c>
      <c r="G30" s="457">
        <v>0</v>
      </c>
      <c r="H30" s="388">
        <v>0</v>
      </c>
      <c r="I30" s="458">
        <v>0</v>
      </c>
      <c r="J30" s="458">
        <v>0</v>
      </c>
      <c r="K30" s="458">
        <v>0</v>
      </c>
      <c r="L30" s="458">
        <v>0</v>
      </c>
      <c r="M30" s="458">
        <v>0</v>
      </c>
      <c r="N30" s="458">
        <v>0</v>
      </c>
      <c r="O30" s="458">
        <v>0</v>
      </c>
      <c r="P30" s="458">
        <v>0</v>
      </c>
      <c r="Q30" s="458">
        <v>0</v>
      </c>
      <c r="R30" s="458">
        <v>0</v>
      </c>
      <c r="S30" s="458">
        <v>0</v>
      </c>
    </row>
    <row r="31" spans="1:19" ht="20.100000000000001" customHeight="1" x14ac:dyDescent="0.25">
      <c r="A31" s="382" t="s">
        <v>75</v>
      </c>
      <c r="B31" s="383" t="s">
        <v>247</v>
      </c>
      <c r="C31" s="488" t="s">
        <v>59</v>
      </c>
      <c r="D31" s="383" t="s">
        <v>575</v>
      </c>
      <c r="E31" s="457">
        <v>0</v>
      </c>
      <c r="F31" s="457">
        <v>0</v>
      </c>
      <c r="G31" s="457">
        <v>0</v>
      </c>
      <c r="H31" s="388">
        <v>0</v>
      </c>
      <c r="I31" s="458">
        <v>0</v>
      </c>
      <c r="J31" s="458">
        <v>0</v>
      </c>
      <c r="K31" s="458">
        <v>0</v>
      </c>
      <c r="L31" s="458">
        <v>0</v>
      </c>
      <c r="M31" s="458">
        <v>0</v>
      </c>
      <c r="N31" s="458">
        <v>0</v>
      </c>
      <c r="O31" s="458">
        <v>0</v>
      </c>
      <c r="P31" s="458">
        <v>0</v>
      </c>
      <c r="Q31" s="458">
        <v>0</v>
      </c>
      <c r="R31" s="458">
        <v>0</v>
      </c>
      <c r="S31" s="458">
        <v>0</v>
      </c>
    </row>
    <row r="32" spans="1:19" ht="20.100000000000001" customHeight="1" x14ac:dyDescent="0.25">
      <c r="A32" s="382" t="s">
        <v>76</v>
      </c>
      <c r="B32" s="383" t="s">
        <v>179</v>
      </c>
      <c r="C32" s="488" t="s">
        <v>57</v>
      </c>
      <c r="D32" s="383" t="s">
        <v>576</v>
      </c>
      <c r="E32" s="457">
        <v>0</v>
      </c>
      <c r="F32" s="457">
        <v>0</v>
      </c>
      <c r="G32" s="457">
        <v>0</v>
      </c>
      <c r="H32" s="388">
        <v>0</v>
      </c>
      <c r="I32" s="458">
        <v>0</v>
      </c>
      <c r="J32" s="458">
        <v>0</v>
      </c>
      <c r="K32" s="458">
        <v>7</v>
      </c>
      <c r="L32" s="458">
        <v>0</v>
      </c>
      <c r="M32" s="458">
        <v>0</v>
      </c>
      <c r="N32" s="458">
        <v>0</v>
      </c>
      <c r="O32" s="458">
        <v>0</v>
      </c>
      <c r="P32" s="458">
        <v>5</v>
      </c>
      <c r="Q32" s="458">
        <v>0</v>
      </c>
      <c r="R32" s="458">
        <v>0</v>
      </c>
      <c r="S32" s="458">
        <v>12</v>
      </c>
    </row>
    <row r="33" spans="1:19" ht="20.100000000000001" customHeight="1" x14ac:dyDescent="0.25">
      <c r="A33" s="382" t="s">
        <v>77</v>
      </c>
      <c r="B33" s="383" t="s">
        <v>181</v>
      </c>
      <c r="C33" s="488" t="s">
        <v>59</v>
      </c>
      <c r="D33" s="383" t="s">
        <v>575</v>
      </c>
      <c r="E33" s="457">
        <v>0</v>
      </c>
      <c r="F33" s="457">
        <v>0</v>
      </c>
      <c r="G33" s="457">
        <v>0</v>
      </c>
      <c r="H33" s="388">
        <v>0</v>
      </c>
      <c r="I33" s="458">
        <v>0</v>
      </c>
      <c r="J33" s="458">
        <v>0</v>
      </c>
      <c r="K33" s="458">
        <v>0</v>
      </c>
      <c r="L33" s="458">
        <v>0</v>
      </c>
      <c r="M33" s="458">
        <v>0</v>
      </c>
      <c r="N33" s="458">
        <v>0</v>
      </c>
      <c r="O33" s="458">
        <v>0</v>
      </c>
      <c r="P33" s="458">
        <v>0</v>
      </c>
      <c r="Q33" s="458">
        <v>0</v>
      </c>
      <c r="R33" s="458">
        <v>0</v>
      </c>
      <c r="S33" s="458">
        <v>0</v>
      </c>
    </row>
    <row r="34" spans="1:19" ht="20.100000000000001" customHeight="1" x14ac:dyDescent="0.25">
      <c r="A34" s="382" t="s">
        <v>77</v>
      </c>
      <c r="B34" s="383" t="s">
        <v>180</v>
      </c>
      <c r="C34" s="488" t="s">
        <v>59</v>
      </c>
      <c r="D34" s="383" t="s">
        <v>576</v>
      </c>
      <c r="E34" s="457">
        <v>0</v>
      </c>
      <c r="F34" s="457">
        <v>0</v>
      </c>
      <c r="G34" s="457">
        <v>0</v>
      </c>
      <c r="H34" s="388">
        <v>0</v>
      </c>
      <c r="I34" s="458">
        <v>0</v>
      </c>
      <c r="J34" s="458">
        <v>0</v>
      </c>
      <c r="K34" s="458">
        <v>0</v>
      </c>
      <c r="L34" s="458">
        <v>0</v>
      </c>
      <c r="M34" s="458">
        <v>0</v>
      </c>
      <c r="N34" s="458">
        <v>0</v>
      </c>
      <c r="O34" s="458">
        <v>0</v>
      </c>
      <c r="P34" s="458">
        <v>0</v>
      </c>
      <c r="Q34" s="458">
        <v>0</v>
      </c>
      <c r="R34" s="458">
        <v>0</v>
      </c>
      <c r="S34" s="458">
        <v>0</v>
      </c>
    </row>
    <row r="35" spans="1:19" ht="20.100000000000001" customHeight="1" x14ac:dyDescent="0.25">
      <c r="A35" s="382" t="s">
        <v>77</v>
      </c>
      <c r="B35" s="383" t="s">
        <v>182</v>
      </c>
      <c r="C35" s="488" t="s">
        <v>59</v>
      </c>
      <c r="D35" s="383" t="s">
        <v>575</v>
      </c>
      <c r="E35" s="457">
        <v>0</v>
      </c>
      <c r="F35" s="457">
        <v>0</v>
      </c>
      <c r="G35" s="457">
        <v>0</v>
      </c>
      <c r="H35" s="388">
        <v>0</v>
      </c>
      <c r="I35" s="458">
        <v>0</v>
      </c>
      <c r="J35" s="458">
        <v>0</v>
      </c>
      <c r="K35" s="458">
        <v>0</v>
      </c>
      <c r="L35" s="458">
        <v>0</v>
      </c>
      <c r="M35" s="458">
        <v>0</v>
      </c>
      <c r="N35" s="458">
        <v>0</v>
      </c>
      <c r="O35" s="458">
        <v>0</v>
      </c>
      <c r="P35" s="458">
        <v>0</v>
      </c>
      <c r="Q35" s="458">
        <v>0</v>
      </c>
      <c r="R35" s="458">
        <v>0</v>
      </c>
      <c r="S35" s="458">
        <v>0</v>
      </c>
    </row>
    <row r="36" spans="1:19" ht="20.100000000000001" customHeight="1" x14ac:dyDescent="0.25">
      <c r="A36" s="382" t="s">
        <v>78</v>
      </c>
      <c r="B36" s="383" t="s">
        <v>183</v>
      </c>
      <c r="C36" s="488" t="s">
        <v>59</v>
      </c>
      <c r="D36" s="383" t="s">
        <v>576</v>
      </c>
      <c r="E36" s="457">
        <v>0</v>
      </c>
      <c r="F36" s="457">
        <v>0</v>
      </c>
      <c r="G36" s="457">
        <v>0</v>
      </c>
      <c r="H36" s="388">
        <v>0</v>
      </c>
      <c r="I36" s="458">
        <v>0</v>
      </c>
      <c r="J36" s="458">
        <v>0</v>
      </c>
      <c r="K36" s="458">
        <v>0</v>
      </c>
      <c r="L36" s="458">
        <v>0</v>
      </c>
      <c r="M36" s="458">
        <v>0</v>
      </c>
      <c r="N36" s="458">
        <v>0</v>
      </c>
      <c r="O36" s="458">
        <v>0</v>
      </c>
      <c r="P36" s="458">
        <v>0</v>
      </c>
      <c r="Q36" s="458">
        <v>0</v>
      </c>
      <c r="R36" s="458">
        <v>0</v>
      </c>
      <c r="S36" s="458">
        <v>0</v>
      </c>
    </row>
    <row r="37" spans="1:19" ht="20.100000000000001" customHeight="1" x14ac:dyDescent="0.25">
      <c r="A37" s="382" t="s">
        <v>78</v>
      </c>
      <c r="B37" s="383" t="s">
        <v>184</v>
      </c>
      <c r="C37" s="488" t="s">
        <v>57</v>
      </c>
      <c r="D37" s="383" t="s">
        <v>576</v>
      </c>
      <c r="E37" s="457">
        <v>0</v>
      </c>
      <c r="F37" s="457">
        <v>0</v>
      </c>
      <c r="G37" s="457">
        <v>0</v>
      </c>
      <c r="H37" s="388">
        <v>0</v>
      </c>
      <c r="I37" s="458">
        <v>0</v>
      </c>
      <c r="J37" s="458">
        <v>0</v>
      </c>
      <c r="K37" s="458">
        <v>0</v>
      </c>
      <c r="L37" s="458">
        <v>0</v>
      </c>
      <c r="M37" s="458">
        <v>0</v>
      </c>
      <c r="N37" s="458">
        <v>0</v>
      </c>
      <c r="O37" s="458">
        <v>0</v>
      </c>
      <c r="P37" s="458">
        <v>0</v>
      </c>
      <c r="Q37" s="458">
        <v>0</v>
      </c>
      <c r="R37" s="458">
        <v>0</v>
      </c>
      <c r="S37" s="458">
        <v>0</v>
      </c>
    </row>
    <row r="38" spans="1:19" ht="20.100000000000001" customHeight="1" x14ac:dyDescent="0.25">
      <c r="A38" s="382" t="s">
        <v>79</v>
      </c>
      <c r="B38" s="383" t="s">
        <v>185</v>
      </c>
      <c r="C38" s="488" t="s">
        <v>57</v>
      </c>
      <c r="D38" s="383" t="s">
        <v>576</v>
      </c>
      <c r="E38" s="457">
        <v>2</v>
      </c>
      <c r="F38" s="457">
        <v>0</v>
      </c>
      <c r="G38" s="457">
        <v>0</v>
      </c>
      <c r="H38" s="388">
        <v>0</v>
      </c>
      <c r="I38" s="458">
        <v>0</v>
      </c>
      <c r="J38" s="458">
        <v>0</v>
      </c>
      <c r="K38" s="458">
        <v>0</v>
      </c>
      <c r="L38" s="458">
        <v>0</v>
      </c>
      <c r="M38" s="458">
        <v>0</v>
      </c>
      <c r="N38" s="458">
        <v>0</v>
      </c>
      <c r="O38" s="458">
        <v>0</v>
      </c>
      <c r="P38" s="458">
        <v>14</v>
      </c>
      <c r="Q38" s="458">
        <v>0</v>
      </c>
      <c r="R38" s="458">
        <v>0</v>
      </c>
      <c r="S38" s="458">
        <v>16</v>
      </c>
    </row>
    <row r="39" spans="1:19" ht="20.100000000000001" customHeight="1" x14ac:dyDescent="0.25">
      <c r="A39" s="382" t="s">
        <v>80</v>
      </c>
      <c r="B39" s="383" t="s">
        <v>186</v>
      </c>
      <c r="C39" s="488" t="s">
        <v>57</v>
      </c>
      <c r="D39" s="383" t="s">
        <v>575</v>
      </c>
      <c r="E39" s="457">
        <v>0</v>
      </c>
      <c r="F39" s="457">
        <v>0</v>
      </c>
      <c r="G39" s="457">
        <v>0</v>
      </c>
      <c r="H39" s="388">
        <v>0</v>
      </c>
      <c r="I39" s="458">
        <v>0</v>
      </c>
      <c r="J39" s="458">
        <v>0</v>
      </c>
      <c r="K39" s="458">
        <v>0</v>
      </c>
      <c r="L39" s="458">
        <v>0</v>
      </c>
      <c r="M39" s="458">
        <v>0</v>
      </c>
      <c r="N39" s="458">
        <v>0</v>
      </c>
      <c r="O39" s="458">
        <v>0</v>
      </c>
      <c r="P39" s="458">
        <v>0</v>
      </c>
      <c r="Q39" s="458">
        <v>0</v>
      </c>
      <c r="R39" s="458">
        <v>0</v>
      </c>
      <c r="S39" s="458">
        <v>0</v>
      </c>
    </row>
    <row r="40" spans="1:19" ht="20.100000000000001" customHeight="1" x14ac:dyDescent="0.25">
      <c r="A40" s="382" t="s">
        <v>81</v>
      </c>
      <c r="B40" s="383" t="s">
        <v>594</v>
      </c>
      <c r="C40" s="488" t="s">
        <v>59</v>
      </c>
      <c r="D40" s="383" t="s">
        <v>575</v>
      </c>
      <c r="E40" s="457">
        <v>0</v>
      </c>
      <c r="F40" s="457">
        <v>0</v>
      </c>
      <c r="G40" s="457">
        <v>0</v>
      </c>
      <c r="H40" s="388">
        <v>0</v>
      </c>
      <c r="I40" s="458">
        <v>0</v>
      </c>
      <c r="J40" s="458">
        <v>0</v>
      </c>
      <c r="K40" s="458">
        <v>0</v>
      </c>
      <c r="L40" s="458">
        <v>0</v>
      </c>
      <c r="M40" s="458">
        <v>0</v>
      </c>
      <c r="N40" s="458">
        <v>0</v>
      </c>
      <c r="O40" s="458">
        <v>0</v>
      </c>
      <c r="P40" s="458">
        <v>0</v>
      </c>
      <c r="Q40" s="458">
        <v>0</v>
      </c>
      <c r="R40" s="458">
        <v>0</v>
      </c>
      <c r="S40" s="458">
        <v>0</v>
      </c>
    </row>
    <row r="41" spans="1:19" ht="20.100000000000001" customHeight="1" x14ac:dyDescent="0.25">
      <c r="A41" s="382" t="s">
        <v>81</v>
      </c>
      <c r="B41" s="383" t="s">
        <v>248</v>
      </c>
      <c r="C41" s="488" t="s">
        <v>59</v>
      </c>
      <c r="D41" s="383" t="s">
        <v>575</v>
      </c>
      <c r="E41" s="457">
        <v>0</v>
      </c>
      <c r="F41" s="457">
        <v>0</v>
      </c>
      <c r="G41" s="457">
        <v>0</v>
      </c>
      <c r="H41" s="388">
        <v>0</v>
      </c>
      <c r="I41" s="458">
        <v>0</v>
      </c>
      <c r="J41" s="458">
        <v>0</v>
      </c>
      <c r="K41" s="458">
        <v>0</v>
      </c>
      <c r="L41" s="458">
        <v>0</v>
      </c>
      <c r="M41" s="458">
        <v>0</v>
      </c>
      <c r="N41" s="458">
        <v>0</v>
      </c>
      <c r="O41" s="458">
        <v>0</v>
      </c>
      <c r="P41" s="458">
        <v>0</v>
      </c>
      <c r="Q41" s="458">
        <v>0</v>
      </c>
      <c r="R41" s="458">
        <v>0</v>
      </c>
      <c r="S41" s="458">
        <v>0</v>
      </c>
    </row>
    <row r="42" spans="1:19" ht="20.100000000000001" customHeight="1" x14ac:dyDescent="0.25">
      <c r="A42" s="382" t="s">
        <v>81</v>
      </c>
      <c r="B42" s="383" t="s">
        <v>187</v>
      </c>
      <c r="C42" s="488" t="s">
        <v>57</v>
      </c>
      <c r="D42" s="383" t="s">
        <v>576</v>
      </c>
      <c r="E42" s="457">
        <v>0</v>
      </c>
      <c r="F42" s="457">
        <v>0</v>
      </c>
      <c r="G42" s="457">
        <v>0</v>
      </c>
      <c r="H42" s="388">
        <v>0</v>
      </c>
      <c r="I42" s="458">
        <v>0</v>
      </c>
      <c r="J42" s="458">
        <v>0</v>
      </c>
      <c r="K42" s="458">
        <v>0</v>
      </c>
      <c r="L42" s="458">
        <v>0</v>
      </c>
      <c r="M42" s="458">
        <v>0</v>
      </c>
      <c r="N42" s="458">
        <v>0</v>
      </c>
      <c r="O42" s="458">
        <v>0</v>
      </c>
      <c r="P42" s="458">
        <v>0</v>
      </c>
      <c r="Q42" s="458">
        <v>0</v>
      </c>
      <c r="R42" s="458">
        <v>0</v>
      </c>
      <c r="S42" s="458">
        <v>0</v>
      </c>
    </row>
    <row r="43" spans="1:19" ht="20.100000000000001" customHeight="1" x14ac:dyDescent="0.25">
      <c r="A43" s="382" t="s">
        <v>82</v>
      </c>
      <c r="B43" s="383" t="s">
        <v>189</v>
      </c>
      <c r="C43" s="488" t="s">
        <v>59</v>
      </c>
      <c r="D43" s="383" t="s">
        <v>576</v>
      </c>
      <c r="E43" s="457">
        <v>0</v>
      </c>
      <c r="F43" s="457">
        <v>0</v>
      </c>
      <c r="G43" s="457">
        <v>0</v>
      </c>
      <c r="H43" s="388">
        <v>0</v>
      </c>
      <c r="I43" s="458">
        <v>0</v>
      </c>
      <c r="J43" s="458">
        <v>0</v>
      </c>
      <c r="K43" s="458">
        <v>0</v>
      </c>
      <c r="L43" s="458">
        <v>0</v>
      </c>
      <c r="M43" s="458">
        <v>0</v>
      </c>
      <c r="N43" s="458">
        <v>0</v>
      </c>
      <c r="O43" s="458">
        <v>0</v>
      </c>
      <c r="P43" s="458">
        <v>0</v>
      </c>
      <c r="Q43" s="458">
        <v>0</v>
      </c>
      <c r="R43" s="458">
        <v>0</v>
      </c>
      <c r="S43" s="458">
        <v>0</v>
      </c>
    </row>
    <row r="44" spans="1:19" ht="20.100000000000001" customHeight="1" x14ac:dyDescent="0.25">
      <c r="A44" s="382" t="s">
        <v>82</v>
      </c>
      <c r="B44" s="383" t="s">
        <v>190</v>
      </c>
      <c r="C44" s="488" t="s">
        <v>57</v>
      </c>
      <c r="D44" s="383" t="s">
        <v>576</v>
      </c>
      <c r="E44" s="457">
        <v>0</v>
      </c>
      <c r="F44" s="457">
        <v>0</v>
      </c>
      <c r="G44" s="457">
        <v>0</v>
      </c>
      <c r="H44" s="388">
        <v>0</v>
      </c>
      <c r="I44" s="458">
        <v>1</v>
      </c>
      <c r="J44" s="458">
        <v>0</v>
      </c>
      <c r="K44" s="458">
        <v>0</v>
      </c>
      <c r="L44" s="458">
        <v>0</v>
      </c>
      <c r="M44" s="458">
        <v>0</v>
      </c>
      <c r="N44" s="458">
        <v>0</v>
      </c>
      <c r="O44" s="458">
        <v>0</v>
      </c>
      <c r="P44" s="458">
        <v>0</v>
      </c>
      <c r="Q44" s="458">
        <v>0</v>
      </c>
      <c r="R44" s="458">
        <v>0</v>
      </c>
      <c r="S44" s="458">
        <v>1</v>
      </c>
    </row>
    <row r="45" spans="1:19" ht="20.100000000000001" customHeight="1" x14ac:dyDescent="0.25">
      <c r="A45" s="382" t="s">
        <v>83</v>
      </c>
      <c r="B45" s="383" t="s">
        <v>191</v>
      </c>
      <c r="C45" s="488" t="s">
        <v>57</v>
      </c>
      <c r="D45" s="383" t="s">
        <v>576</v>
      </c>
      <c r="E45" s="457">
        <v>1</v>
      </c>
      <c r="F45" s="457">
        <v>0</v>
      </c>
      <c r="G45" s="457">
        <v>0</v>
      </c>
      <c r="H45" s="389">
        <v>2</v>
      </c>
      <c r="I45" s="458">
        <v>0</v>
      </c>
      <c r="J45" s="458">
        <v>0</v>
      </c>
      <c r="K45" s="458">
        <v>0</v>
      </c>
      <c r="L45" s="458">
        <v>0</v>
      </c>
      <c r="M45" s="458">
        <v>0</v>
      </c>
      <c r="N45" s="458">
        <v>0</v>
      </c>
      <c r="O45" s="458">
        <v>0</v>
      </c>
      <c r="P45" s="458">
        <v>2</v>
      </c>
      <c r="Q45" s="458">
        <v>0</v>
      </c>
      <c r="R45" s="458">
        <v>0</v>
      </c>
      <c r="S45" s="458">
        <v>5</v>
      </c>
    </row>
    <row r="46" spans="1:19" ht="20.100000000000001" customHeight="1" x14ac:dyDescent="0.25">
      <c r="A46" s="382" t="s">
        <v>84</v>
      </c>
      <c r="B46" s="383" t="s">
        <v>85</v>
      </c>
      <c r="C46" s="488" t="s">
        <v>57</v>
      </c>
      <c r="D46" s="383" t="s">
        <v>576</v>
      </c>
      <c r="E46" s="457">
        <v>1</v>
      </c>
      <c r="F46" s="457">
        <v>0</v>
      </c>
      <c r="G46" s="457">
        <v>0</v>
      </c>
      <c r="H46" s="388">
        <v>0</v>
      </c>
      <c r="I46" s="458">
        <v>0</v>
      </c>
      <c r="J46" s="458">
        <v>0</v>
      </c>
      <c r="K46" s="458">
        <v>0</v>
      </c>
      <c r="L46" s="458">
        <v>0</v>
      </c>
      <c r="M46" s="458">
        <v>0</v>
      </c>
      <c r="N46" s="458">
        <v>0</v>
      </c>
      <c r="O46" s="458">
        <v>0</v>
      </c>
      <c r="P46" s="458">
        <v>3</v>
      </c>
      <c r="Q46" s="458">
        <v>0</v>
      </c>
      <c r="R46" s="458">
        <v>0</v>
      </c>
      <c r="S46" s="458">
        <v>4</v>
      </c>
    </row>
    <row r="47" spans="1:19" ht="20.100000000000001" customHeight="1" x14ac:dyDescent="0.25">
      <c r="A47" s="382" t="s">
        <v>86</v>
      </c>
      <c r="B47" s="383" t="s">
        <v>192</v>
      </c>
      <c r="C47" s="488" t="s">
        <v>59</v>
      </c>
      <c r="D47" s="383" t="s">
        <v>575</v>
      </c>
      <c r="E47" s="457">
        <v>0</v>
      </c>
      <c r="F47" s="457">
        <v>0</v>
      </c>
      <c r="G47" s="457">
        <v>0</v>
      </c>
      <c r="H47" s="388">
        <v>0</v>
      </c>
      <c r="I47" s="458">
        <v>0</v>
      </c>
      <c r="J47" s="458">
        <v>0</v>
      </c>
      <c r="K47" s="458">
        <v>0</v>
      </c>
      <c r="L47" s="458">
        <v>0</v>
      </c>
      <c r="M47" s="458">
        <v>0</v>
      </c>
      <c r="N47" s="458">
        <v>0</v>
      </c>
      <c r="O47" s="458">
        <v>0</v>
      </c>
      <c r="P47" s="458">
        <v>0</v>
      </c>
      <c r="Q47" s="458">
        <v>0</v>
      </c>
      <c r="R47" s="458">
        <v>0</v>
      </c>
      <c r="S47" s="458">
        <v>0</v>
      </c>
    </row>
    <row r="48" spans="1:19" ht="20.100000000000001" customHeight="1" x14ac:dyDescent="0.25">
      <c r="A48" s="382" t="s">
        <v>86</v>
      </c>
      <c r="B48" s="383" t="s">
        <v>193</v>
      </c>
      <c r="C48" s="488" t="s">
        <v>59</v>
      </c>
      <c r="D48" s="383" t="s">
        <v>576</v>
      </c>
      <c r="E48" s="457">
        <v>2</v>
      </c>
      <c r="F48" s="457">
        <v>0</v>
      </c>
      <c r="G48" s="457">
        <v>0</v>
      </c>
      <c r="H48" s="388">
        <v>0</v>
      </c>
      <c r="I48" s="458">
        <v>0</v>
      </c>
      <c r="J48" s="458">
        <v>0</v>
      </c>
      <c r="K48" s="458">
        <v>1</v>
      </c>
      <c r="L48" s="458">
        <v>0</v>
      </c>
      <c r="M48" s="458">
        <v>0</v>
      </c>
      <c r="N48" s="458">
        <v>0</v>
      </c>
      <c r="O48" s="458">
        <v>0</v>
      </c>
      <c r="P48" s="458">
        <v>0</v>
      </c>
      <c r="Q48" s="458">
        <v>0</v>
      </c>
      <c r="R48" s="458">
        <v>0</v>
      </c>
      <c r="S48" s="458">
        <v>3</v>
      </c>
    </row>
    <row r="49" spans="1:19" ht="20.100000000000001" customHeight="1" x14ac:dyDescent="0.25">
      <c r="A49" s="382" t="s">
        <v>86</v>
      </c>
      <c r="B49" s="383" t="s">
        <v>194</v>
      </c>
      <c r="C49" s="488" t="s">
        <v>57</v>
      </c>
      <c r="D49" s="383" t="s">
        <v>575</v>
      </c>
      <c r="E49" s="457">
        <v>0</v>
      </c>
      <c r="F49" s="457">
        <v>0</v>
      </c>
      <c r="G49" s="457">
        <v>0</v>
      </c>
      <c r="H49" s="388">
        <v>0</v>
      </c>
      <c r="I49" s="458">
        <v>0</v>
      </c>
      <c r="J49" s="458">
        <v>0</v>
      </c>
      <c r="K49" s="458">
        <v>0</v>
      </c>
      <c r="L49" s="458">
        <v>0</v>
      </c>
      <c r="M49" s="458">
        <v>0</v>
      </c>
      <c r="N49" s="458">
        <v>0</v>
      </c>
      <c r="O49" s="458">
        <v>0</v>
      </c>
      <c r="P49" s="458">
        <v>0</v>
      </c>
      <c r="Q49" s="458">
        <v>0</v>
      </c>
      <c r="R49" s="458">
        <v>0</v>
      </c>
      <c r="S49" s="458">
        <v>0</v>
      </c>
    </row>
    <row r="50" spans="1:19" ht="20.100000000000001" customHeight="1" x14ac:dyDescent="0.25">
      <c r="A50" s="382" t="s">
        <v>86</v>
      </c>
      <c r="B50" s="383" t="s">
        <v>249</v>
      </c>
      <c r="C50" s="488" t="s">
        <v>59</v>
      </c>
      <c r="D50" s="383" t="s">
        <v>575</v>
      </c>
      <c r="E50" s="457">
        <v>0</v>
      </c>
      <c r="F50" s="457">
        <v>0</v>
      </c>
      <c r="G50" s="457">
        <v>0</v>
      </c>
      <c r="H50" s="388">
        <v>0</v>
      </c>
      <c r="I50" s="458">
        <v>0</v>
      </c>
      <c r="J50" s="458">
        <v>0</v>
      </c>
      <c r="K50" s="458">
        <v>0</v>
      </c>
      <c r="L50" s="458">
        <v>0</v>
      </c>
      <c r="M50" s="458">
        <v>0</v>
      </c>
      <c r="N50" s="458">
        <v>0</v>
      </c>
      <c r="O50" s="458">
        <v>0</v>
      </c>
      <c r="P50" s="458">
        <v>0</v>
      </c>
      <c r="Q50" s="458">
        <v>0</v>
      </c>
      <c r="R50" s="458">
        <v>0</v>
      </c>
      <c r="S50" s="458">
        <v>0</v>
      </c>
    </row>
    <row r="51" spans="1:19" ht="20.100000000000001" customHeight="1" x14ac:dyDescent="0.25">
      <c r="A51" s="382" t="s">
        <v>86</v>
      </c>
      <c r="B51" s="383" t="s">
        <v>196</v>
      </c>
      <c r="C51" s="488" t="s">
        <v>57</v>
      </c>
      <c r="D51" s="383" t="s">
        <v>576</v>
      </c>
      <c r="E51" s="457">
        <v>1</v>
      </c>
      <c r="F51" s="457">
        <v>0</v>
      </c>
      <c r="G51" s="457">
        <v>0</v>
      </c>
      <c r="H51" s="388">
        <v>0</v>
      </c>
      <c r="I51" s="458">
        <v>0</v>
      </c>
      <c r="J51" s="458">
        <v>0</v>
      </c>
      <c r="K51" s="458">
        <v>0</v>
      </c>
      <c r="L51" s="458">
        <v>0</v>
      </c>
      <c r="M51" s="458">
        <v>0</v>
      </c>
      <c r="N51" s="458">
        <v>0</v>
      </c>
      <c r="O51" s="458">
        <v>0</v>
      </c>
      <c r="P51" s="458">
        <v>0.5</v>
      </c>
      <c r="Q51" s="458">
        <v>0</v>
      </c>
      <c r="R51" s="458">
        <v>0</v>
      </c>
      <c r="S51" s="458">
        <v>1.5</v>
      </c>
    </row>
    <row r="52" spans="1:19" ht="20.100000000000001" customHeight="1" x14ac:dyDescent="0.25">
      <c r="A52" s="382" t="s">
        <v>87</v>
      </c>
      <c r="B52" s="383" t="s">
        <v>198</v>
      </c>
      <c r="C52" s="488" t="s">
        <v>57</v>
      </c>
      <c r="D52" s="383" t="s">
        <v>576</v>
      </c>
      <c r="E52" s="457">
        <v>0</v>
      </c>
      <c r="F52" s="457">
        <v>0</v>
      </c>
      <c r="G52" s="457">
        <v>0</v>
      </c>
      <c r="H52" s="388">
        <v>0</v>
      </c>
      <c r="I52" s="458">
        <v>0</v>
      </c>
      <c r="J52" s="458">
        <v>0</v>
      </c>
      <c r="K52" s="458">
        <v>0</v>
      </c>
      <c r="L52" s="458">
        <v>0</v>
      </c>
      <c r="M52" s="458">
        <v>0</v>
      </c>
      <c r="N52" s="458">
        <v>0</v>
      </c>
      <c r="O52" s="458">
        <v>0</v>
      </c>
      <c r="P52" s="458">
        <v>0</v>
      </c>
      <c r="Q52" s="458">
        <v>0</v>
      </c>
      <c r="R52" s="458">
        <v>0</v>
      </c>
      <c r="S52" s="458">
        <v>0</v>
      </c>
    </row>
    <row r="53" spans="1:19" ht="20.100000000000001" customHeight="1" x14ac:dyDescent="0.25">
      <c r="A53" s="382" t="s">
        <v>87</v>
      </c>
      <c r="B53" s="383" t="s">
        <v>621</v>
      </c>
      <c r="C53" s="488" t="s">
        <v>59</v>
      </c>
      <c r="D53" s="383" t="s">
        <v>576</v>
      </c>
      <c r="E53" s="457">
        <v>0</v>
      </c>
      <c r="F53" s="457">
        <v>0</v>
      </c>
      <c r="G53" s="457">
        <v>0</v>
      </c>
      <c r="H53" s="388">
        <v>0</v>
      </c>
      <c r="I53" s="458">
        <v>0</v>
      </c>
      <c r="J53" s="458">
        <v>0</v>
      </c>
      <c r="K53" s="458">
        <v>0</v>
      </c>
      <c r="L53" s="458">
        <v>0</v>
      </c>
      <c r="M53" s="458">
        <v>0</v>
      </c>
      <c r="N53" s="458">
        <v>0</v>
      </c>
      <c r="O53" s="458">
        <v>0</v>
      </c>
      <c r="P53" s="458">
        <v>0</v>
      </c>
      <c r="Q53" s="458">
        <v>0</v>
      </c>
      <c r="R53" s="458">
        <v>0</v>
      </c>
      <c r="S53" s="458">
        <v>0</v>
      </c>
    </row>
    <row r="54" spans="1:19" ht="20.100000000000001" customHeight="1" x14ac:dyDescent="0.25">
      <c r="A54" s="382" t="s">
        <v>87</v>
      </c>
      <c r="B54" s="383" t="s">
        <v>197</v>
      </c>
      <c r="C54" s="488" t="s">
        <v>57</v>
      </c>
      <c r="D54" s="383" t="s">
        <v>576</v>
      </c>
      <c r="E54" s="457">
        <v>1</v>
      </c>
      <c r="F54" s="457">
        <v>0</v>
      </c>
      <c r="G54" s="457">
        <v>0</v>
      </c>
      <c r="H54" s="388">
        <v>0</v>
      </c>
      <c r="I54" s="458">
        <v>0</v>
      </c>
      <c r="J54" s="458">
        <v>0</v>
      </c>
      <c r="K54" s="458">
        <v>0</v>
      </c>
      <c r="L54" s="458">
        <v>0</v>
      </c>
      <c r="M54" s="458">
        <v>0</v>
      </c>
      <c r="N54" s="458">
        <v>0</v>
      </c>
      <c r="O54" s="458">
        <v>0</v>
      </c>
      <c r="P54" s="458">
        <v>0</v>
      </c>
      <c r="Q54" s="458">
        <v>0</v>
      </c>
      <c r="R54" s="458">
        <v>0</v>
      </c>
      <c r="S54" s="458">
        <v>1</v>
      </c>
    </row>
    <row r="55" spans="1:19" ht="20.100000000000001" customHeight="1" x14ac:dyDescent="0.25">
      <c r="A55" s="382" t="s">
        <v>88</v>
      </c>
      <c r="B55" s="383" t="s">
        <v>200</v>
      </c>
      <c r="C55" s="488" t="s">
        <v>59</v>
      </c>
      <c r="D55" s="383" t="s">
        <v>576</v>
      </c>
      <c r="E55" s="457">
        <v>2.6</v>
      </c>
      <c r="F55" s="457">
        <v>0</v>
      </c>
      <c r="G55" s="457">
        <v>0</v>
      </c>
      <c r="H55" s="388">
        <v>0</v>
      </c>
      <c r="I55" s="458">
        <v>0</v>
      </c>
      <c r="J55" s="458">
        <v>0</v>
      </c>
      <c r="K55" s="458">
        <v>0</v>
      </c>
      <c r="L55" s="458">
        <v>0</v>
      </c>
      <c r="M55" s="458">
        <v>0</v>
      </c>
      <c r="N55" s="458">
        <v>0</v>
      </c>
      <c r="O55" s="458">
        <v>0</v>
      </c>
      <c r="P55" s="458">
        <v>0</v>
      </c>
      <c r="Q55" s="458">
        <v>0</v>
      </c>
      <c r="R55" s="458">
        <v>0</v>
      </c>
      <c r="S55" s="458">
        <v>2.6</v>
      </c>
    </row>
    <row r="56" spans="1:19" ht="20.100000000000001" customHeight="1" x14ac:dyDescent="0.25">
      <c r="A56" s="382" t="s">
        <v>88</v>
      </c>
      <c r="B56" s="383" t="s">
        <v>926</v>
      </c>
      <c r="C56" s="488" t="s">
        <v>57</v>
      </c>
      <c r="D56" s="383" t="s">
        <v>575</v>
      </c>
      <c r="E56" s="457">
        <v>0</v>
      </c>
      <c r="F56" s="457">
        <v>0</v>
      </c>
      <c r="G56" s="457">
        <v>0</v>
      </c>
      <c r="H56" s="388">
        <v>0</v>
      </c>
      <c r="I56" s="458">
        <v>0</v>
      </c>
      <c r="J56" s="458">
        <v>0</v>
      </c>
      <c r="K56" s="458">
        <v>0</v>
      </c>
      <c r="L56" s="458">
        <v>0</v>
      </c>
      <c r="M56" s="458">
        <v>0</v>
      </c>
      <c r="N56" s="458">
        <v>0</v>
      </c>
      <c r="O56" s="458">
        <v>0</v>
      </c>
      <c r="P56" s="458">
        <v>0</v>
      </c>
      <c r="Q56" s="458">
        <v>0</v>
      </c>
      <c r="R56" s="458">
        <v>0</v>
      </c>
      <c r="S56" s="458">
        <v>0</v>
      </c>
    </row>
    <row r="57" spans="1:19" ht="20.100000000000001" customHeight="1" x14ac:dyDescent="0.25">
      <c r="A57" s="382" t="s">
        <v>88</v>
      </c>
      <c r="B57" s="383" t="s">
        <v>199</v>
      </c>
      <c r="C57" s="488" t="s">
        <v>57</v>
      </c>
      <c r="D57" s="383" t="s">
        <v>576</v>
      </c>
      <c r="E57" s="457">
        <v>0</v>
      </c>
      <c r="F57" s="457">
        <v>0</v>
      </c>
      <c r="G57" s="457">
        <v>0</v>
      </c>
      <c r="H57" s="388">
        <v>0</v>
      </c>
      <c r="I57" s="458">
        <v>0</v>
      </c>
      <c r="J57" s="458">
        <v>0</v>
      </c>
      <c r="K57" s="458">
        <v>0</v>
      </c>
      <c r="L57" s="458">
        <v>0</v>
      </c>
      <c r="M57" s="458">
        <v>0</v>
      </c>
      <c r="N57" s="458">
        <v>0</v>
      </c>
      <c r="O57" s="458">
        <v>0</v>
      </c>
      <c r="P57" s="458">
        <v>0</v>
      </c>
      <c r="Q57" s="458">
        <v>0</v>
      </c>
      <c r="R57" s="458">
        <v>0</v>
      </c>
      <c r="S57" s="458">
        <v>0</v>
      </c>
    </row>
    <row r="58" spans="1:19" ht="20.100000000000001" customHeight="1" x14ac:dyDescent="0.25">
      <c r="A58" s="382" t="s">
        <v>89</v>
      </c>
      <c r="B58" s="383" t="s">
        <v>201</v>
      </c>
      <c r="C58" s="488" t="s">
        <v>57</v>
      </c>
      <c r="D58" s="383" t="s">
        <v>575</v>
      </c>
      <c r="E58" s="457">
        <v>0</v>
      </c>
      <c r="F58" s="457">
        <v>0</v>
      </c>
      <c r="G58" s="457">
        <v>0</v>
      </c>
      <c r="H58" s="388">
        <v>0</v>
      </c>
      <c r="I58" s="458">
        <v>0</v>
      </c>
      <c r="J58" s="458">
        <v>0</v>
      </c>
      <c r="K58" s="458">
        <v>0</v>
      </c>
      <c r="L58" s="458">
        <v>0</v>
      </c>
      <c r="M58" s="458">
        <v>0</v>
      </c>
      <c r="N58" s="458">
        <v>0</v>
      </c>
      <c r="O58" s="458">
        <v>0</v>
      </c>
      <c r="P58" s="458">
        <v>0</v>
      </c>
      <c r="Q58" s="458">
        <v>0</v>
      </c>
      <c r="R58" s="458">
        <v>0</v>
      </c>
      <c r="S58" s="458">
        <v>0</v>
      </c>
    </row>
    <row r="59" spans="1:19" ht="20.100000000000001" customHeight="1" x14ac:dyDescent="0.25">
      <c r="A59" s="382" t="s">
        <v>90</v>
      </c>
      <c r="B59" s="383" t="s">
        <v>202</v>
      </c>
      <c r="C59" s="488" t="s">
        <v>57</v>
      </c>
      <c r="D59" s="383" t="s">
        <v>576</v>
      </c>
      <c r="E59" s="457">
        <v>1</v>
      </c>
      <c r="F59" s="457">
        <v>0</v>
      </c>
      <c r="G59" s="457">
        <v>0</v>
      </c>
      <c r="H59" s="388">
        <v>0</v>
      </c>
      <c r="I59" s="458">
        <v>0</v>
      </c>
      <c r="J59" s="458">
        <v>0</v>
      </c>
      <c r="K59" s="458">
        <v>0</v>
      </c>
      <c r="L59" s="458">
        <v>0</v>
      </c>
      <c r="M59" s="458">
        <v>0</v>
      </c>
      <c r="N59" s="458">
        <v>0</v>
      </c>
      <c r="O59" s="458">
        <v>0</v>
      </c>
      <c r="P59" s="458">
        <v>0</v>
      </c>
      <c r="Q59" s="458">
        <v>0</v>
      </c>
      <c r="R59" s="458">
        <v>0</v>
      </c>
      <c r="S59" s="458">
        <v>1</v>
      </c>
    </row>
    <row r="60" spans="1:19" ht="20.100000000000001" customHeight="1" x14ac:dyDescent="0.25">
      <c r="A60" s="382" t="s">
        <v>91</v>
      </c>
      <c r="B60" s="383" t="s">
        <v>203</v>
      </c>
      <c r="C60" s="488" t="s">
        <v>92</v>
      </c>
      <c r="D60" s="383" t="s">
        <v>575</v>
      </c>
      <c r="E60" s="457">
        <v>0</v>
      </c>
      <c r="F60" s="457">
        <v>0</v>
      </c>
      <c r="G60" s="457">
        <v>0</v>
      </c>
      <c r="H60" s="388">
        <v>0</v>
      </c>
      <c r="I60" s="458">
        <v>0</v>
      </c>
      <c r="J60" s="458">
        <v>0</v>
      </c>
      <c r="K60" s="458">
        <v>0</v>
      </c>
      <c r="L60" s="458">
        <v>0</v>
      </c>
      <c r="M60" s="458">
        <v>0</v>
      </c>
      <c r="N60" s="458">
        <v>0</v>
      </c>
      <c r="O60" s="458">
        <v>0</v>
      </c>
      <c r="P60" s="458">
        <v>0</v>
      </c>
      <c r="Q60" s="458">
        <v>0</v>
      </c>
      <c r="R60" s="458">
        <v>0</v>
      </c>
      <c r="S60" s="458">
        <v>0</v>
      </c>
    </row>
    <row r="61" spans="1:19" ht="20.100000000000001" customHeight="1" x14ac:dyDescent="0.25">
      <c r="A61" s="382" t="s">
        <v>91</v>
      </c>
      <c r="B61" s="383" t="s">
        <v>204</v>
      </c>
      <c r="C61" s="488" t="s">
        <v>59</v>
      </c>
      <c r="D61" s="383" t="s">
        <v>576</v>
      </c>
      <c r="E61" s="457">
        <v>0</v>
      </c>
      <c r="F61" s="457">
        <v>0</v>
      </c>
      <c r="G61" s="457">
        <v>0</v>
      </c>
      <c r="H61" s="388">
        <v>0</v>
      </c>
      <c r="I61" s="458">
        <v>0</v>
      </c>
      <c r="J61" s="458">
        <v>0</v>
      </c>
      <c r="K61" s="458">
        <v>0</v>
      </c>
      <c r="L61" s="458">
        <v>0</v>
      </c>
      <c r="M61" s="458">
        <v>0</v>
      </c>
      <c r="N61" s="458">
        <v>0</v>
      </c>
      <c r="O61" s="458">
        <v>0</v>
      </c>
      <c r="P61" s="458">
        <v>0</v>
      </c>
      <c r="Q61" s="458">
        <v>0</v>
      </c>
      <c r="R61" s="458">
        <v>0</v>
      </c>
      <c r="S61" s="458">
        <v>0</v>
      </c>
    </row>
    <row r="62" spans="1:19" ht="20.100000000000001" customHeight="1" x14ac:dyDescent="0.25">
      <c r="A62" s="382" t="s">
        <v>91</v>
      </c>
      <c r="B62" s="383" t="s">
        <v>205</v>
      </c>
      <c r="C62" s="488" t="s">
        <v>92</v>
      </c>
      <c r="D62" s="383" t="s">
        <v>576</v>
      </c>
      <c r="E62" s="457">
        <v>1</v>
      </c>
      <c r="F62" s="457">
        <v>0</v>
      </c>
      <c r="G62" s="457">
        <v>0</v>
      </c>
      <c r="H62" s="388">
        <v>0</v>
      </c>
      <c r="I62" s="458">
        <v>0</v>
      </c>
      <c r="J62" s="458">
        <v>0</v>
      </c>
      <c r="K62" s="458">
        <v>0</v>
      </c>
      <c r="L62" s="458">
        <v>0</v>
      </c>
      <c r="M62" s="458">
        <v>0</v>
      </c>
      <c r="N62" s="458">
        <v>0</v>
      </c>
      <c r="O62" s="458">
        <v>0</v>
      </c>
      <c r="P62" s="458">
        <v>0</v>
      </c>
      <c r="Q62" s="458">
        <v>0</v>
      </c>
      <c r="R62" s="458">
        <v>0</v>
      </c>
      <c r="S62" s="458">
        <v>1</v>
      </c>
    </row>
    <row r="63" spans="1:19" ht="20.100000000000001" customHeight="1" x14ac:dyDescent="0.25">
      <c r="A63" s="382" t="s">
        <v>93</v>
      </c>
      <c r="B63" s="383" t="s">
        <v>206</v>
      </c>
      <c r="C63" s="488" t="s">
        <v>57</v>
      </c>
      <c r="D63" s="383" t="s">
        <v>575</v>
      </c>
      <c r="E63" s="457">
        <v>0</v>
      </c>
      <c r="F63" s="457">
        <v>0</v>
      </c>
      <c r="G63" s="457">
        <v>0</v>
      </c>
      <c r="H63" s="388">
        <v>0</v>
      </c>
      <c r="I63" s="458">
        <v>0</v>
      </c>
      <c r="J63" s="458">
        <v>0</v>
      </c>
      <c r="K63" s="458">
        <v>0</v>
      </c>
      <c r="L63" s="458">
        <v>0</v>
      </c>
      <c r="M63" s="458">
        <v>0</v>
      </c>
      <c r="N63" s="458">
        <v>0</v>
      </c>
      <c r="O63" s="458">
        <v>0</v>
      </c>
      <c r="P63" s="458">
        <v>0</v>
      </c>
      <c r="Q63" s="458">
        <v>0</v>
      </c>
      <c r="R63" s="458">
        <v>0</v>
      </c>
      <c r="S63" s="458">
        <v>0</v>
      </c>
    </row>
    <row r="64" spans="1:19" ht="20.100000000000001" customHeight="1" x14ac:dyDescent="0.25">
      <c r="A64" s="382" t="s">
        <v>94</v>
      </c>
      <c r="B64" s="383" t="s">
        <v>250</v>
      </c>
      <c r="C64" s="488" t="s">
        <v>59</v>
      </c>
      <c r="D64" s="383" t="s">
        <v>576</v>
      </c>
      <c r="E64" s="457">
        <v>0</v>
      </c>
      <c r="F64" s="457">
        <v>0</v>
      </c>
      <c r="G64" s="457">
        <v>0</v>
      </c>
      <c r="H64" s="388">
        <v>0</v>
      </c>
      <c r="I64" s="458">
        <v>0</v>
      </c>
      <c r="J64" s="458">
        <v>0</v>
      </c>
      <c r="K64" s="458">
        <v>0</v>
      </c>
      <c r="L64" s="458">
        <v>0</v>
      </c>
      <c r="M64" s="458">
        <v>0</v>
      </c>
      <c r="N64" s="458">
        <v>0</v>
      </c>
      <c r="O64" s="458">
        <v>0</v>
      </c>
      <c r="P64" s="458">
        <v>0</v>
      </c>
      <c r="Q64" s="458">
        <v>0</v>
      </c>
      <c r="R64" s="458">
        <v>0</v>
      </c>
      <c r="S64" s="458">
        <v>0</v>
      </c>
    </row>
    <row r="65" spans="1:19" ht="20.100000000000001" customHeight="1" x14ac:dyDescent="0.25">
      <c r="A65" s="382" t="s">
        <v>94</v>
      </c>
      <c r="B65" s="383" t="s">
        <v>208</v>
      </c>
      <c r="C65" s="488" t="s">
        <v>59</v>
      </c>
      <c r="D65" s="383" t="s">
        <v>575</v>
      </c>
      <c r="E65" s="457">
        <v>0</v>
      </c>
      <c r="F65" s="457">
        <v>0</v>
      </c>
      <c r="G65" s="457">
        <v>0</v>
      </c>
      <c r="H65" s="388">
        <v>0</v>
      </c>
      <c r="I65" s="458">
        <v>0</v>
      </c>
      <c r="J65" s="458">
        <v>0</v>
      </c>
      <c r="K65" s="458">
        <v>0</v>
      </c>
      <c r="L65" s="458">
        <v>0</v>
      </c>
      <c r="M65" s="458">
        <v>0</v>
      </c>
      <c r="N65" s="458">
        <v>0</v>
      </c>
      <c r="O65" s="458">
        <v>0</v>
      </c>
      <c r="P65" s="458">
        <v>0</v>
      </c>
      <c r="Q65" s="458">
        <v>0</v>
      </c>
      <c r="R65" s="458">
        <v>0</v>
      </c>
      <c r="S65" s="458">
        <v>0</v>
      </c>
    </row>
    <row r="66" spans="1:19" ht="20.100000000000001" customHeight="1" x14ac:dyDescent="0.25">
      <c r="A66" s="382" t="s">
        <v>94</v>
      </c>
      <c r="B66" s="383" t="s">
        <v>209</v>
      </c>
      <c r="C66" s="488" t="s">
        <v>57</v>
      </c>
      <c r="D66" s="383" t="s">
        <v>575</v>
      </c>
      <c r="E66" s="457">
        <v>0</v>
      </c>
      <c r="F66" s="457">
        <v>0</v>
      </c>
      <c r="G66" s="457">
        <v>0</v>
      </c>
      <c r="H66" s="388">
        <v>0</v>
      </c>
      <c r="I66" s="458">
        <v>0</v>
      </c>
      <c r="J66" s="458">
        <v>0</v>
      </c>
      <c r="K66" s="458">
        <v>0</v>
      </c>
      <c r="L66" s="458">
        <v>0</v>
      </c>
      <c r="M66" s="458">
        <v>0</v>
      </c>
      <c r="N66" s="458">
        <v>0</v>
      </c>
      <c r="O66" s="458">
        <v>0</v>
      </c>
      <c r="P66" s="458">
        <v>0</v>
      </c>
      <c r="Q66" s="458">
        <v>0</v>
      </c>
      <c r="R66" s="458">
        <v>0</v>
      </c>
      <c r="S66" s="458">
        <v>0</v>
      </c>
    </row>
    <row r="67" spans="1:19" ht="20.100000000000001" customHeight="1" x14ac:dyDescent="0.25">
      <c r="A67" s="382" t="s">
        <v>95</v>
      </c>
      <c r="B67" s="383" t="s">
        <v>210</v>
      </c>
      <c r="C67" s="488" t="s">
        <v>57</v>
      </c>
      <c r="D67" s="383" t="s">
        <v>576</v>
      </c>
      <c r="E67" s="457">
        <v>2</v>
      </c>
      <c r="F67" s="457">
        <v>0</v>
      </c>
      <c r="G67" s="457">
        <v>0</v>
      </c>
      <c r="H67" s="388">
        <v>0</v>
      </c>
      <c r="I67" s="458">
        <v>0</v>
      </c>
      <c r="J67" s="458">
        <v>0</v>
      </c>
      <c r="K67" s="458">
        <v>4</v>
      </c>
      <c r="L67" s="458">
        <v>0</v>
      </c>
      <c r="M67" s="458">
        <v>0</v>
      </c>
      <c r="N67" s="458">
        <v>0</v>
      </c>
      <c r="O67" s="458">
        <v>0</v>
      </c>
      <c r="P67" s="458">
        <v>0</v>
      </c>
      <c r="Q67" s="458">
        <v>0</v>
      </c>
      <c r="R67" s="458">
        <v>0</v>
      </c>
      <c r="S67" s="458">
        <v>6</v>
      </c>
    </row>
    <row r="68" spans="1:19" ht="20.100000000000001" customHeight="1" x14ac:dyDescent="0.25">
      <c r="A68" s="382" t="s">
        <v>95</v>
      </c>
      <c r="B68" s="383" t="s">
        <v>251</v>
      </c>
      <c r="C68" s="488" t="s">
        <v>57</v>
      </c>
      <c r="D68" s="383" t="s">
        <v>576</v>
      </c>
      <c r="E68" s="457">
        <v>2</v>
      </c>
      <c r="F68" s="457">
        <v>0</v>
      </c>
      <c r="G68" s="457">
        <v>0</v>
      </c>
      <c r="H68" s="388">
        <v>0</v>
      </c>
      <c r="I68" s="458">
        <v>0</v>
      </c>
      <c r="J68" s="458">
        <v>0</v>
      </c>
      <c r="K68" s="458">
        <v>0</v>
      </c>
      <c r="L68" s="458">
        <v>0</v>
      </c>
      <c r="M68" s="458">
        <v>0</v>
      </c>
      <c r="N68" s="458">
        <v>0</v>
      </c>
      <c r="O68" s="458">
        <v>0</v>
      </c>
      <c r="P68" s="458">
        <v>0</v>
      </c>
      <c r="Q68" s="458">
        <v>0</v>
      </c>
      <c r="R68" s="458">
        <v>0</v>
      </c>
      <c r="S68" s="458">
        <v>2</v>
      </c>
    </row>
    <row r="69" spans="1:19" ht="20.100000000000001" customHeight="1" x14ac:dyDescent="0.25">
      <c r="A69" s="382" t="s">
        <v>95</v>
      </c>
      <c r="B69" s="383" t="s">
        <v>211</v>
      </c>
      <c r="C69" s="488" t="s">
        <v>57</v>
      </c>
      <c r="D69" s="383" t="s">
        <v>576</v>
      </c>
      <c r="E69" s="457">
        <v>4</v>
      </c>
      <c r="F69" s="457">
        <v>0</v>
      </c>
      <c r="G69" s="457">
        <v>0</v>
      </c>
      <c r="H69" s="388">
        <v>0</v>
      </c>
      <c r="I69" s="458">
        <v>0</v>
      </c>
      <c r="J69" s="458">
        <v>0</v>
      </c>
      <c r="K69" s="458">
        <v>0</v>
      </c>
      <c r="L69" s="458">
        <v>0</v>
      </c>
      <c r="M69" s="458">
        <v>0</v>
      </c>
      <c r="N69" s="458">
        <v>0</v>
      </c>
      <c r="O69" s="458">
        <v>0</v>
      </c>
      <c r="P69" s="458">
        <v>0</v>
      </c>
      <c r="Q69" s="458">
        <v>0</v>
      </c>
      <c r="R69" s="458">
        <v>0</v>
      </c>
      <c r="S69" s="458">
        <v>4</v>
      </c>
    </row>
    <row r="70" spans="1:19" ht="20.100000000000001" customHeight="1" x14ac:dyDescent="0.25">
      <c r="A70" s="382" t="s">
        <v>95</v>
      </c>
      <c r="B70" s="383" t="s">
        <v>212</v>
      </c>
      <c r="C70" s="488" t="s">
        <v>57</v>
      </c>
      <c r="D70" s="383" t="s">
        <v>576</v>
      </c>
      <c r="E70" s="457">
        <v>0</v>
      </c>
      <c r="F70" s="457">
        <v>0</v>
      </c>
      <c r="G70" s="457">
        <v>0</v>
      </c>
      <c r="H70" s="388">
        <v>0</v>
      </c>
      <c r="I70" s="458">
        <v>0</v>
      </c>
      <c r="J70" s="458">
        <v>0</v>
      </c>
      <c r="K70" s="458">
        <v>0</v>
      </c>
      <c r="L70" s="458">
        <v>0</v>
      </c>
      <c r="M70" s="458">
        <v>0</v>
      </c>
      <c r="N70" s="458">
        <v>0</v>
      </c>
      <c r="O70" s="458">
        <v>0</v>
      </c>
      <c r="P70" s="458">
        <v>0</v>
      </c>
      <c r="Q70" s="458">
        <v>0</v>
      </c>
      <c r="R70" s="458">
        <v>0</v>
      </c>
      <c r="S70" s="458">
        <v>0</v>
      </c>
    </row>
    <row r="71" spans="1:19" ht="20.100000000000001" customHeight="1" x14ac:dyDescent="0.25">
      <c r="A71" s="382" t="s">
        <v>96</v>
      </c>
      <c r="B71" s="383" t="s">
        <v>213</v>
      </c>
      <c r="C71" s="488" t="s">
        <v>59</v>
      </c>
      <c r="D71" s="383" t="s">
        <v>576</v>
      </c>
      <c r="E71" s="457">
        <v>0</v>
      </c>
      <c r="F71" s="457">
        <v>0</v>
      </c>
      <c r="G71" s="457">
        <v>0</v>
      </c>
      <c r="H71" s="388">
        <v>0</v>
      </c>
      <c r="I71" s="458">
        <v>0</v>
      </c>
      <c r="J71" s="458">
        <v>0</v>
      </c>
      <c r="K71" s="458">
        <v>0</v>
      </c>
      <c r="L71" s="458">
        <v>0</v>
      </c>
      <c r="M71" s="458">
        <v>0</v>
      </c>
      <c r="N71" s="458">
        <v>0</v>
      </c>
      <c r="O71" s="458">
        <v>0</v>
      </c>
      <c r="P71" s="458">
        <v>0</v>
      </c>
      <c r="Q71" s="458">
        <v>0</v>
      </c>
      <c r="R71" s="458">
        <v>0</v>
      </c>
      <c r="S71" s="458">
        <v>0</v>
      </c>
    </row>
    <row r="72" spans="1:19" ht="20.100000000000001" customHeight="1" x14ac:dyDescent="0.25">
      <c r="A72" s="382" t="s">
        <v>96</v>
      </c>
      <c r="B72" s="383" t="s">
        <v>252</v>
      </c>
      <c r="C72" s="488" t="s">
        <v>57</v>
      </c>
      <c r="D72" s="383" t="s">
        <v>576</v>
      </c>
      <c r="E72" s="457">
        <v>0</v>
      </c>
      <c r="F72" s="457">
        <v>0</v>
      </c>
      <c r="G72" s="457">
        <v>0</v>
      </c>
      <c r="H72" s="388">
        <v>0</v>
      </c>
      <c r="I72" s="458">
        <v>0</v>
      </c>
      <c r="J72" s="458">
        <v>0</v>
      </c>
      <c r="K72" s="458">
        <v>0</v>
      </c>
      <c r="L72" s="458">
        <v>0</v>
      </c>
      <c r="M72" s="458">
        <v>0</v>
      </c>
      <c r="N72" s="458">
        <v>0</v>
      </c>
      <c r="O72" s="458">
        <v>0</v>
      </c>
      <c r="P72" s="458">
        <v>0</v>
      </c>
      <c r="Q72" s="458">
        <v>0</v>
      </c>
      <c r="R72" s="458">
        <v>0</v>
      </c>
      <c r="S72" s="458">
        <v>0</v>
      </c>
    </row>
    <row r="73" spans="1:19" ht="20.100000000000001" customHeight="1" x14ac:dyDescent="0.25">
      <c r="A73" s="382" t="s">
        <v>97</v>
      </c>
      <c r="B73" s="383" t="s">
        <v>229</v>
      </c>
      <c r="C73" s="488" t="s">
        <v>57</v>
      </c>
      <c r="D73" s="383" t="s">
        <v>575</v>
      </c>
      <c r="E73" s="457">
        <v>0</v>
      </c>
      <c r="F73" s="457">
        <v>0</v>
      </c>
      <c r="G73" s="457">
        <v>0</v>
      </c>
      <c r="H73" s="388">
        <v>0</v>
      </c>
      <c r="I73" s="458">
        <v>0</v>
      </c>
      <c r="J73" s="458">
        <v>0</v>
      </c>
      <c r="K73" s="458">
        <v>0</v>
      </c>
      <c r="L73" s="458">
        <v>0</v>
      </c>
      <c r="M73" s="458">
        <v>0</v>
      </c>
      <c r="N73" s="458">
        <v>0</v>
      </c>
      <c r="O73" s="458">
        <v>0</v>
      </c>
      <c r="P73" s="458">
        <v>0</v>
      </c>
      <c r="Q73" s="458">
        <v>0</v>
      </c>
      <c r="R73" s="458">
        <v>0</v>
      </c>
      <c r="S73" s="458">
        <v>0</v>
      </c>
    </row>
    <row r="74" spans="1:19" ht="20.100000000000001" customHeight="1" x14ac:dyDescent="0.25">
      <c r="A74" s="382" t="s">
        <v>98</v>
      </c>
      <c r="B74" s="383" t="s">
        <v>927</v>
      </c>
      <c r="C74" s="488" t="s">
        <v>59</v>
      </c>
      <c r="D74" s="383" t="s">
        <v>575</v>
      </c>
      <c r="E74" s="457">
        <v>0</v>
      </c>
      <c r="F74" s="457">
        <v>0</v>
      </c>
      <c r="G74" s="457">
        <v>0</v>
      </c>
      <c r="H74" s="388">
        <v>0</v>
      </c>
      <c r="I74" s="458">
        <v>0</v>
      </c>
      <c r="J74" s="458">
        <v>0</v>
      </c>
      <c r="K74" s="458">
        <v>0</v>
      </c>
      <c r="L74" s="458">
        <v>0</v>
      </c>
      <c r="M74" s="458">
        <v>0</v>
      </c>
      <c r="N74" s="458">
        <v>0</v>
      </c>
      <c r="O74" s="458">
        <v>0</v>
      </c>
      <c r="P74" s="458">
        <v>0</v>
      </c>
      <c r="Q74" s="458">
        <v>0</v>
      </c>
      <c r="R74" s="458">
        <v>0</v>
      </c>
      <c r="S74" s="458">
        <v>0</v>
      </c>
    </row>
    <row r="75" spans="1:19" ht="20.100000000000001" customHeight="1" x14ac:dyDescent="0.25">
      <c r="A75" s="382" t="s">
        <v>98</v>
      </c>
      <c r="B75" s="383" t="s">
        <v>215</v>
      </c>
      <c r="C75" s="488" t="s">
        <v>57</v>
      </c>
      <c r="D75" s="383" t="s">
        <v>576</v>
      </c>
      <c r="E75" s="457">
        <v>0</v>
      </c>
      <c r="F75" s="457">
        <v>0</v>
      </c>
      <c r="G75" s="457">
        <v>0</v>
      </c>
      <c r="H75" s="388">
        <v>0</v>
      </c>
      <c r="I75" s="458">
        <v>0</v>
      </c>
      <c r="J75" s="458">
        <v>0</v>
      </c>
      <c r="K75" s="458">
        <v>0</v>
      </c>
      <c r="L75" s="458">
        <v>0</v>
      </c>
      <c r="M75" s="458">
        <v>0</v>
      </c>
      <c r="N75" s="458">
        <v>0</v>
      </c>
      <c r="O75" s="458">
        <v>0</v>
      </c>
      <c r="P75" s="458">
        <v>2</v>
      </c>
      <c r="Q75" s="458">
        <v>0</v>
      </c>
      <c r="R75" s="458">
        <v>0</v>
      </c>
      <c r="S75" s="458">
        <v>2</v>
      </c>
    </row>
    <row r="76" spans="1:19" ht="20.100000000000001" customHeight="1" x14ac:dyDescent="0.25">
      <c r="A76" s="382" t="s">
        <v>99</v>
      </c>
      <c r="B76" s="383" t="s">
        <v>216</v>
      </c>
      <c r="C76" s="488" t="s">
        <v>57</v>
      </c>
      <c r="D76" s="383" t="s">
        <v>575</v>
      </c>
      <c r="E76" s="457">
        <v>0</v>
      </c>
      <c r="F76" s="457">
        <v>0</v>
      </c>
      <c r="G76" s="457">
        <v>0</v>
      </c>
      <c r="H76" s="388">
        <v>0</v>
      </c>
      <c r="I76" s="458">
        <v>0</v>
      </c>
      <c r="J76" s="458">
        <v>0</v>
      </c>
      <c r="K76" s="458">
        <v>0</v>
      </c>
      <c r="L76" s="458">
        <v>0</v>
      </c>
      <c r="M76" s="458">
        <v>0</v>
      </c>
      <c r="N76" s="458">
        <v>0</v>
      </c>
      <c r="O76" s="458">
        <v>0</v>
      </c>
      <c r="P76" s="458">
        <v>0</v>
      </c>
      <c r="Q76" s="458">
        <v>0</v>
      </c>
      <c r="R76" s="458">
        <v>0</v>
      </c>
      <c r="S76" s="458">
        <v>0</v>
      </c>
    </row>
    <row r="77" spans="1:19" ht="20.100000000000001" customHeight="1" x14ac:dyDescent="0.25">
      <c r="A77" s="382" t="s">
        <v>100</v>
      </c>
      <c r="B77" s="383" t="s">
        <v>217</v>
      </c>
      <c r="C77" s="488" t="s">
        <v>59</v>
      </c>
      <c r="D77" s="383" t="s">
        <v>575</v>
      </c>
      <c r="E77" s="457">
        <v>0</v>
      </c>
      <c r="F77" s="457">
        <v>0</v>
      </c>
      <c r="G77" s="457">
        <v>0</v>
      </c>
      <c r="H77" s="388">
        <v>0</v>
      </c>
      <c r="I77" s="458">
        <v>0</v>
      </c>
      <c r="J77" s="458">
        <v>0</v>
      </c>
      <c r="K77" s="458">
        <v>0</v>
      </c>
      <c r="L77" s="458">
        <v>0</v>
      </c>
      <c r="M77" s="458">
        <v>0</v>
      </c>
      <c r="N77" s="458">
        <v>0</v>
      </c>
      <c r="O77" s="458">
        <v>0</v>
      </c>
      <c r="P77" s="458">
        <v>0</v>
      </c>
      <c r="Q77" s="458">
        <v>0</v>
      </c>
      <c r="R77" s="458">
        <v>0</v>
      </c>
      <c r="S77" s="458">
        <v>0</v>
      </c>
    </row>
    <row r="78" spans="1:19" ht="20.100000000000001" customHeight="1" x14ac:dyDescent="0.25">
      <c r="A78" s="382" t="s">
        <v>101</v>
      </c>
      <c r="B78" s="383" t="s">
        <v>627</v>
      </c>
      <c r="C78" s="488" t="s">
        <v>61</v>
      </c>
      <c r="D78" s="383" t="s">
        <v>576</v>
      </c>
      <c r="E78" s="457">
        <v>0</v>
      </c>
      <c r="F78" s="457">
        <v>0</v>
      </c>
      <c r="G78" s="457">
        <v>0</v>
      </c>
      <c r="H78" s="388">
        <v>0</v>
      </c>
      <c r="I78" s="458">
        <v>0</v>
      </c>
      <c r="J78" s="458">
        <v>0</v>
      </c>
      <c r="K78" s="458">
        <v>0</v>
      </c>
      <c r="L78" s="458">
        <v>0</v>
      </c>
      <c r="M78" s="458">
        <v>0</v>
      </c>
      <c r="N78" s="458">
        <v>0</v>
      </c>
      <c r="O78" s="458">
        <v>0</v>
      </c>
      <c r="P78" s="458">
        <v>0</v>
      </c>
      <c r="Q78" s="458">
        <v>0</v>
      </c>
      <c r="R78" s="458">
        <v>0</v>
      </c>
      <c r="S78" s="458">
        <v>0</v>
      </c>
    </row>
    <row r="79" spans="1:19" ht="20.100000000000001" customHeight="1" x14ac:dyDescent="0.25">
      <c r="A79" s="382" t="s">
        <v>101</v>
      </c>
      <c r="B79" s="383" t="s">
        <v>628</v>
      </c>
      <c r="C79" s="488" t="s">
        <v>59</v>
      </c>
      <c r="D79" s="383" t="s">
        <v>575</v>
      </c>
      <c r="E79" s="457">
        <v>0</v>
      </c>
      <c r="F79" s="457">
        <v>0</v>
      </c>
      <c r="G79" s="457">
        <v>0</v>
      </c>
      <c r="H79" s="388">
        <v>0</v>
      </c>
      <c r="I79" s="458">
        <v>0</v>
      </c>
      <c r="J79" s="458">
        <v>0</v>
      </c>
      <c r="K79" s="458">
        <v>0</v>
      </c>
      <c r="L79" s="458">
        <v>0</v>
      </c>
      <c r="M79" s="458">
        <v>0</v>
      </c>
      <c r="N79" s="458">
        <v>0</v>
      </c>
      <c r="O79" s="458">
        <v>0</v>
      </c>
      <c r="P79" s="458">
        <v>0</v>
      </c>
      <c r="Q79" s="458">
        <v>0</v>
      </c>
      <c r="R79" s="458">
        <v>0</v>
      </c>
      <c r="S79" s="458">
        <v>0</v>
      </c>
    </row>
    <row r="80" spans="1:19" ht="20.100000000000001" customHeight="1" x14ac:dyDescent="0.25">
      <c r="A80" s="382" t="s">
        <v>101</v>
      </c>
      <c r="B80" s="383" t="s">
        <v>218</v>
      </c>
      <c r="C80" s="488" t="s">
        <v>57</v>
      </c>
      <c r="D80" s="383" t="s">
        <v>575</v>
      </c>
      <c r="E80" s="457">
        <v>0</v>
      </c>
      <c r="F80" s="457">
        <v>0</v>
      </c>
      <c r="G80" s="457">
        <v>0</v>
      </c>
      <c r="H80" s="388">
        <v>0</v>
      </c>
      <c r="I80" s="458">
        <v>0</v>
      </c>
      <c r="J80" s="458">
        <v>0</v>
      </c>
      <c r="K80" s="458">
        <v>0</v>
      </c>
      <c r="L80" s="458">
        <v>0</v>
      </c>
      <c r="M80" s="458">
        <v>0</v>
      </c>
      <c r="N80" s="458">
        <v>0</v>
      </c>
      <c r="O80" s="458">
        <v>0</v>
      </c>
      <c r="P80" s="458">
        <v>0</v>
      </c>
      <c r="Q80" s="458">
        <v>0</v>
      </c>
      <c r="R80" s="458">
        <v>0</v>
      </c>
      <c r="S80" s="458">
        <v>0</v>
      </c>
    </row>
    <row r="81" spans="1:20" ht="33" customHeight="1" x14ac:dyDescent="0.25">
      <c r="A81" s="181"/>
      <c r="B81" s="183" t="s">
        <v>577</v>
      </c>
      <c r="C81" s="184"/>
      <c r="D81" s="182">
        <f>COUNTIF(D5:D80,"Within dental school")</f>
        <v>45</v>
      </c>
      <c r="E81" s="186">
        <v>45.4</v>
      </c>
      <c r="F81" s="186">
        <v>10</v>
      </c>
      <c r="G81" s="186">
        <v>5</v>
      </c>
      <c r="H81" s="186">
        <v>2</v>
      </c>
      <c r="I81" s="186">
        <v>4</v>
      </c>
      <c r="J81" s="186">
        <v>3</v>
      </c>
      <c r="K81" s="186">
        <v>13</v>
      </c>
      <c r="L81" s="186">
        <v>2</v>
      </c>
      <c r="M81" s="186">
        <v>3</v>
      </c>
      <c r="N81" s="186">
        <v>3</v>
      </c>
      <c r="O81" s="185">
        <v>0</v>
      </c>
      <c r="P81" s="186">
        <v>29.99</v>
      </c>
      <c r="Q81" s="185">
        <v>0</v>
      </c>
      <c r="R81" s="186">
        <v>5</v>
      </c>
      <c r="S81" s="186">
        <v>125.39</v>
      </c>
    </row>
    <row r="82" spans="1:20" ht="21" customHeight="1" x14ac:dyDescent="0.25">
      <c r="A82" s="181"/>
      <c r="B82" s="179" t="s">
        <v>530</v>
      </c>
      <c r="C82" s="184"/>
      <c r="D82" s="182"/>
      <c r="E82" s="186">
        <v>2.39</v>
      </c>
      <c r="F82" s="186">
        <v>10</v>
      </c>
      <c r="G82" s="186">
        <v>5</v>
      </c>
      <c r="H82" s="186">
        <v>2</v>
      </c>
      <c r="I82" s="186">
        <v>1.33</v>
      </c>
      <c r="J82" s="186">
        <v>3</v>
      </c>
      <c r="K82" s="186">
        <v>3.25</v>
      </c>
      <c r="L82" s="186">
        <v>2</v>
      </c>
      <c r="M82" s="186">
        <v>3</v>
      </c>
      <c r="N82" s="186">
        <v>1.5</v>
      </c>
      <c r="O82" s="185">
        <v>0</v>
      </c>
      <c r="P82" s="186">
        <v>3.33</v>
      </c>
      <c r="Q82" s="185">
        <v>0</v>
      </c>
      <c r="R82" s="186">
        <v>5</v>
      </c>
      <c r="S82" s="186">
        <v>5.7</v>
      </c>
    </row>
    <row r="83" spans="1:20" ht="20.399999999999999" customHeight="1" thickBot="1" x14ac:dyDescent="0.3">
      <c r="A83" s="181"/>
      <c r="B83" s="332" t="s">
        <v>571</v>
      </c>
      <c r="C83" s="185"/>
      <c r="D83" s="333"/>
      <c r="E83" s="187">
        <v>19</v>
      </c>
      <c r="F83" s="187">
        <v>1</v>
      </c>
      <c r="G83" s="187">
        <v>1</v>
      </c>
      <c r="H83" s="187">
        <v>1</v>
      </c>
      <c r="I83" s="187">
        <v>3</v>
      </c>
      <c r="J83" s="187">
        <v>1</v>
      </c>
      <c r="K83" s="187">
        <v>4</v>
      </c>
      <c r="L83" s="187">
        <v>1</v>
      </c>
      <c r="M83" s="187">
        <v>1</v>
      </c>
      <c r="N83" s="187">
        <v>2</v>
      </c>
      <c r="O83" s="187">
        <v>0</v>
      </c>
      <c r="P83" s="187">
        <v>9</v>
      </c>
      <c r="Q83" s="187">
        <v>0</v>
      </c>
      <c r="R83" s="187">
        <v>1</v>
      </c>
      <c r="S83" s="187">
        <v>22</v>
      </c>
    </row>
    <row r="84" spans="1:20" ht="25.5" customHeight="1" thickTop="1" x14ac:dyDescent="0.25">
      <c r="A84" s="307"/>
      <c r="B84" s="264" t="s">
        <v>102</v>
      </c>
      <c r="C84" s="308"/>
      <c r="D84" s="309"/>
      <c r="E84" s="308"/>
      <c r="F84" s="308"/>
      <c r="G84" s="308"/>
      <c r="H84" s="308"/>
      <c r="I84" s="308"/>
      <c r="J84" s="308"/>
      <c r="K84" s="308"/>
      <c r="L84" s="308"/>
      <c r="M84" s="308"/>
      <c r="N84" s="308"/>
      <c r="O84" s="308"/>
      <c r="P84" s="308"/>
      <c r="Q84" s="308"/>
      <c r="R84" s="308"/>
      <c r="S84" s="308"/>
    </row>
    <row r="85" spans="1:20" ht="20.100000000000001" customHeight="1" x14ac:dyDescent="0.25">
      <c r="A85" s="382" t="s">
        <v>103</v>
      </c>
      <c r="B85" s="383" t="s">
        <v>104</v>
      </c>
      <c r="C85" s="488" t="s">
        <v>57</v>
      </c>
      <c r="D85" s="383" t="s">
        <v>575</v>
      </c>
      <c r="E85" s="457">
        <v>0</v>
      </c>
      <c r="F85" s="457">
        <v>0</v>
      </c>
      <c r="G85" s="457">
        <v>0</v>
      </c>
      <c r="H85" s="388">
        <v>0</v>
      </c>
      <c r="I85" s="458">
        <v>0</v>
      </c>
      <c r="J85" s="458">
        <v>0</v>
      </c>
      <c r="K85" s="458">
        <v>0</v>
      </c>
      <c r="L85" s="458">
        <v>0</v>
      </c>
      <c r="M85" s="458">
        <v>0</v>
      </c>
      <c r="N85" s="458">
        <v>0</v>
      </c>
      <c r="O85" s="458">
        <v>0</v>
      </c>
      <c r="P85" s="458">
        <v>0</v>
      </c>
      <c r="Q85" s="458">
        <v>0</v>
      </c>
      <c r="R85" s="458">
        <v>0</v>
      </c>
      <c r="S85" s="458">
        <v>0</v>
      </c>
    </row>
    <row r="86" spans="1:20" ht="20.100000000000001" customHeight="1" thickBot="1" x14ac:dyDescent="0.3">
      <c r="A86" s="848" t="s">
        <v>613</v>
      </c>
      <c r="B86" s="849" t="s">
        <v>622</v>
      </c>
      <c r="C86" s="850" t="s">
        <v>59</v>
      </c>
      <c r="D86" s="849" t="s">
        <v>575</v>
      </c>
      <c r="E86" s="851">
        <v>0</v>
      </c>
      <c r="F86" s="851">
        <v>0</v>
      </c>
      <c r="G86" s="851">
        <v>0</v>
      </c>
      <c r="H86" s="852">
        <v>0</v>
      </c>
      <c r="I86" s="853">
        <v>0</v>
      </c>
      <c r="J86" s="853">
        <v>0</v>
      </c>
      <c r="K86" s="853">
        <v>0</v>
      </c>
      <c r="L86" s="853">
        <v>0</v>
      </c>
      <c r="M86" s="853">
        <v>0</v>
      </c>
      <c r="N86" s="853">
        <v>0</v>
      </c>
      <c r="O86" s="853">
        <v>0</v>
      </c>
      <c r="P86" s="853">
        <v>0</v>
      </c>
      <c r="Q86" s="853">
        <v>0</v>
      </c>
      <c r="R86" s="853">
        <v>0</v>
      </c>
      <c r="S86" s="853">
        <v>0</v>
      </c>
    </row>
    <row r="87" spans="1:20" ht="14.4" thickTop="1" x14ac:dyDescent="0.25">
      <c r="E87" s="180"/>
      <c r="F87" s="180"/>
      <c r="G87" s="180"/>
      <c r="H87" s="180"/>
      <c r="I87" s="180"/>
      <c r="J87" s="180"/>
      <c r="K87" s="180"/>
      <c r="L87" s="180"/>
      <c r="M87" s="180"/>
      <c r="N87" s="180"/>
      <c r="O87" s="180"/>
      <c r="P87" s="180"/>
      <c r="Q87" s="180"/>
      <c r="R87" s="180"/>
      <c r="S87" s="180"/>
    </row>
    <row r="88" spans="1:20" ht="13.8" x14ac:dyDescent="0.25">
      <c r="A88" s="1015" t="s">
        <v>972</v>
      </c>
      <c r="B88" s="1015"/>
      <c r="C88" s="1015"/>
      <c r="D88" s="1015"/>
      <c r="E88" s="180"/>
      <c r="F88" s="180"/>
      <c r="G88" s="180"/>
      <c r="H88" s="180"/>
      <c r="I88" s="180"/>
      <c r="J88" s="180"/>
      <c r="K88" s="180"/>
      <c r="L88" s="180"/>
      <c r="M88" s="180"/>
      <c r="N88" s="180"/>
      <c r="O88" s="180"/>
      <c r="P88" s="180"/>
      <c r="Q88" s="180"/>
      <c r="R88" s="180"/>
      <c r="S88" s="180"/>
    </row>
    <row r="89" spans="1:20" ht="13.8" x14ac:dyDescent="0.25">
      <c r="A89" s="241" t="s">
        <v>736</v>
      </c>
      <c r="B89" s="220"/>
      <c r="C89" s="220"/>
      <c r="E89" s="116"/>
      <c r="F89" s="116"/>
      <c r="G89" s="116"/>
      <c r="H89" s="116"/>
      <c r="I89" s="116"/>
      <c r="J89" s="116"/>
      <c r="K89" s="116"/>
      <c r="L89" s="116"/>
      <c r="M89" s="116"/>
      <c r="N89" s="116"/>
      <c r="O89" s="116"/>
      <c r="P89" s="116"/>
      <c r="Q89" s="116"/>
      <c r="R89" s="116"/>
      <c r="S89" s="116"/>
    </row>
    <row r="91" spans="1:20" x14ac:dyDescent="0.25">
      <c r="H91" s="635"/>
      <c r="I91" s="635"/>
      <c r="J91" s="635"/>
      <c r="K91" s="950"/>
      <c r="L91" s="950"/>
      <c r="M91" s="950"/>
      <c r="N91" s="950"/>
    </row>
    <row r="92" spans="1:20" x14ac:dyDescent="0.25">
      <c r="F92" s="175"/>
      <c r="G92" s="175"/>
      <c r="H92" s="636"/>
      <c r="I92" s="637"/>
      <c r="J92" s="637"/>
      <c r="K92" s="636"/>
      <c r="L92" s="637"/>
      <c r="M92" s="637"/>
      <c r="N92" s="637"/>
    </row>
    <row r="93" spans="1:20" x14ac:dyDescent="0.25">
      <c r="F93" s="176"/>
      <c r="G93" s="177"/>
      <c r="H93" s="636"/>
      <c r="I93" s="637"/>
      <c r="J93" s="637"/>
      <c r="K93" s="636"/>
      <c r="L93" s="637"/>
      <c r="M93" s="637"/>
      <c r="N93" s="637"/>
    </row>
    <row r="94" spans="1:20" x14ac:dyDescent="0.25">
      <c r="E94" s="251"/>
      <c r="F94" s="251"/>
      <c r="G94" s="251"/>
      <c r="H94" s="636"/>
      <c r="I94" s="637"/>
      <c r="J94" s="637"/>
      <c r="K94" s="636"/>
      <c r="L94" s="637"/>
      <c r="M94" s="637"/>
      <c r="N94" s="637"/>
      <c r="O94" s="790"/>
      <c r="P94" s="790"/>
      <c r="Q94" s="251"/>
      <c r="R94" s="251"/>
      <c r="S94" s="251"/>
    </row>
    <row r="95" spans="1:20" x14ac:dyDescent="0.25">
      <c r="B95" s="790"/>
      <c r="C95" s="790"/>
      <c r="D95" s="790"/>
      <c r="E95" s="790"/>
      <c r="F95" s="790"/>
      <c r="G95" s="790"/>
      <c r="H95" s="790"/>
      <c r="I95" s="790"/>
      <c r="J95" s="790"/>
      <c r="K95" s="636"/>
      <c r="L95" s="637"/>
      <c r="M95" s="637"/>
      <c r="N95" s="637"/>
      <c r="O95" s="637"/>
      <c r="P95" s="637"/>
      <c r="Q95" s="790"/>
      <c r="R95" s="790"/>
      <c r="S95" s="790"/>
      <c r="T95" s="790"/>
    </row>
    <row r="96" spans="1:20" x14ac:dyDescent="0.25">
      <c r="B96" s="790"/>
      <c r="C96" s="655"/>
      <c r="D96" s="655"/>
      <c r="E96" s="655"/>
      <c r="F96" s="655"/>
      <c r="G96" s="655"/>
      <c r="H96" s="655"/>
      <c r="I96" s="655"/>
      <c r="J96" s="655"/>
      <c r="K96" s="636"/>
      <c r="L96" s="637"/>
      <c r="M96" s="637"/>
      <c r="N96" s="637"/>
      <c r="O96" s="637"/>
      <c r="P96" s="637"/>
      <c r="Q96" s="655"/>
      <c r="R96" s="655"/>
      <c r="S96" s="655"/>
      <c r="T96" s="655"/>
    </row>
    <row r="97" spans="2:20" x14ac:dyDescent="0.25">
      <c r="B97" s="790"/>
      <c r="C97" s="655"/>
      <c r="D97" s="655"/>
      <c r="E97" s="655"/>
      <c r="F97" s="655"/>
      <c r="G97" s="655"/>
      <c r="H97" s="655"/>
      <c r="I97" s="655"/>
      <c r="J97" s="655"/>
      <c r="K97" s="636"/>
      <c r="L97" s="637"/>
      <c r="M97" s="637"/>
      <c r="N97" s="637"/>
      <c r="O97" s="637"/>
      <c r="P97" s="637"/>
      <c r="Q97" s="655"/>
      <c r="R97" s="655"/>
      <c r="S97" s="655"/>
      <c r="T97" s="655"/>
    </row>
    <row r="98" spans="2:20" x14ac:dyDescent="0.25">
      <c r="F98" s="176"/>
      <c r="G98" s="177"/>
      <c r="H98" s="636"/>
      <c r="I98" s="637"/>
      <c r="J98" s="637"/>
      <c r="K98" s="636"/>
      <c r="L98" s="637"/>
      <c r="M98" s="637"/>
      <c r="N98" s="637"/>
      <c r="O98" s="637"/>
      <c r="P98" s="637"/>
    </row>
    <row r="99" spans="2:20" x14ac:dyDescent="0.25">
      <c r="F99" s="176"/>
      <c r="G99" s="177"/>
      <c r="H99" s="636"/>
      <c r="I99" s="637"/>
      <c r="J99" s="637"/>
      <c r="K99" s="636"/>
      <c r="L99" s="637"/>
      <c r="M99" s="637"/>
      <c r="N99" s="637"/>
      <c r="O99" s="637"/>
      <c r="P99" s="637"/>
    </row>
    <row r="100" spans="2:20" x14ac:dyDescent="0.25">
      <c r="F100" s="176"/>
      <c r="G100" s="177"/>
      <c r="H100" s="636"/>
      <c r="I100" s="637"/>
      <c r="J100" s="637"/>
      <c r="K100" s="636"/>
      <c r="L100" s="637"/>
      <c r="M100" s="637"/>
      <c r="N100" s="637"/>
      <c r="O100" s="637"/>
      <c r="P100" s="637"/>
    </row>
    <row r="101" spans="2:20" x14ac:dyDescent="0.25">
      <c r="F101" s="176"/>
      <c r="G101" s="177"/>
      <c r="H101" s="636"/>
      <c r="I101" s="637"/>
      <c r="J101" s="637"/>
      <c r="K101" s="636"/>
      <c r="L101" s="637"/>
      <c r="M101" s="637"/>
      <c r="N101" s="637"/>
      <c r="O101" s="637"/>
      <c r="P101" s="637"/>
    </row>
    <row r="102" spans="2:20" x14ac:dyDescent="0.25">
      <c r="F102" s="176"/>
      <c r="G102" s="177"/>
      <c r="H102" s="636"/>
      <c r="I102" s="637"/>
      <c r="J102" s="637"/>
      <c r="K102" s="636"/>
      <c r="L102" s="637"/>
      <c r="M102" s="637"/>
      <c r="N102" s="637"/>
      <c r="O102" s="637"/>
      <c r="P102" s="637"/>
    </row>
    <row r="103" spans="2:20" x14ac:dyDescent="0.25">
      <c r="F103" s="176"/>
      <c r="G103" s="177"/>
      <c r="H103" s="636"/>
      <c r="I103" s="637"/>
      <c r="J103" s="637"/>
      <c r="K103" s="636"/>
      <c r="L103" s="637"/>
      <c r="M103" s="637"/>
      <c r="N103" s="637"/>
      <c r="O103" s="637"/>
      <c r="P103" s="637"/>
    </row>
    <row r="104" spans="2:20" x14ac:dyDescent="0.25">
      <c r="F104" s="176"/>
      <c r="G104" s="177"/>
      <c r="H104" s="636"/>
      <c r="I104" s="637"/>
      <c r="J104" s="637"/>
      <c r="K104" s="636"/>
      <c r="L104" s="637"/>
      <c r="M104" s="637"/>
      <c r="N104" s="637"/>
      <c r="O104" s="637"/>
      <c r="P104" s="637"/>
    </row>
    <row r="105" spans="2:20" x14ac:dyDescent="0.25">
      <c r="F105" s="176"/>
      <c r="G105" s="177"/>
      <c r="H105" s="636"/>
      <c r="I105" s="637"/>
      <c r="J105" s="637"/>
      <c r="K105" s="636"/>
      <c r="L105" s="637"/>
      <c r="M105" s="637"/>
      <c r="N105" s="637"/>
      <c r="O105" s="637"/>
      <c r="P105" s="637"/>
    </row>
    <row r="106" spans="2:20" x14ac:dyDescent="0.25">
      <c r="F106" s="176"/>
      <c r="G106" s="177"/>
      <c r="H106" s="636"/>
      <c r="I106" s="637"/>
      <c r="J106" s="637"/>
      <c r="K106" s="636"/>
      <c r="L106" s="637"/>
      <c r="M106" s="637"/>
      <c r="N106" s="637"/>
      <c r="O106" s="637"/>
      <c r="P106" s="637"/>
    </row>
    <row r="107" spans="2:20" x14ac:dyDescent="0.25">
      <c r="F107" s="176"/>
      <c r="G107" s="177"/>
      <c r="H107" s="637"/>
      <c r="I107" s="636"/>
      <c r="J107" s="637"/>
      <c r="K107" s="637"/>
      <c r="L107" s="177"/>
      <c r="M107" s="636"/>
      <c r="N107" s="637"/>
      <c r="O107" s="637"/>
      <c r="P107" s="637"/>
    </row>
    <row r="108" spans="2:20" x14ac:dyDescent="0.25">
      <c r="F108" s="329"/>
      <c r="G108" s="329"/>
      <c r="H108" s="329"/>
      <c r="I108" s="329"/>
      <c r="J108" s="329"/>
      <c r="K108" s="329"/>
      <c r="L108" s="329"/>
      <c r="M108" s="636"/>
      <c r="N108" s="637"/>
      <c r="O108" s="637"/>
      <c r="P108" s="637"/>
    </row>
    <row r="109" spans="2:20" x14ac:dyDescent="0.25">
      <c r="M109" s="636"/>
      <c r="N109" s="637"/>
      <c r="O109" s="637"/>
      <c r="P109" s="637"/>
    </row>
  </sheetData>
  <autoFilter ref="A3:S86" xr:uid="{00000000-0009-0000-0000-000029000000}"/>
  <mergeCells count="20">
    <mergeCell ref="A1:D1"/>
    <mergeCell ref="A2:B2"/>
    <mergeCell ref="A3:A4"/>
    <mergeCell ref="B3:B4"/>
    <mergeCell ref="F3:F4"/>
    <mergeCell ref="G3:G4"/>
    <mergeCell ref="H3:H4"/>
    <mergeCell ref="I3:I4"/>
    <mergeCell ref="E3:E4"/>
    <mergeCell ref="A88:D88"/>
    <mergeCell ref="S3:S4"/>
    <mergeCell ref="J3:J4"/>
    <mergeCell ref="L3:L4"/>
    <mergeCell ref="M3:M4"/>
    <mergeCell ref="P3:P4"/>
    <mergeCell ref="Q3:Q4"/>
    <mergeCell ref="R3:R4"/>
    <mergeCell ref="K3:K4"/>
    <mergeCell ref="N3:N4"/>
    <mergeCell ref="O3:O4"/>
  </mergeCells>
  <conditionalFormatting sqref="A5:S80">
    <cfRule type="expression" dxfId="10" priority="5">
      <formula>MOD(ROW(),2)=0</formula>
    </cfRule>
  </conditionalFormatting>
  <conditionalFormatting sqref="A85:S86">
    <cfRule type="expression" dxfId="9" priority="1">
      <formula>MOD(ROW(),2)=0</formula>
    </cfRule>
  </conditionalFormatting>
  <hyperlinks>
    <hyperlink ref="A2:B2" location="TOC!A1" display="Return to Table of Contents" xr:uid="{00000000-0004-0000-2900-000000000000}"/>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8" max="18" man="1"/>
  </rowBreaks>
  <colBreaks count="2" manualBreakCount="2">
    <brk id="9" max="88" man="1"/>
    <brk id="14" max="88"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70C0"/>
  </sheetPr>
  <dimension ref="A1:W110"/>
  <sheetViews>
    <sheetView zoomScaleNormal="100" workbookViewId="0">
      <pane xSplit="3" ySplit="4" topLeftCell="K5"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9.88671875" style="1" customWidth="1"/>
    <col min="2" max="2" width="45.6640625" style="1" customWidth="1"/>
    <col min="3" max="3" width="25.33203125" style="1" customWidth="1"/>
    <col min="4" max="4" width="13.88671875" style="1" customWidth="1"/>
    <col min="5" max="5" width="13" style="1" customWidth="1"/>
    <col min="6" max="6" width="13.109375" style="1" customWidth="1"/>
    <col min="7" max="7" width="12.5546875" style="1" customWidth="1"/>
    <col min="8" max="8" width="13" style="1" customWidth="1"/>
    <col min="9" max="11" width="12.88671875" style="1" customWidth="1"/>
    <col min="12" max="12" width="13.109375" style="1" customWidth="1"/>
    <col min="13" max="13" width="12.88671875" style="1" customWidth="1"/>
    <col min="14" max="15" width="13.44140625" style="1" customWidth="1"/>
    <col min="16" max="17" width="13.109375" style="1" customWidth="1"/>
    <col min="18" max="18" width="15.5546875" style="1" customWidth="1"/>
    <col min="19" max="16384" width="9.109375" style="1"/>
  </cols>
  <sheetData>
    <row r="1" spans="1:19" ht="33.75" customHeight="1" x14ac:dyDescent="0.25">
      <c r="A1" s="1012" t="s">
        <v>705</v>
      </c>
      <c r="B1" s="1012"/>
      <c r="C1" s="1012"/>
    </row>
    <row r="2" spans="1:19" ht="22.5" customHeight="1" x14ac:dyDescent="0.25">
      <c r="A2" s="1009" t="s">
        <v>10</v>
      </c>
      <c r="B2" s="1009"/>
      <c r="C2" s="462"/>
    </row>
    <row r="3" spans="1:19" ht="19.95" customHeight="1" x14ac:dyDescent="0.25">
      <c r="A3" s="1031" t="s">
        <v>254</v>
      </c>
      <c r="B3" s="1032" t="s">
        <v>153</v>
      </c>
      <c r="C3" s="54"/>
      <c r="D3" s="1079" t="s">
        <v>556</v>
      </c>
      <c r="E3" s="1079" t="s">
        <v>557</v>
      </c>
      <c r="F3" s="1079" t="s">
        <v>558</v>
      </c>
      <c r="G3" s="1079" t="s">
        <v>559</v>
      </c>
      <c r="H3" s="1079" t="s">
        <v>560</v>
      </c>
      <c r="I3" s="1079" t="s">
        <v>561</v>
      </c>
      <c r="J3" s="1079" t="s">
        <v>562</v>
      </c>
      <c r="K3" s="1079" t="s">
        <v>563</v>
      </c>
      <c r="L3" s="1079" t="s">
        <v>564</v>
      </c>
      <c r="M3" s="1079" t="s">
        <v>565</v>
      </c>
      <c r="N3" s="1079" t="s">
        <v>566</v>
      </c>
      <c r="O3" s="1079" t="s">
        <v>567</v>
      </c>
      <c r="P3" s="1079" t="s">
        <v>542</v>
      </c>
      <c r="Q3" s="1079" t="s">
        <v>568</v>
      </c>
      <c r="R3" s="1079" t="s">
        <v>578</v>
      </c>
    </row>
    <row r="4" spans="1:19" ht="50.25" customHeight="1" x14ac:dyDescent="0.25">
      <c r="A4" s="1031"/>
      <c r="B4" s="1032"/>
      <c r="C4" s="54" t="s">
        <v>55</v>
      </c>
      <c r="D4" s="1079"/>
      <c r="E4" s="1079"/>
      <c r="F4" s="1079"/>
      <c r="G4" s="1079"/>
      <c r="H4" s="1079"/>
      <c r="I4" s="1079"/>
      <c r="J4" s="1079"/>
      <c r="K4" s="1079"/>
      <c r="L4" s="1079"/>
      <c r="M4" s="1079"/>
      <c r="N4" s="1079"/>
      <c r="O4" s="1079"/>
      <c r="P4" s="1079"/>
      <c r="Q4" s="1079"/>
      <c r="R4" s="1079"/>
    </row>
    <row r="5" spans="1:19" ht="20.100000000000001" customHeight="1" x14ac:dyDescent="0.25">
      <c r="A5" s="382" t="s">
        <v>56</v>
      </c>
      <c r="B5" s="383" t="s">
        <v>154</v>
      </c>
      <c r="C5" s="488" t="s">
        <v>57</v>
      </c>
      <c r="D5" s="457">
        <v>3</v>
      </c>
      <c r="E5" s="457">
        <v>22.4</v>
      </c>
      <c r="F5" s="457">
        <v>41.5</v>
      </c>
      <c r="G5" s="457">
        <v>12.05</v>
      </c>
      <c r="H5" s="457">
        <v>5</v>
      </c>
      <c r="I5" s="457">
        <v>0</v>
      </c>
      <c r="J5" s="457">
        <v>0</v>
      </c>
      <c r="K5" s="457">
        <v>0</v>
      </c>
      <c r="L5" s="457">
        <v>7.5</v>
      </c>
      <c r="M5" s="457">
        <v>3.5</v>
      </c>
      <c r="N5" s="457">
        <v>25.2</v>
      </c>
      <c r="O5" s="457">
        <v>1.45</v>
      </c>
      <c r="P5" s="457">
        <v>1.8</v>
      </c>
      <c r="Q5" s="457">
        <v>4</v>
      </c>
      <c r="R5" s="457">
        <v>127.4</v>
      </c>
      <c r="S5" s="251"/>
    </row>
    <row r="6" spans="1:19" ht="20.100000000000001" customHeight="1" x14ac:dyDescent="0.25">
      <c r="A6" s="382" t="s">
        <v>361</v>
      </c>
      <c r="B6" s="383" t="s">
        <v>744</v>
      </c>
      <c r="C6" s="488" t="s">
        <v>59</v>
      </c>
      <c r="D6" s="457">
        <v>0</v>
      </c>
      <c r="E6" s="457">
        <v>0</v>
      </c>
      <c r="F6" s="457">
        <v>1</v>
      </c>
      <c r="G6" s="457">
        <v>0</v>
      </c>
      <c r="H6" s="457">
        <v>0</v>
      </c>
      <c r="I6" s="457">
        <v>0</v>
      </c>
      <c r="J6" s="457">
        <v>0</v>
      </c>
      <c r="K6" s="457">
        <v>0</v>
      </c>
      <c r="L6" s="457">
        <v>0</v>
      </c>
      <c r="M6" s="457">
        <v>0</v>
      </c>
      <c r="N6" s="457">
        <v>0</v>
      </c>
      <c r="O6" s="457">
        <v>0</v>
      </c>
      <c r="P6" s="457">
        <v>0</v>
      </c>
      <c r="Q6" s="457">
        <v>0</v>
      </c>
      <c r="R6" s="457">
        <v>1</v>
      </c>
      <c r="S6" s="251"/>
    </row>
    <row r="7" spans="1:19" ht="20.100000000000001" customHeight="1" x14ac:dyDescent="0.25">
      <c r="A7" s="382" t="s">
        <v>58</v>
      </c>
      <c r="B7" s="383" t="s">
        <v>155</v>
      </c>
      <c r="C7" s="488" t="s">
        <v>59</v>
      </c>
      <c r="D7" s="457">
        <v>4</v>
      </c>
      <c r="E7" s="457">
        <v>0</v>
      </c>
      <c r="F7" s="457">
        <v>30.4</v>
      </c>
      <c r="G7" s="457">
        <v>13.85</v>
      </c>
      <c r="H7" s="457">
        <v>1</v>
      </c>
      <c r="I7" s="457">
        <v>0</v>
      </c>
      <c r="J7" s="457">
        <v>0</v>
      </c>
      <c r="K7" s="457">
        <v>2</v>
      </c>
      <c r="L7" s="457">
        <v>5</v>
      </c>
      <c r="M7" s="457">
        <v>2</v>
      </c>
      <c r="N7" s="457">
        <v>5</v>
      </c>
      <c r="O7" s="457">
        <v>7.8</v>
      </c>
      <c r="P7" s="457">
        <v>0</v>
      </c>
      <c r="Q7" s="457">
        <v>3</v>
      </c>
      <c r="R7" s="457">
        <v>74.05</v>
      </c>
      <c r="S7" s="251"/>
    </row>
    <row r="8" spans="1:19" ht="20.100000000000001" customHeight="1" x14ac:dyDescent="0.25">
      <c r="A8" s="382" t="s">
        <v>58</v>
      </c>
      <c r="B8" s="383" t="s">
        <v>156</v>
      </c>
      <c r="C8" s="488" t="s">
        <v>59</v>
      </c>
      <c r="D8" s="457">
        <v>0</v>
      </c>
      <c r="E8" s="457">
        <v>0</v>
      </c>
      <c r="F8" s="457">
        <v>0</v>
      </c>
      <c r="G8" s="457">
        <v>0</v>
      </c>
      <c r="H8" s="457">
        <v>0</v>
      </c>
      <c r="I8" s="457">
        <v>0</v>
      </c>
      <c r="J8" s="457">
        <v>0</v>
      </c>
      <c r="K8" s="457">
        <v>0</v>
      </c>
      <c r="L8" s="457">
        <v>0</v>
      </c>
      <c r="M8" s="457">
        <v>0</v>
      </c>
      <c r="N8" s="457">
        <v>0</v>
      </c>
      <c r="O8" s="457">
        <v>0</v>
      </c>
      <c r="P8" s="457">
        <v>0</v>
      </c>
      <c r="Q8" s="457">
        <v>0</v>
      </c>
      <c r="R8" s="457">
        <v>0</v>
      </c>
      <c r="S8" s="251"/>
    </row>
    <row r="9" spans="1:19" ht="20.100000000000001" customHeight="1" x14ac:dyDescent="0.25">
      <c r="A9" s="382" t="s">
        <v>60</v>
      </c>
      <c r="B9" s="383" t="s">
        <v>246</v>
      </c>
      <c r="C9" s="488" t="s">
        <v>61</v>
      </c>
      <c r="D9" s="457">
        <v>3</v>
      </c>
      <c r="E9" s="457">
        <v>0</v>
      </c>
      <c r="F9" s="457">
        <v>4</v>
      </c>
      <c r="G9" s="457">
        <v>0</v>
      </c>
      <c r="H9" s="457">
        <v>0</v>
      </c>
      <c r="I9" s="457">
        <v>0</v>
      </c>
      <c r="J9" s="457">
        <v>0</v>
      </c>
      <c r="K9" s="457">
        <v>0</v>
      </c>
      <c r="L9" s="457">
        <v>2</v>
      </c>
      <c r="M9" s="457">
        <v>0.4</v>
      </c>
      <c r="N9" s="457">
        <v>1</v>
      </c>
      <c r="O9" s="457">
        <v>0</v>
      </c>
      <c r="P9" s="457">
        <v>0</v>
      </c>
      <c r="Q9" s="457">
        <v>0</v>
      </c>
      <c r="R9" s="457">
        <v>10.4</v>
      </c>
      <c r="S9" s="251"/>
    </row>
    <row r="10" spans="1:19" ht="20.100000000000001" customHeight="1" x14ac:dyDescent="0.25">
      <c r="A10" s="382" t="s">
        <v>60</v>
      </c>
      <c r="B10" s="383" t="s">
        <v>161</v>
      </c>
      <c r="C10" s="488" t="s">
        <v>59</v>
      </c>
      <c r="D10" s="457">
        <v>25.7</v>
      </c>
      <c r="E10" s="457">
        <v>20</v>
      </c>
      <c r="F10" s="457">
        <v>40.5</v>
      </c>
      <c r="G10" s="457">
        <v>0</v>
      </c>
      <c r="H10" s="457">
        <v>17</v>
      </c>
      <c r="I10" s="457">
        <v>2</v>
      </c>
      <c r="J10" s="457">
        <v>0</v>
      </c>
      <c r="K10" s="457">
        <v>5</v>
      </c>
      <c r="L10" s="457">
        <v>15</v>
      </c>
      <c r="M10" s="457">
        <v>0</v>
      </c>
      <c r="N10" s="457">
        <v>34.799999999999997</v>
      </c>
      <c r="O10" s="457">
        <v>2</v>
      </c>
      <c r="P10" s="457">
        <v>0</v>
      </c>
      <c r="Q10" s="457">
        <v>0</v>
      </c>
      <c r="R10" s="457">
        <v>162</v>
      </c>
      <c r="S10" s="251"/>
    </row>
    <row r="11" spans="1:19" ht="20.100000000000001" customHeight="1" x14ac:dyDescent="0.25">
      <c r="A11" s="382" t="s">
        <v>60</v>
      </c>
      <c r="B11" s="383" t="s">
        <v>162</v>
      </c>
      <c r="C11" s="488" t="s">
        <v>59</v>
      </c>
      <c r="D11" s="457">
        <v>16</v>
      </c>
      <c r="E11" s="457">
        <v>29.1</v>
      </c>
      <c r="F11" s="457">
        <v>33.1</v>
      </c>
      <c r="G11" s="457">
        <v>5.3</v>
      </c>
      <c r="H11" s="457">
        <v>9</v>
      </c>
      <c r="I11" s="457">
        <v>0</v>
      </c>
      <c r="J11" s="457">
        <v>3</v>
      </c>
      <c r="K11" s="457">
        <v>6</v>
      </c>
      <c r="L11" s="457">
        <v>9</v>
      </c>
      <c r="M11" s="457">
        <v>1</v>
      </c>
      <c r="N11" s="457">
        <v>55</v>
      </c>
      <c r="O11" s="457">
        <v>18</v>
      </c>
      <c r="P11" s="457">
        <v>5.8</v>
      </c>
      <c r="Q11" s="457">
        <v>1</v>
      </c>
      <c r="R11" s="457">
        <v>191.3</v>
      </c>
      <c r="S11" s="251"/>
    </row>
    <row r="12" spans="1:19" ht="20.100000000000001" customHeight="1" x14ac:dyDescent="0.25">
      <c r="A12" s="382" t="s">
        <v>60</v>
      </c>
      <c r="B12" s="383" t="s">
        <v>160</v>
      </c>
      <c r="C12" s="488" t="s">
        <v>57</v>
      </c>
      <c r="D12" s="457">
        <v>29</v>
      </c>
      <c r="E12" s="457">
        <v>23</v>
      </c>
      <c r="F12" s="457">
        <v>34</v>
      </c>
      <c r="G12" s="457">
        <v>5.7</v>
      </c>
      <c r="H12" s="457">
        <v>2</v>
      </c>
      <c r="I12" s="457">
        <v>3</v>
      </c>
      <c r="J12" s="457">
        <v>0</v>
      </c>
      <c r="K12" s="457">
        <v>1</v>
      </c>
      <c r="L12" s="457">
        <v>5</v>
      </c>
      <c r="M12" s="457">
        <v>0</v>
      </c>
      <c r="N12" s="457">
        <v>7</v>
      </c>
      <c r="O12" s="457">
        <v>0.7</v>
      </c>
      <c r="P12" s="457">
        <v>0</v>
      </c>
      <c r="Q12" s="457">
        <v>0</v>
      </c>
      <c r="R12" s="457">
        <v>110.4</v>
      </c>
      <c r="S12" s="251"/>
    </row>
    <row r="13" spans="1:19" ht="20.100000000000001" customHeight="1" x14ac:dyDescent="0.25">
      <c r="A13" s="382" t="s">
        <v>60</v>
      </c>
      <c r="B13" s="383" t="s">
        <v>159</v>
      </c>
      <c r="C13" s="488" t="s">
        <v>57</v>
      </c>
      <c r="D13" s="457">
        <v>4</v>
      </c>
      <c r="E13" s="457">
        <v>13</v>
      </c>
      <c r="F13" s="457">
        <v>33.4</v>
      </c>
      <c r="G13" s="457">
        <v>4.24</v>
      </c>
      <c r="H13" s="457">
        <v>1</v>
      </c>
      <c r="I13" s="457">
        <v>0</v>
      </c>
      <c r="J13" s="457">
        <v>0</v>
      </c>
      <c r="K13" s="457">
        <v>2</v>
      </c>
      <c r="L13" s="457">
        <v>7</v>
      </c>
      <c r="M13" s="457">
        <v>1</v>
      </c>
      <c r="N13" s="457">
        <v>45.6</v>
      </c>
      <c r="O13" s="457">
        <v>24.3</v>
      </c>
      <c r="P13" s="457">
        <v>0</v>
      </c>
      <c r="Q13" s="457">
        <v>6</v>
      </c>
      <c r="R13" s="457">
        <v>141.54</v>
      </c>
      <c r="S13" s="251"/>
    </row>
    <row r="14" spans="1:19" ht="20.100000000000001" customHeight="1" x14ac:dyDescent="0.25">
      <c r="A14" s="382" t="s">
        <v>60</v>
      </c>
      <c r="B14" s="383" t="s">
        <v>158</v>
      </c>
      <c r="C14" s="488" t="s">
        <v>59</v>
      </c>
      <c r="D14" s="457">
        <v>7</v>
      </c>
      <c r="E14" s="457">
        <v>46</v>
      </c>
      <c r="F14" s="457">
        <v>27</v>
      </c>
      <c r="G14" s="457">
        <v>1</v>
      </c>
      <c r="H14" s="457">
        <v>2</v>
      </c>
      <c r="I14" s="457">
        <v>0</v>
      </c>
      <c r="J14" s="457">
        <v>3</v>
      </c>
      <c r="K14" s="457">
        <v>4</v>
      </c>
      <c r="L14" s="457">
        <v>22</v>
      </c>
      <c r="M14" s="457">
        <v>0</v>
      </c>
      <c r="N14" s="457">
        <v>16</v>
      </c>
      <c r="O14" s="457">
        <v>9</v>
      </c>
      <c r="P14" s="457">
        <v>2</v>
      </c>
      <c r="Q14" s="457">
        <v>0</v>
      </c>
      <c r="R14" s="457">
        <v>139</v>
      </c>
      <c r="S14" s="251"/>
    </row>
    <row r="15" spans="1:19" ht="20.100000000000001" customHeight="1" x14ac:dyDescent="0.25">
      <c r="A15" s="382" t="s">
        <v>60</v>
      </c>
      <c r="B15" s="383" t="s">
        <v>163</v>
      </c>
      <c r="C15" s="488" t="s">
        <v>59</v>
      </c>
      <c r="D15" s="457">
        <v>1</v>
      </c>
      <c r="E15" s="457">
        <v>12</v>
      </c>
      <c r="F15" s="457">
        <v>16</v>
      </c>
      <c r="G15" s="457">
        <v>2</v>
      </c>
      <c r="H15" s="457">
        <v>0</v>
      </c>
      <c r="I15" s="457">
        <v>5</v>
      </c>
      <c r="J15" s="457">
        <v>0</v>
      </c>
      <c r="K15" s="457">
        <v>0</v>
      </c>
      <c r="L15" s="457">
        <v>6</v>
      </c>
      <c r="M15" s="457">
        <v>1</v>
      </c>
      <c r="N15" s="457">
        <v>6</v>
      </c>
      <c r="O15" s="457">
        <v>4</v>
      </c>
      <c r="P15" s="457">
        <v>0</v>
      </c>
      <c r="Q15" s="457">
        <v>2</v>
      </c>
      <c r="R15" s="457">
        <v>55</v>
      </c>
      <c r="S15" s="251"/>
    </row>
    <row r="16" spans="1:19" ht="20.100000000000001" customHeight="1" x14ac:dyDescent="0.25">
      <c r="A16" s="382" t="s">
        <v>63</v>
      </c>
      <c r="B16" s="383" t="s">
        <v>164</v>
      </c>
      <c r="C16" s="488" t="s">
        <v>57</v>
      </c>
      <c r="D16" s="457">
        <v>20</v>
      </c>
      <c r="E16" s="457">
        <v>15</v>
      </c>
      <c r="F16" s="457">
        <v>19.2</v>
      </c>
      <c r="G16" s="457">
        <v>2.4</v>
      </c>
      <c r="H16" s="457">
        <v>8.75</v>
      </c>
      <c r="I16" s="457">
        <v>0</v>
      </c>
      <c r="J16" s="457">
        <v>0</v>
      </c>
      <c r="K16" s="457">
        <v>5</v>
      </c>
      <c r="L16" s="457">
        <v>23.52</v>
      </c>
      <c r="M16" s="457">
        <v>1</v>
      </c>
      <c r="N16" s="457">
        <v>22</v>
      </c>
      <c r="O16" s="457">
        <v>6.52</v>
      </c>
      <c r="P16" s="457">
        <v>0</v>
      </c>
      <c r="Q16" s="457">
        <v>6.02</v>
      </c>
      <c r="R16" s="457">
        <v>129.41</v>
      </c>
      <c r="S16" s="251"/>
    </row>
    <row r="17" spans="1:19" ht="20.100000000000001" customHeight="1" x14ac:dyDescent="0.25">
      <c r="A17" s="382" t="s">
        <v>64</v>
      </c>
      <c r="B17" s="383" t="s">
        <v>165</v>
      </c>
      <c r="C17" s="488" t="s">
        <v>57</v>
      </c>
      <c r="D17" s="457">
        <v>24</v>
      </c>
      <c r="E17" s="457">
        <v>37</v>
      </c>
      <c r="F17" s="457">
        <v>45</v>
      </c>
      <c r="G17" s="457">
        <v>5.4</v>
      </c>
      <c r="H17" s="457">
        <v>3</v>
      </c>
      <c r="I17" s="457">
        <v>0</v>
      </c>
      <c r="J17" s="457">
        <v>0</v>
      </c>
      <c r="K17" s="457">
        <v>3</v>
      </c>
      <c r="L17" s="457">
        <v>1</v>
      </c>
      <c r="M17" s="457">
        <v>3</v>
      </c>
      <c r="N17" s="457">
        <v>8</v>
      </c>
      <c r="O17" s="457">
        <v>0</v>
      </c>
      <c r="P17" s="457">
        <v>1</v>
      </c>
      <c r="Q17" s="457">
        <v>0</v>
      </c>
      <c r="R17" s="457">
        <v>130.4</v>
      </c>
      <c r="S17" s="251"/>
    </row>
    <row r="18" spans="1:19" ht="20.100000000000001" customHeight="1" x14ac:dyDescent="0.25">
      <c r="A18" s="382" t="s">
        <v>66</v>
      </c>
      <c r="B18" s="383" t="s">
        <v>166</v>
      </c>
      <c r="C18" s="488" t="s">
        <v>59</v>
      </c>
      <c r="D18" s="457">
        <v>4</v>
      </c>
      <c r="E18" s="457">
        <v>9</v>
      </c>
      <c r="F18" s="457">
        <v>17</v>
      </c>
      <c r="G18" s="457">
        <v>0</v>
      </c>
      <c r="H18" s="457">
        <v>1</v>
      </c>
      <c r="I18" s="457">
        <v>0</v>
      </c>
      <c r="J18" s="457">
        <v>0</v>
      </c>
      <c r="K18" s="457">
        <v>0</v>
      </c>
      <c r="L18" s="457">
        <v>1</v>
      </c>
      <c r="M18" s="457">
        <v>2</v>
      </c>
      <c r="N18" s="457">
        <v>2</v>
      </c>
      <c r="O18" s="457">
        <v>7</v>
      </c>
      <c r="P18" s="457">
        <v>0</v>
      </c>
      <c r="Q18" s="457">
        <v>4</v>
      </c>
      <c r="R18" s="457">
        <v>47</v>
      </c>
      <c r="S18" s="251"/>
    </row>
    <row r="19" spans="1:19" ht="20.100000000000001" customHeight="1" x14ac:dyDescent="0.25">
      <c r="A19" s="382" t="s">
        <v>68</v>
      </c>
      <c r="B19" s="383" t="s">
        <v>169</v>
      </c>
      <c r="C19" s="488" t="s">
        <v>59</v>
      </c>
      <c r="D19" s="457">
        <v>1</v>
      </c>
      <c r="E19" s="457">
        <v>20</v>
      </c>
      <c r="F19" s="457">
        <v>1</v>
      </c>
      <c r="G19" s="457">
        <v>5.5</v>
      </c>
      <c r="H19" s="457">
        <v>0</v>
      </c>
      <c r="I19" s="457">
        <v>0</v>
      </c>
      <c r="J19" s="457">
        <v>0</v>
      </c>
      <c r="K19" s="457">
        <v>0</v>
      </c>
      <c r="L19" s="457">
        <v>0</v>
      </c>
      <c r="M19" s="457">
        <v>1</v>
      </c>
      <c r="N19" s="457">
        <v>3</v>
      </c>
      <c r="O19" s="457">
        <v>2</v>
      </c>
      <c r="P19" s="457">
        <v>0</v>
      </c>
      <c r="Q19" s="457">
        <v>0</v>
      </c>
      <c r="R19" s="457">
        <v>33.5</v>
      </c>
      <c r="S19" s="251"/>
    </row>
    <row r="20" spans="1:19" ht="20.100000000000001" customHeight="1" x14ac:dyDescent="0.25">
      <c r="A20" s="382" t="s">
        <v>68</v>
      </c>
      <c r="B20" s="383" t="s">
        <v>168</v>
      </c>
      <c r="C20" s="488" t="s">
        <v>59</v>
      </c>
      <c r="D20" s="457">
        <v>0</v>
      </c>
      <c r="E20" s="457">
        <v>27</v>
      </c>
      <c r="F20" s="457">
        <v>55</v>
      </c>
      <c r="G20" s="457">
        <v>5</v>
      </c>
      <c r="H20" s="457">
        <v>4</v>
      </c>
      <c r="I20" s="457">
        <v>0</v>
      </c>
      <c r="J20" s="457">
        <v>1</v>
      </c>
      <c r="K20" s="457">
        <v>1</v>
      </c>
      <c r="L20" s="457">
        <v>16</v>
      </c>
      <c r="M20" s="457">
        <v>0</v>
      </c>
      <c r="N20" s="457">
        <v>0</v>
      </c>
      <c r="O20" s="457">
        <v>0</v>
      </c>
      <c r="P20" s="457">
        <v>0</v>
      </c>
      <c r="Q20" s="457">
        <v>0</v>
      </c>
      <c r="R20" s="457">
        <v>109</v>
      </c>
      <c r="S20" s="251"/>
    </row>
    <row r="21" spans="1:19" ht="20.100000000000001" customHeight="1" x14ac:dyDescent="0.25">
      <c r="A21" s="382" t="s">
        <v>68</v>
      </c>
      <c r="B21" s="383" t="s">
        <v>167</v>
      </c>
      <c r="C21" s="488" t="s">
        <v>57</v>
      </c>
      <c r="D21" s="457">
        <v>27.5</v>
      </c>
      <c r="E21" s="457">
        <v>57.8</v>
      </c>
      <c r="F21" s="457">
        <v>40</v>
      </c>
      <c r="G21" s="457">
        <v>18.18</v>
      </c>
      <c r="H21" s="457">
        <v>3</v>
      </c>
      <c r="I21" s="457">
        <v>49.8</v>
      </c>
      <c r="J21" s="457">
        <v>5</v>
      </c>
      <c r="K21" s="457">
        <v>2</v>
      </c>
      <c r="L21" s="457">
        <v>11</v>
      </c>
      <c r="M21" s="457">
        <v>0</v>
      </c>
      <c r="N21" s="457">
        <v>8</v>
      </c>
      <c r="O21" s="457">
        <v>14</v>
      </c>
      <c r="P21" s="457">
        <v>3</v>
      </c>
      <c r="Q21" s="457">
        <v>5</v>
      </c>
      <c r="R21" s="457">
        <v>244.28</v>
      </c>
      <c r="S21" s="251"/>
    </row>
    <row r="22" spans="1:19" ht="20.100000000000001" customHeight="1" x14ac:dyDescent="0.25">
      <c r="A22" s="382" t="s">
        <v>69</v>
      </c>
      <c r="B22" s="383" t="s">
        <v>170</v>
      </c>
      <c r="C22" s="488" t="s">
        <v>57</v>
      </c>
      <c r="D22" s="457">
        <v>21.49</v>
      </c>
      <c r="E22" s="457">
        <v>81</v>
      </c>
      <c r="F22" s="457">
        <v>70</v>
      </c>
      <c r="G22" s="457">
        <v>4.8</v>
      </c>
      <c r="H22" s="457">
        <v>3</v>
      </c>
      <c r="I22" s="457">
        <v>0</v>
      </c>
      <c r="J22" s="457">
        <v>1</v>
      </c>
      <c r="K22" s="457">
        <v>3</v>
      </c>
      <c r="L22" s="457">
        <v>17</v>
      </c>
      <c r="M22" s="457">
        <v>0</v>
      </c>
      <c r="N22" s="457">
        <v>6</v>
      </c>
      <c r="O22" s="457">
        <v>6</v>
      </c>
      <c r="P22" s="457">
        <v>3</v>
      </c>
      <c r="Q22" s="457">
        <v>0</v>
      </c>
      <c r="R22" s="457">
        <v>216.29</v>
      </c>
      <c r="S22" s="251"/>
    </row>
    <row r="23" spans="1:19" ht="20.100000000000001" customHeight="1" x14ac:dyDescent="0.25">
      <c r="A23" s="382" t="s">
        <v>70</v>
      </c>
      <c r="B23" s="383" t="s">
        <v>172</v>
      </c>
      <c r="C23" s="488" t="s">
        <v>59</v>
      </c>
      <c r="D23" s="457">
        <v>7</v>
      </c>
      <c r="E23" s="457">
        <v>0</v>
      </c>
      <c r="F23" s="457">
        <v>34</v>
      </c>
      <c r="G23" s="457">
        <v>10</v>
      </c>
      <c r="H23" s="457">
        <v>1</v>
      </c>
      <c r="I23" s="457">
        <v>0</v>
      </c>
      <c r="J23" s="457">
        <v>0</v>
      </c>
      <c r="K23" s="457">
        <v>0</v>
      </c>
      <c r="L23" s="457">
        <v>8</v>
      </c>
      <c r="M23" s="457">
        <v>0</v>
      </c>
      <c r="N23" s="457">
        <v>0</v>
      </c>
      <c r="O23" s="457">
        <v>0</v>
      </c>
      <c r="P23" s="457">
        <v>0</v>
      </c>
      <c r="Q23" s="457">
        <v>14</v>
      </c>
      <c r="R23" s="457">
        <v>74</v>
      </c>
      <c r="S23" s="251"/>
    </row>
    <row r="24" spans="1:19" ht="20.100000000000001" customHeight="1" x14ac:dyDescent="0.25">
      <c r="A24" s="382" t="s">
        <v>70</v>
      </c>
      <c r="B24" s="383" t="s">
        <v>171</v>
      </c>
      <c r="C24" s="488" t="s">
        <v>57</v>
      </c>
      <c r="D24" s="457">
        <v>7.5</v>
      </c>
      <c r="E24" s="457">
        <v>26.3</v>
      </c>
      <c r="F24" s="457">
        <v>22.6</v>
      </c>
      <c r="G24" s="457">
        <v>6</v>
      </c>
      <c r="H24" s="457">
        <v>0</v>
      </c>
      <c r="I24" s="457">
        <v>0</v>
      </c>
      <c r="J24" s="457">
        <v>0</v>
      </c>
      <c r="K24" s="457">
        <v>0</v>
      </c>
      <c r="L24" s="457">
        <v>4</v>
      </c>
      <c r="M24" s="457">
        <v>4</v>
      </c>
      <c r="N24" s="457">
        <v>0</v>
      </c>
      <c r="O24" s="457">
        <v>1</v>
      </c>
      <c r="P24" s="457">
        <v>0.5</v>
      </c>
      <c r="Q24" s="457">
        <v>4.2</v>
      </c>
      <c r="R24" s="457">
        <v>76.099999999999994</v>
      </c>
      <c r="S24" s="251"/>
    </row>
    <row r="25" spans="1:19" ht="20.100000000000001" customHeight="1" x14ac:dyDescent="0.25">
      <c r="A25" s="382" t="s">
        <v>70</v>
      </c>
      <c r="B25" s="383" t="s">
        <v>991</v>
      </c>
      <c r="C25" s="488" t="s">
        <v>57</v>
      </c>
      <c r="D25" s="457">
        <v>13</v>
      </c>
      <c r="E25" s="457">
        <v>45.5</v>
      </c>
      <c r="F25" s="457">
        <v>70.5</v>
      </c>
      <c r="G25" s="457">
        <v>4</v>
      </c>
      <c r="H25" s="457">
        <v>6</v>
      </c>
      <c r="I25" s="457">
        <v>12</v>
      </c>
      <c r="J25" s="457">
        <v>0</v>
      </c>
      <c r="K25" s="457">
        <v>1</v>
      </c>
      <c r="L25" s="457">
        <v>15</v>
      </c>
      <c r="M25" s="457">
        <v>9</v>
      </c>
      <c r="N25" s="457">
        <v>1</v>
      </c>
      <c r="O25" s="457">
        <v>16</v>
      </c>
      <c r="P25" s="457">
        <v>5.2</v>
      </c>
      <c r="Q25" s="457">
        <v>3</v>
      </c>
      <c r="R25" s="457">
        <v>201.2</v>
      </c>
      <c r="S25" s="251"/>
    </row>
    <row r="26" spans="1:19" ht="20.100000000000001" customHeight="1" x14ac:dyDescent="0.25">
      <c r="A26" s="382" t="s">
        <v>71</v>
      </c>
      <c r="B26" s="383" t="s">
        <v>173</v>
      </c>
      <c r="C26" s="488" t="s">
        <v>57</v>
      </c>
      <c r="D26" s="457">
        <v>2</v>
      </c>
      <c r="E26" s="457">
        <v>19</v>
      </c>
      <c r="F26" s="457">
        <v>35</v>
      </c>
      <c r="G26" s="457">
        <v>5</v>
      </c>
      <c r="H26" s="457">
        <v>3</v>
      </c>
      <c r="I26" s="457">
        <v>5</v>
      </c>
      <c r="J26" s="457">
        <v>1</v>
      </c>
      <c r="K26" s="457">
        <v>0</v>
      </c>
      <c r="L26" s="457">
        <v>14</v>
      </c>
      <c r="M26" s="457">
        <v>3</v>
      </c>
      <c r="N26" s="457">
        <v>38</v>
      </c>
      <c r="O26" s="457">
        <v>6</v>
      </c>
      <c r="P26" s="457">
        <v>0</v>
      </c>
      <c r="Q26" s="457">
        <v>4</v>
      </c>
      <c r="R26" s="457">
        <v>135</v>
      </c>
      <c r="S26" s="251"/>
    </row>
    <row r="27" spans="1:19" ht="20.100000000000001" customHeight="1" x14ac:dyDescent="0.25">
      <c r="A27" s="382" t="s">
        <v>72</v>
      </c>
      <c r="B27" s="383" t="s">
        <v>174</v>
      </c>
      <c r="C27" s="488" t="s">
        <v>57</v>
      </c>
      <c r="D27" s="457">
        <v>16.05</v>
      </c>
      <c r="E27" s="457">
        <v>70</v>
      </c>
      <c r="F27" s="457">
        <v>61.3</v>
      </c>
      <c r="G27" s="457">
        <v>11.8</v>
      </c>
      <c r="H27" s="457">
        <v>5</v>
      </c>
      <c r="I27" s="457">
        <v>0</v>
      </c>
      <c r="J27" s="457">
        <v>4</v>
      </c>
      <c r="K27" s="457">
        <v>1</v>
      </c>
      <c r="L27" s="457">
        <v>14</v>
      </c>
      <c r="M27" s="457">
        <v>7</v>
      </c>
      <c r="N27" s="457">
        <v>12</v>
      </c>
      <c r="O27" s="457">
        <v>4.5</v>
      </c>
      <c r="P27" s="457">
        <v>6.4</v>
      </c>
      <c r="Q27" s="457">
        <v>0</v>
      </c>
      <c r="R27" s="457">
        <v>213.05</v>
      </c>
      <c r="S27" s="251"/>
    </row>
    <row r="28" spans="1:19" ht="20.100000000000001" customHeight="1" x14ac:dyDescent="0.25">
      <c r="A28" s="382" t="s">
        <v>73</v>
      </c>
      <c r="B28" s="383" t="s">
        <v>175</v>
      </c>
      <c r="C28" s="488" t="s">
        <v>57</v>
      </c>
      <c r="D28" s="457">
        <v>0</v>
      </c>
      <c r="E28" s="457">
        <v>30</v>
      </c>
      <c r="F28" s="457">
        <v>25</v>
      </c>
      <c r="G28" s="457">
        <v>13</v>
      </c>
      <c r="H28" s="457">
        <v>2</v>
      </c>
      <c r="I28" s="457">
        <v>2</v>
      </c>
      <c r="J28" s="457">
        <v>1</v>
      </c>
      <c r="K28" s="457">
        <v>2</v>
      </c>
      <c r="L28" s="457">
        <v>9</v>
      </c>
      <c r="M28" s="457">
        <v>2</v>
      </c>
      <c r="N28" s="457">
        <v>0</v>
      </c>
      <c r="O28" s="457">
        <v>14</v>
      </c>
      <c r="P28" s="457">
        <v>4</v>
      </c>
      <c r="Q28" s="457">
        <v>0</v>
      </c>
      <c r="R28" s="457">
        <v>104</v>
      </c>
      <c r="S28" s="251"/>
    </row>
    <row r="29" spans="1:19" ht="20.100000000000001" customHeight="1" x14ac:dyDescent="0.25">
      <c r="A29" s="382" t="s">
        <v>73</v>
      </c>
      <c r="B29" s="383" t="s">
        <v>176</v>
      </c>
      <c r="C29" s="488" t="s">
        <v>57</v>
      </c>
      <c r="D29" s="457">
        <v>14.5</v>
      </c>
      <c r="E29" s="457">
        <v>24</v>
      </c>
      <c r="F29" s="457">
        <v>6</v>
      </c>
      <c r="G29" s="457">
        <v>11.9</v>
      </c>
      <c r="H29" s="457">
        <v>1</v>
      </c>
      <c r="I29" s="457">
        <v>7</v>
      </c>
      <c r="J29" s="457">
        <v>1.5</v>
      </c>
      <c r="K29" s="457">
        <v>1</v>
      </c>
      <c r="L29" s="457">
        <v>19</v>
      </c>
      <c r="M29" s="457">
        <v>17</v>
      </c>
      <c r="N29" s="457">
        <v>19</v>
      </c>
      <c r="O29" s="457">
        <v>13</v>
      </c>
      <c r="P29" s="457">
        <v>0</v>
      </c>
      <c r="Q29" s="457">
        <v>0</v>
      </c>
      <c r="R29" s="457">
        <v>134.9</v>
      </c>
      <c r="S29" s="251"/>
    </row>
    <row r="30" spans="1:19" ht="20.100000000000001" customHeight="1" x14ac:dyDescent="0.25">
      <c r="A30" s="382" t="s">
        <v>74</v>
      </c>
      <c r="B30" s="383" t="s">
        <v>177</v>
      </c>
      <c r="C30" s="488" t="s">
        <v>57</v>
      </c>
      <c r="D30" s="457">
        <v>11</v>
      </c>
      <c r="E30" s="457">
        <v>31</v>
      </c>
      <c r="F30" s="457">
        <v>3</v>
      </c>
      <c r="G30" s="457">
        <v>1.4</v>
      </c>
      <c r="H30" s="457">
        <v>2</v>
      </c>
      <c r="I30" s="457">
        <v>37.200000000000003</v>
      </c>
      <c r="J30" s="457">
        <v>2</v>
      </c>
      <c r="K30" s="457">
        <v>1</v>
      </c>
      <c r="L30" s="457">
        <v>8</v>
      </c>
      <c r="M30" s="457">
        <v>2</v>
      </c>
      <c r="N30" s="457">
        <v>6</v>
      </c>
      <c r="O30" s="457">
        <v>3</v>
      </c>
      <c r="P30" s="457">
        <v>5</v>
      </c>
      <c r="Q30" s="457">
        <v>2</v>
      </c>
      <c r="R30" s="457">
        <v>114.6</v>
      </c>
      <c r="S30" s="251"/>
    </row>
    <row r="31" spans="1:19" ht="20.100000000000001" customHeight="1" x14ac:dyDescent="0.25">
      <c r="A31" s="382" t="s">
        <v>75</v>
      </c>
      <c r="B31" s="383" t="s">
        <v>247</v>
      </c>
      <c r="C31" s="488" t="s">
        <v>59</v>
      </c>
      <c r="D31" s="457">
        <v>4</v>
      </c>
      <c r="E31" s="457">
        <v>7</v>
      </c>
      <c r="F31" s="457">
        <v>9</v>
      </c>
      <c r="G31" s="457">
        <v>2.4</v>
      </c>
      <c r="H31" s="457">
        <v>1</v>
      </c>
      <c r="I31" s="457">
        <v>0</v>
      </c>
      <c r="J31" s="457">
        <v>0</v>
      </c>
      <c r="K31" s="457">
        <v>0</v>
      </c>
      <c r="L31" s="457">
        <v>3</v>
      </c>
      <c r="M31" s="457">
        <v>2</v>
      </c>
      <c r="N31" s="457">
        <v>5</v>
      </c>
      <c r="O31" s="457">
        <v>12</v>
      </c>
      <c r="P31" s="457">
        <v>0</v>
      </c>
      <c r="Q31" s="457">
        <v>0</v>
      </c>
      <c r="R31" s="457">
        <v>45.4</v>
      </c>
      <c r="S31" s="251"/>
    </row>
    <row r="32" spans="1:19" ht="20.100000000000001" customHeight="1" x14ac:dyDescent="0.25">
      <c r="A32" s="382" t="s">
        <v>76</v>
      </c>
      <c r="B32" s="383" t="s">
        <v>179</v>
      </c>
      <c r="C32" s="488" t="s">
        <v>57</v>
      </c>
      <c r="D32" s="457">
        <v>5.8</v>
      </c>
      <c r="E32" s="457">
        <v>49</v>
      </c>
      <c r="F32" s="457">
        <v>23.69</v>
      </c>
      <c r="G32" s="457">
        <v>2.25</v>
      </c>
      <c r="H32" s="457">
        <v>4</v>
      </c>
      <c r="I32" s="457">
        <v>0</v>
      </c>
      <c r="J32" s="457">
        <v>0</v>
      </c>
      <c r="K32" s="457">
        <v>3</v>
      </c>
      <c r="L32" s="457">
        <v>35</v>
      </c>
      <c r="M32" s="457">
        <v>0</v>
      </c>
      <c r="N32" s="457">
        <v>8</v>
      </c>
      <c r="O32" s="457">
        <v>33.85</v>
      </c>
      <c r="P32" s="457">
        <v>5.2</v>
      </c>
      <c r="Q32" s="457">
        <v>2</v>
      </c>
      <c r="R32" s="457">
        <v>171.79</v>
      </c>
      <c r="S32" s="251"/>
    </row>
    <row r="33" spans="1:19" ht="20.100000000000001" customHeight="1" x14ac:dyDescent="0.25">
      <c r="A33" s="382" t="s">
        <v>77</v>
      </c>
      <c r="B33" s="383" t="s">
        <v>181</v>
      </c>
      <c r="C33" s="488" t="s">
        <v>59</v>
      </c>
      <c r="D33" s="457">
        <v>6</v>
      </c>
      <c r="E33" s="457">
        <v>2</v>
      </c>
      <c r="F33" s="457">
        <v>55.93</v>
      </c>
      <c r="G33" s="457">
        <v>12.5</v>
      </c>
      <c r="H33" s="457">
        <v>4</v>
      </c>
      <c r="I33" s="457">
        <v>0</v>
      </c>
      <c r="J33" s="457">
        <v>0</v>
      </c>
      <c r="K33" s="457">
        <v>4</v>
      </c>
      <c r="L33" s="457">
        <v>19</v>
      </c>
      <c r="M33" s="457">
        <v>0</v>
      </c>
      <c r="N33" s="457">
        <v>52</v>
      </c>
      <c r="O33" s="457">
        <v>44</v>
      </c>
      <c r="P33" s="457">
        <v>0</v>
      </c>
      <c r="Q33" s="457">
        <v>0</v>
      </c>
      <c r="R33" s="457">
        <v>199.43</v>
      </c>
      <c r="S33" s="251"/>
    </row>
    <row r="34" spans="1:19" ht="20.100000000000001" customHeight="1" x14ac:dyDescent="0.25">
      <c r="A34" s="382" t="s">
        <v>77</v>
      </c>
      <c r="B34" s="383" t="s">
        <v>180</v>
      </c>
      <c r="C34" s="488" t="s">
        <v>59</v>
      </c>
      <c r="D34" s="457">
        <v>0</v>
      </c>
      <c r="E34" s="457">
        <v>7</v>
      </c>
      <c r="F34" s="457">
        <v>13</v>
      </c>
      <c r="G34" s="457">
        <v>3</v>
      </c>
      <c r="H34" s="457">
        <v>3</v>
      </c>
      <c r="I34" s="457">
        <v>0</v>
      </c>
      <c r="J34" s="457">
        <v>0</v>
      </c>
      <c r="K34" s="457">
        <v>1</v>
      </c>
      <c r="L34" s="457">
        <v>4</v>
      </c>
      <c r="M34" s="457">
        <v>1</v>
      </c>
      <c r="N34" s="457">
        <v>13</v>
      </c>
      <c r="O34" s="457">
        <v>6</v>
      </c>
      <c r="P34" s="457">
        <v>0.5</v>
      </c>
      <c r="Q34" s="457">
        <v>0</v>
      </c>
      <c r="R34" s="457">
        <v>51.5</v>
      </c>
      <c r="S34" s="251"/>
    </row>
    <row r="35" spans="1:19" ht="20.100000000000001" customHeight="1" x14ac:dyDescent="0.25">
      <c r="A35" s="382" t="s">
        <v>77</v>
      </c>
      <c r="B35" s="383" t="s">
        <v>182</v>
      </c>
      <c r="C35" s="488" t="s">
        <v>59</v>
      </c>
      <c r="D35" s="457">
        <v>16.7</v>
      </c>
      <c r="E35" s="457">
        <v>21.29</v>
      </c>
      <c r="F35" s="457">
        <v>41.7</v>
      </c>
      <c r="G35" s="457">
        <v>15.44</v>
      </c>
      <c r="H35" s="457">
        <v>1.8</v>
      </c>
      <c r="I35" s="457">
        <v>11.6</v>
      </c>
      <c r="J35" s="457">
        <v>0.6</v>
      </c>
      <c r="K35" s="457">
        <v>0</v>
      </c>
      <c r="L35" s="457">
        <v>17</v>
      </c>
      <c r="M35" s="457">
        <v>10</v>
      </c>
      <c r="N35" s="457">
        <v>97.95</v>
      </c>
      <c r="O35" s="457">
        <v>16.8</v>
      </c>
      <c r="P35" s="457">
        <v>1</v>
      </c>
      <c r="Q35" s="457">
        <v>0</v>
      </c>
      <c r="R35" s="457">
        <v>251.88</v>
      </c>
      <c r="S35" s="251"/>
    </row>
    <row r="36" spans="1:19" ht="20.100000000000001" customHeight="1" x14ac:dyDescent="0.25">
      <c r="A36" s="382" t="s">
        <v>78</v>
      </c>
      <c r="B36" s="383" t="s">
        <v>183</v>
      </c>
      <c r="C36" s="488" t="s">
        <v>59</v>
      </c>
      <c r="D36" s="457">
        <v>2</v>
      </c>
      <c r="E36" s="457">
        <v>12</v>
      </c>
      <c r="F36" s="457">
        <v>13</v>
      </c>
      <c r="G36" s="457">
        <v>7</v>
      </c>
      <c r="H36" s="457">
        <v>2</v>
      </c>
      <c r="I36" s="457">
        <v>4</v>
      </c>
      <c r="J36" s="457">
        <v>0</v>
      </c>
      <c r="K36" s="457">
        <v>0</v>
      </c>
      <c r="L36" s="457">
        <v>13</v>
      </c>
      <c r="M36" s="457">
        <v>4</v>
      </c>
      <c r="N36" s="457">
        <v>8</v>
      </c>
      <c r="O36" s="457">
        <v>3</v>
      </c>
      <c r="P36" s="457">
        <v>2</v>
      </c>
      <c r="Q36" s="457">
        <v>4</v>
      </c>
      <c r="R36" s="457">
        <v>74</v>
      </c>
      <c r="S36" s="251"/>
    </row>
    <row r="37" spans="1:19" ht="20.100000000000001" customHeight="1" x14ac:dyDescent="0.25">
      <c r="A37" s="382" t="s">
        <v>78</v>
      </c>
      <c r="B37" s="383" t="s">
        <v>184</v>
      </c>
      <c r="C37" s="488" t="s">
        <v>57</v>
      </c>
      <c r="D37" s="457">
        <v>0</v>
      </c>
      <c r="E37" s="457">
        <v>66</v>
      </c>
      <c r="F37" s="457">
        <v>30</v>
      </c>
      <c r="G37" s="457">
        <v>8</v>
      </c>
      <c r="H37" s="457">
        <v>0</v>
      </c>
      <c r="I37" s="457">
        <v>0</v>
      </c>
      <c r="J37" s="457">
        <v>0</v>
      </c>
      <c r="K37" s="457">
        <v>4</v>
      </c>
      <c r="L37" s="457">
        <v>20</v>
      </c>
      <c r="M37" s="457">
        <v>0</v>
      </c>
      <c r="N37" s="457">
        <v>27</v>
      </c>
      <c r="O37" s="457">
        <v>7</v>
      </c>
      <c r="P37" s="457">
        <v>0</v>
      </c>
      <c r="Q37" s="457">
        <v>0</v>
      </c>
      <c r="R37" s="457">
        <v>162</v>
      </c>
      <c r="S37" s="251"/>
    </row>
    <row r="38" spans="1:19" ht="20.100000000000001" customHeight="1" x14ac:dyDescent="0.25">
      <c r="A38" s="382" t="s">
        <v>79</v>
      </c>
      <c r="B38" s="383" t="s">
        <v>185</v>
      </c>
      <c r="C38" s="488" t="s">
        <v>57</v>
      </c>
      <c r="D38" s="457">
        <v>28.96</v>
      </c>
      <c r="E38" s="457">
        <v>30</v>
      </c>
      <c r="F38" s="457">
        <v>43.65</v>
      </c>
      <c r="G38" s="457">
        <v>4.46</v>
      </c>
      <c r="H38" s="457">
        <v>7</v>
      </c>
      <c r="I38" s="457">
        <v>4</v>
      </c>
      <c r="J38" s="457">
        <v>0</v>
      </c>
      <c r="K38" s="457">
        <v>1</v>
      </c>
      <c r="L38" s="457">
        <v>11</v>
      </c>
      <c r="M38" s="457">
        <v>0</v>
      </c>
      <c r="N38" s="457">
        <v>28.5</v>
      </c>
      <c r="O38" s="457">
        <v>4.2</v>
      </c>
      <c r="P38" s="457">
        <v>1</v>
      </c>
      <c r="Q38" s="457">
        <v>9.85</v>
      </c>
      <c r="R38" s="457">
        <v>173.62</v>
      </c>
      <c r="S38" s="251"/>
    </row>
    <row r="39" spans="1:19" ht="20.100000000000001" customHeight="1" x14ac:dyDescent="0.25">
      <c r="A39" s="382" t="s">
        <v>80</v>
      </c>
      <c r="B39" s="383" t="s">
        <v>186</v>
      </c>
      <c r="C39" s="488" t="s">
        <v>57</v>
      </c>
      <c r="D39" s="457">
        <v>12</v>
      </c>
      <c r="E39" s="457">
        <v>26</v>
      </c>
      <c r="F39" s="457">
        <v>36</v>
      </c>
      <c r="G39" s="457">
        <v>5.5</v>
      </c>
      <c r="H39" s="457">
        <v>1</v>
      </c>
      <c r="I39" s="457">
        <v>0</v>
      </c>
      <c r="J39" s="457">
        <v>0</v>
      </c>
      <c r="K39" s="457">
        <v>0</v>
      </c>
      <c r="L39" s="457">
        <v>2</v>
      </c>
      <c r="M39" s="457">
        <v>0</v>
      </c>
      <c r="N39" s="457">
        <v>3</v>
      </c>
      <c r="O39" s="457">
        <v>0</v>
      </c>
      <c r="P39" s="457">
        <v>3</v>
      </c>
      <c r="Q39" s="457">
        <v>0</v>
      </c>
      <c r="R39" s="457">
        <v>88.5</v>
      </c>
      <c r="S39" s="251"/>
    </row>
    <row r="40" spans="1:19" ht="20.100000000000001" customHeight="1" x14ac:dyDescent="0.25">
      <c r="A40" s="382" t="s">
        <v>81</v>
      </c>
      <c r="B40" s="383" t="s">
        <v>594</v>
      </c>
      <c r="C40" s="488" t="s">
        <v>59</v>
      </c>
      <c r="D40" s="457">
        <v>2</v>
      </c>
      <c r="E40" s="457">
        <v>6</v>
      </c>
      <c r="F40" s="457">
        <v>7</v>
      </c>
      <c r="G40" s="457">
        <v>5</v>
      </c>
      <c r="H40" s="457">
        <v>1</v>
      </c>
      <c r="I40" s="457">
        <v>3</v>
      </c>
      <c r="J40" s="457">
        <v>0</v>
      </c>
      <c r="K40" s="457">
        <v>0</v>
      </c>
      <c r="L40" s="457">
        <v>2</v>
      </c>
      <c r="M40" s="457">
        <v>2</v>
      </c>
      <c r="N40" s="457">
        <v>4</v>
      </c>
      <c r="O40" s="457">
        <v>1</v>
      </c>
      <c r="P40" s="457">
        <v>0</v>
      </c>
      <c r="Q40" s="457">
        <v>0</v>
      </c>
      <c r="R40" s="457">
        <v>33</v>
      </c>
      <c r="S40" s="251"/>
    </row>
    <row r="41" spans="1:19" ht="20.100000000000001" customHeight="1" x14ac:dyDescent="0.25">
      <c r="A41" s="382" t="s">
        <v>81</v>
      </c>
      <c r="B41" s="383" t="s">
        <v>248</v>
      </c>
      <c r="C41" s="488" t="s">
        <v>59</v>
      </c>
      <c r="D41" s="457">
        <v>5</v>
      </c>
      <c r="E41" s="457">
        <v>11</v>
      </c>
      <c r="F41" s="457">
        <v>18</v>
      </c>
      <c r="G41" s="457">
        <v>2.8</v>
      </c>
      <c r="H41" s="457">
        <v>0</v>
      </c>
      <c r="I41" s="457">
        <v>0</v>
      </c>
      <c r="J41" s="457">
        <v>0</v>
      </c>
      <c r="K41" s="457">
        <v>0</v>
      </c>
      <c r="L41" s="457">
        <v>6</v>
      </c>
      <c r="M41" s="457">
        <v>1</v>
      </c>
      <c r="N41" s="457">
        <v>2</v>
      </c>
      <c r="O41" s="457">
        <v>6</v>
      </c>
      <c r="P41" s="457">
        <v>0</v>
      </c>
      <c r="Q41" s="457">
        <v>7</v>
      </c>
      <c r="R41" s="457">
        <v>58.8</v>
      </c>
      <c r="S41" s="251"/>
    </row>
    <row r="42" spans="1:19" ht="20.100000000000001" customHeight="1" x14ac:dyDescent="0.25">
      <c r="A42" s="382" t="s">
        <v>81</v>
      </c>
      <c r="B42" s="383" t="s">
        <v>187</v>
      </c>
      <c r="C42" s="488" t="s">
        <v>57</v>
      </c>
      <c r="D42" s="457">
        <v>10</v>
      </c>
      <c r="E42" s="457">
        <v>25.2</v>
      </c>
      <c r="F42" s="457">
        <v>17</v>
      </c>
      <c r="G42" s="457">
        <v>2.9</v>
      </c>
      <c r="H42" s="457">
        <v>1</v>
      </c>
      <c r="I42" s="457">
        <v>0</v>
      </c>
      <c r="J42" s="457">
        <v>0</v>
      </c>
      <c r="K42" s="457">
        <v>1</v>
      </c>
      <c r="L42" s="457">
        <v>12.75</v>
      </c>
      <c r="M42" s="457">
        <v>0.6</v>
      </c>
      <c r="N42" s="457">
        <v>0</v>
      </c>
      <c r="O42" s="457">
        <v>1</v>
      </c>
      <c r="P42" s="457">
        <v>1</v>
      </c>
      <c r="Q42" s="457">
        <v>6</v>
      </c>
      <c r="R42" s="457">
        <v>78.45</v>
      </c>
      <c r="S42" s="251"/>
    </row>
    <row r="43" spans="1:19" ht="20.100000000000001" customHeight="1" x14ac:dyDescent="0.25">
      <c r="A43" s="382" t="s">
        <v>82</v>
      </c>
      <c r="B43" s="383" t="s">
        <v>189</v>
      </c>
      <c r="C43" s="488" t="s">
        <v>59</v>
      </c>
      <c r="D43" s="457">
        <v>1</v>
      </c>
      <c r="E43" s="457">
        <v>14</v>
      </c>
      <c r="F43" s="457">
        <v>22</v>
      </c>
      <c r="G43" s="457">
        <v>7</v>
      </c>
      <c r="H43" s="457">
        <v>6</v>
      </c>
      <c r="I43" s="457">
        <v>0</v>
      </c>
      <c r="J43" s="457">
        <v>0</v>
      </c>
      <c r="K43" s="457">
        <v>0</v>
      </c>
      <c r="L43" s="457">
        <v>6</v>
      </c>
      <c r="M43" s="457">
        <v>2</v>
      </c>
      <c r="N43" s="457">
        <v>13</v>
      </c>
      <c r="O43" s="457">
        <v>2</v>
      </c>
      <c r="P43" s="457">
        <v>0</v>
      </c>
      <c r="Q43" s="457">
        <v>0</v>
      </c>
      <c r="R43" s="457">
        <v>73</v>
      </c>
      <c r="S43" s="251"/>
    </row>
    <row r="44" spans="1:19" ht="20.100000000000001" customHeight="1" x14ac:dyDescent="0.25">
      <c r="A44" s="382" t="s">
        <v>82</v>
      </c>
      <c r="B44" s="383" t="s">
        <v>190</v>
      </c>
      <c r="C44" s="488" t="s">
        <v>57</v>
      </c>
      <c r="D44" s="457">
        <v>0</v>
      </c>
      <c r="E44" s="457">
        <v>19</v>
      </c>
      <c r="F44" s="457">
        <v>15</v>
      </c>
      <c r="G44" s="457">
        <v>2</v>
      </c>
      <c r="H44" s="457">
        <v>0.4</v>
      </c>
      <c r="I44" s="457">
        <v>5.9</v>
      </c>
      <c r="J44" s="457">
        <v>0</v>
      </c>
      <c r="K44" s="457">
        <v>2</v>
      </c>
      <c r="L44" s="457">
        <v>9</v>
      </c>
      <c r="M44" s="457">
        <v>5.4</v>
      </c>
      <c r="N44" s="457">
        <v>5</v>
      </c>
      <c r="O44" s="457">
        <v>4</v>
      </c>
      <c r="P44" s="457">
        <v>0</v>
      </c>
      <c r="Q44" s="457">
        <v>0</v>
      </c>
      <c r="R44" s="457">
        <v>67.7</v>
      </c>
      <c r="S44" s="251"/>
    </row>
    <row r="45" spans="1:19" ht="20.100000000000001" customHeight="1" x14ac:dyDescent="0.25">
      <c r="A45" s="382" t="s">
        <v>83</v>
      </c>
      <c r="B45" s="383" t="s">
        <v>191</v>
      </c>
      <c r="C45" s="488" t="s">
        <v>57</v>
      </c>
      <c r="D45" s="457">
        <v>13</v>
      </c>
      <c r="E45" s="457">
        <v>20</v>
      </c>
      <c r="F45" s="457">
        <v>20</v>
      </c>
      <c r="G45" s="457">
        <v>8</v>
      </c>
      <c r="H45" s="457">
        <v>3</v>
      </c>
      <c r="I45" s="457">
        <v>0</v>
      </c>
      <c r="J45" s="457">
        <v>0</v>
      </c>
      <c r="K45" s="457">
        <v>3</v>
      </c>
      <c r="L45" s="457">
        <v>9</v>
      </c>
      <c r="M45" s="457">
        <v>0</v>
      </c>
      <c r="N45" s="457">
        <v>8</v>
      </c>
      <c r="O45" s="457">
        <v>10</v>
      </c>
      <c r="P45" s="457">
        <v>0</v>
      </c>
      <c r="Q45" s="457">
        <v>0</v>
      </c>
      <c r="R45" s="457">
        <v>94</v>
      </c>
      <c r="S45" s="251"/>
    </row>
    <row r="46" spans="1:19" ht="20.100000000000001" customHeight="1" x14ac:dyDescent="0.25">
      <c r="A46" s="382" t="s">
        <v>84</v>
      </c>
      <c r="B46" s="383" t="s">
        <v>85</v>
      </c>
      <c r="C46" s="488" t="s">
        <v>57</v>
      </c>
      <c r="D46" s="457">
        <v>11</v>
      </c>
      <c r="E46" s="457">
        <v>39</v>
      </c>
      <c r="F46" s="457">
        <v>50</v>
      </c>
      <c r="G46" s="457">
        <v>3.56</v>
      </c>
      <c r="H46" s="457">
        <v>4</v>
      </c>
      <c r="I46" s="457">
        <v>19</v>
      </c>
      <c r="J46" s="457">
        <v>0</v>
      </c>
      <c r="K46" s="457">
        <v>0</v>
      </c>
      <c r="L46" s="457">
        <v>3</v>
      </c>
      <c r="M46" s="457">
        <v>0</v>
      </c>
      <c r="N46" s="457">
        <v>6</v>
      </c>
      <c r="O46" s="457">
        <v>27.64</v>
      </c>
      <c r="P46" s="457">
        <v>3</v>
      </c>
      <c r="Q46" s="457">
        <v>2</v>
      </c>
      <c r="R46" s="457">
        <v>168.2</v>
      </c>
      <c r="S46" s="251"/>
    </row>
    <row r="47" spans="1:19" ht="20.100000000000001" customHeight="1" x14ac:dyDescent="0.25">
      <c r="A47" s="382" t="s">
        <v>86</v>
      </c>
      <c r="B47" s="383" t="s">
        <v>192</v>
      </c>
      <c r="C47" s="488" t="s">
        <v>59</v>
      </c>
      <c r="D47" s="457">
        <v>37</v>
      </c>
      <c r="E47" s="457">
        <v>3</v>
      </c>
      <c r="F47" s="457">
        <v>26</v>
      </c>
      <c r="G47" s="457">
        <v>8</v>
      </c>
      <c r="H47" s="457">
        <v>2</v>
      </c>
      <c r="I47" s="457">
        <v>0</v>
      </c>
      <c r="J47" s="457">
        <v>0</v>
      </c>
      <c r="K47" s="457">
        <v>0</v>
      </c>
      <c r="L47" s="457">
        <v>12</v>
      </c>
      <c r="M47" s="457">
        <v>10</v>
      </c>
      <c r="N47" s="457">
        <v>11</v>
      </c>
      <c r="O47" s="457">
        <v>2</v>
      </c>
      <c r="P47" s="457">
        <v>1</v>
      </c>
      <c r="Q47" s="457">
        <v>40</v>
      </c>
      <c r="R47" s="457">
        <v>152</v>
      </c>
      <c r="S47" s="251"/>
    </row>
    <row r="48" spans="1:19" ht="20.100000000000001" customHeight="1" x14ac:dyDescent="0.25">
      <c r="A48" s="382" t="s">
        <v>86</v>
      </c>
      <c r="B48" s="383" t="s">
        <v>193</v>
      </c>
      <c r="C48" s="488" t="s">
        <v>59</v>
      </c>
      <c r="D48" s="457">
        <v>10</v>
      </c>
      <c r="E48" s="457">
        <v>77</v>
      </c>
      <c r="F48" s="457">
        <v>44</v>
      </c>
      <c r="G48" s="457">
        <v>6</v>
      </c>
      <c r="H48" s="457">
        <v>3</v>
      </c>
      <c r="I48" s="457">
        <v>4</v>
      </c>
      <c r="J48" s="457">
        <v>3</v>
      </c>
      <c r="K48" s="457">
        <v>6</v>
      </c>
      <c r="L48" s="457">
        <v>26</v>
      </c>
      <c r="M48" s="457">
        <v>0</v>
      </c>
      <c r="N48" s="457">
        <v>48</v>
      </c>
      <c r="O48" s="457">
        <v>0</v>
      </c>
      <c r="P48" s="457">
        <v>0</v>
      </c>
      <c r="Q48" s="457">
        <v>34</v>
      </c>
      <c r="R48" s="457">
        <v>261</v>
      </c>
      <c r="S48" s="251"/>
    </row>
    <row r="49" spans="1:19" ht="20.100000000000001" customHeight="1" x14ac:dyDescent="0.25">
      <c r="A49" s="382" t="s">
        <v>86</v>
      </c>
      <c r="B49" s="383" t="s">
        <v>194</v>
      </c>
      <c r="C49" s="488" t="s">
        <v>57</v>
      </c>
      <c r="D49" s="457">
        <v>0</v>
      </c>
      <c r="E49" s="457">
        <v>27</v>
      </c>
      <c r="F49" s="457">
        <v>30.4</v>
      </c>
      <c r="G49" s="457">
        <v>4.32</v>
      </c>
      <c r="H49" s="457">
        <v>2</v>
      </c>
      <c r="I49" s="457">
        <v>0</v>
      </c>
      <c r="J49" s="457">
        <v>0</v>
      </c>
      <c r="K49" s="457">
        <v>0</v>
      </c>
      <c r="L49" s="457">
        <v>3</v>
      </c>
      <c r="M49" s="457">
        <v>4</v>
      </c>
      <c r="N49" s="457">
        <v>1</v>
      </c>
      <c r="O49" s="457">
        <v>10.6</v>
      </c>
      <c r="P49" s="457">
        <v>1</v>
      </c>
      <c r="Q49" s="457">
        <v>0</v>
      </c>
      <c r="R49" s="457">
        <v>83.32</v>
      </c>
      <c r="S49" s="251"/>
    </row>
    <row r="50" spans="1:19" ht="20.100000000000001" customHeight="1" x14ac:dyDescent="0.25">
      <c r="A50" s="382" t="s">
        <v>86</v>
      </c>
      <c r="B50" s="383" t="s">
        <v>249</v>
      </c>
      <c r="C50" s="488" t="s">
        <v>59</v>
      </c>
      <c r="D50" s="457">
        <v>1</v>
      </c>
      <c r="E50" s="457">
        <v>7</v>
      </c>
      <c r="F50" s="457">
        <v>21</v>
      </c>
      <c r="G50" s="457">
        <v>9</v>
      </c>
      <c r="H50" s="457">
        <v>0</v>
      </c>
      <c r="I50" s="457">
        <v>0</v>
      </c>
      <c r="J50" s="457">
        <v>0</v>
      </c>
      <c r="K50" s="457">
        <v>0</v>
      </c>
      <c r="L50" s="457">
        <v>9</v>
      </c>
      <c r="M50" s="457">
        <v>1</v>
      </c>
      <c r="N50" s="457">
        <v>19</v>
      </c>
      <c r="O50" s="457">
        <v>0</v>
      </c>
      <c r="P50" s="457">
        <v>0</v>
      </c>
      <c r="Q50" s="457">
        <v>0</v>
      </c>
      <c r="R50" s="457">
        <v>67</v>
      </c>
      <c r="S50" s="251"/>
    </row>
    <row r="51" spans="1:19" ht="20.100000000000001" customHeight="1" x14ac:dyDescent="0.25">
      <c r="A51" s="382" t="s">
        <v>86</v>
      </c>
      <c r="B51" s="383" t="s">
        <v>196</v>
      </c>
      <c r="C51" s="488" t="s">
        <v>57</v>
      </c>
      <c r="D51" s="457">
        <v>10</v>
      </c>
      <c r="E51" s="457">
        <v>23.44</v>
      </c>
      <c r="F51" s="457">
        <v>25.77</v>
      </c>
      <c r="G51" s="457">
        <v>3.4</v>
      </c>
      <c r="H51" s="457">
        <v>3</v>
      </c>
      <c r="I51" s="457">
        <v>0</v>
      </c>
      <c r="J51" s="457">
        <v>0</v>
      </c>
      <c r="K51" s="457">
        <v>2</v>
      </c>
      <c r="L51" s="457">
        <v>15</v>
      </c>
      <c r="M51" s="457">
        <v>5.2</v>
      </c>
      <c r="N51" s="457">
        <v>13</v>
      </c>
      <c r="O51" s="457">
        <v>7</v>
      </c>
      <c r="P51" s="457">
        <v>0</v>
      </c>
      <c r="Q51" s="457">
        <v>6</v>
      </c>
      <c r="R51" s="457">
        <v>113.81</v>
      </c>
      <c r="S51" s="251"/>
    </row>
    <row r="52" spans="1:19" ht="20.100000000000001" customHeight="1" x14ac:dyDescent="0.25">
      <c r="A52" s="382" t="s">
        <v>87</v>
      </c>
      <c r="B52" s="383" t="s">
        <v>198</v>
      </c>
      <c r="C52" s="488" t="s">
        <v>57</v>
      </c>
      <c r="D52" s="457">
        <v>0</v>
      </c>
      <c r="E52" s="457">
        <v>41.4</v>
      </c>
      <c r="F52" s="457">
        <v>64.2</v>
      </c>
      <c r="G52" s="457">
        <v>11.9</v>
      </c>
      <c r="H52" s="457">
        <v>1.5</v>
      </c>
      <c r="I52" s="457">
        <v>0</v>
      </c>
      <c r="J52" s="457">
        <v>0</v>
      </c>
      <c r="K52" s="457">
        <v>2</v>
      </c>
      <c r="L52" s="457">
        <v>5.5</v>
      </c>
      <c r="M52" s="457">
        <v>2</v>
      </c>
      <c r="N52" s="457">
        <v>5</v>
      </c>
      <c r="O52" s="457">
        <v>10</v>
      </c>
      <c r="P52" s="457">
        <v>1</v>
      </c>
      <c r="Q52" s="457">
        <v>7</v>
      </c>
      <c r="R52" s="457">
        <v>151.5</v>
      </c>
      <c r="S52" s="251"/>
    </row>
    <row r="53" spans="1:19" ht="20.100000000000001" customHeight="1" x14ac:dyDescent="0.25">
      <c r="A53" s="382" t="s">
        <v>87</v>
      </c>
      <c r="B53" s="383" t="s">
        <v>621</v>
      </c>
      <c r="C53" s="488" t="s">
        <v>59</v>
      </c>
      <c r="D53" s="457">
        <v>0</v>
      </c>
      <c r="E53" s="457">
        <v>22</v>
      </c>
      <c r="F53" s="457">
        <v>36</v>
      </c>
      <c r="G53" s="457">
        <v>12</v>
      </c>
      <c r="H53" s="457">
        <v>1</v>
      </c>
      <c r="I53" s="457">
        <v>0</v>
      </c>
      <c r="J53" s="457">
        <v>0</v>
      </c>
      <c r="K53" s="457">
        <v>0</v>
      </c>
      <c r="L53" s="457">
        <v>2</v>
      </c>
      <c r="M53" s="457">
        <v>0</v>
      </c>
      <c r="N53" s="457">
        <v>8</v>
      </c>
      <c r="O53" s="457">
        <v>0</v>
      </c>
      <c r="P53" s="457">
        <v>0</v>
      </c>
      <c r="Q53" s="457">
        <v>0</v>
      </c>
      <c r="R53" s="457">
        <v>81</v>
      </c>
      <c r="S53" s="251"/>
    </row>
    <row r="54" spans="1:19" ht="20.100000000000001" customHeight="1" x14ac:dyDescent="0.25">
      <c r="A54" s="382" t="s">
        <v>87</v>
      </c>
      <c r="B54" s="383" t="s">
        <v>197</v>
      </c>
      <c r="C54" s="488" t="s">
        <v>57</v>
      </c>
      <c r="D54" s="457">
        <v>59</v>
      </c>
      <c r="E54" s="457">
        <v>12</v>
      </c>
      <c r="F54" s="457">
        <v>50</v>
      </c>
      <c r="G54" s="457">
        <v>10</v>
      </c>
      <c r="H54" s="457">
        <v>3</v>
      </c>
      <c r="I54" s="457">
        <v>0</v>
      </c>
      <c r="J54" s="457">
        <v>4</v>
      </c>
      <c r="K54" s="457">
        <v>6</v>
      </c>
      <c r="L54" s="457">
        <v>8</v>
      </c>
      <c r="M54" s="457">
        <v>1</v>
      </c>
      <c r="N54" s="457">
        <v>22</v>
      </c>
      <c r="O54" s="457">
        <v>18</v>
      </c>
      <c r="P54" s="457">
        <v>2</v>
      </c>
      <c r="Q54" s="457">
        <v>0</v>
      </c>
      <c r="R54" s="457">
        <v>195</v>
      </c>
      <c r="S54" s="251"/>
    </row>
    <row r="55" spans="1:19" ht="20.100000000000001" customHeight="1" x14ac:dyDescent="0.25">
      <c r="A55" s="382" t="s">
        <v>88</v>
      </c>
      <c r="B55" s="383" t="s">
        <v>200</v>
      </c>
      <c r="C55" s="488" t="s">
        <v>59</v>
      </c>
      <c r="D55" s="457">
        <v>11.6</v>
      </c>
      <c r="E55" s="457">
        <v>11</v>
      </c>
      <c r="F55" s="457">
        <v>21</v>
      </c>
      <c r="G55" s="457">
        <v>4</v>
      </c>
      <c r="H55" s="457">
        <v>0</v>
      </c>
      <c r="I55" s="457">
        <v>0</v>
      </c>
      <c r="J55" s="457">
        <v>0</v>
      </c>
      <c r="K55" s="457">
        <v>2</v>
      </c>
      <c r="L55" s="457">
        <v>13</v>
      </c>
      <c r="M55" s="457">
        <v>0</v>
      </c>
      <c r="N55" s="457">
        <v>24</v>
      </c>
      <c r="O55" s="457">
        <v>0</v>
      </c>
      <c r="P55" s="457">
        <v>1</v>
      </c>
      <c r="Q55" s="457">
        <v>2</v>
      </c>
      <c r="R55" s="457">
        <v>89.6</v>
      </c>
      <c r="S55" s="251"/>
    </row>
    <row r="56" spans="1:19" ht="20.100000000000001" customHeight="1" x14ac:dyDescent="0.25">
      <c r="A56" s="382" t="s">
        <v>88</v>
      </c>
      <c r="B56" s="383" t="s">
        <v>926</v>
      </c>
      <c r="C56" s="488" t="s">
        <v>57</v>
      </c>
      <c r="D56" s="457">
        <v>0</v>
      </c>
      <c r="E56" s="457">
        <v>0</v>
      </c>
      <c r="F56" s="457">
        <v>0</v>
      </c>
      <c r="G56" s="457">
        <v>0</v>
      </c>
      <c r="H56" s="457">
        <v>0</v>
      </c>
      <c r="I56" s="457">
        <v>0</v>
      </c>
      <c r="J56" s="457">
        <v>0</v>
      </c>
      <c r="K56" s="457">
        <v>0</v>
      </c>
      <c r="L56" s="457">
        <v>0</v>
      </c>
      <c r="M56" s="457">
        <v>0</v>
      </c>
      <c r="N56" s="457">
        <v>0</v>
      </c>
      <c r="O56" s="457">
        <v>0</v>
      </c>
      <c r="P56" s="457">
        <v>0</v>
      </c>
      <c r="Q56" s="457">
        <v>0</v>
      </c>
      <c r="R56" s="457">
        <v>0</v>
      </c>
      <c r="S56" s="251"/>
    </row>
    <row r="57" spans="1:19" ht="20.100000000000001" customHeight="1" x14ac:dyDescent="0.25">
      <c r="A57" s="382" t="s">
        <v>88</v>
      </c>
      <c r="B57" s="383" t="s">
        <v>199</v>
      </c>
      <c r="C57" s="488" t="s">
        <v>57</v>
      </c>
      <c r="D57" s="457">
        <v>5</v>
      </c>
      <c r="E57" s="457">
        <v>72.3</v>
      </c>
      <c r="F57" s="457">
        <v>51.55</v>
      </c>
      <c r="G57" s="457">
        <v>15.2</v>
      </c>
      <c r="H57" s="457">
        <v>7</v>
      </c>
      <c r="I57" s="457">
        <v>1</v>
      </c>
      <c r="J57" s="457">
        <v>2</v>
      </c>
      <c r="K57" s="457">
        <v>3</v>
      </c>
      <c r="L57" s="457">
        <v>9.5</v>
      </c>
      <c r="M57" s="457">
        <v>0</v>
      </c>
      <c r="N57" s="457">
        <v>5.6</v>
      </c>
      <c r="O57" s="457">
        <v>0</v>
      </c>
      <c r="P57" s="457">
        <v>2</v>
      </c>
      <c r="Q57" s="457">
        <v>2</v>
      </c>
      <c r="R57" s="457">
        <v>176.15</v>
      </c>
      <c r="S57" s="251"/>
    </row>
    <row r="58" spans="1:19" ht="20.100000000000001" customHeight="1" x14ac:dyDescent="0.25">
      <c r="A58" s="382" t="s">
        <v>89</v>
      </c>
      <c r="B58" s="383" t="s">
        <v>201</v>
      </c>
      <c r="C58" s="488" t="s">
        <v>57</v>
      </c>
      <c r="D58" s="457">
        <v>11</v>
      </c>
      <c r="E58" s="457">
        <v>29</v>
      </c>
      <c r="F58" s="457">
        <v>10.4</v>
      </c>
      <c r="G58" s="457">
        <v>1.6</v>
      </c>
      <c r="H58" s="457">
        <v>2</v>
      </c>
      <c r="I58" s="457">
        <v>15.1</v>
      </c>
      <c r="J58" s="457">
        <v>0</v>
      </c>
      <c r="K58" s="457">
        <v>3</v>
      </c>
      <c r="L58" s="457">
        <v>3.4</v>
      </c>
      <c r="M58" s="457">
        <v>11</v>
      </c>
      <c r="N58" s="457">
        <v>12</v>
      </c>
      <c r="O58" s="457">
        <v>9</v>
      </c>
      <c r="P58" s="457">
        <v>0</v>
      </c>
      <c r="Q58" s="457">
        <v>0</v>
      </c>
      <c r="R58" s="457">
        <v>107.5</v>
      </c>
      <c r="S58" s="251"/>
    </row>
    <row r="59" spans="1:19" ht="20.100000000000001" customHeight="1" x14ac:dyDescent="0.25">
      <c r="A59" s="382" t="s">
        <v>90</v>
      </c>
      <c r="B59" s="383" t="s">
        <v>202</v>
      </c>
      <c r="C59" s="488" t="s">
        <v>57</v>
      </c>
      <c r="D59" s="457">
        <v>3</v>
      </c>
      <c r="E59" s="457">
        <v>49.5</v>
      </c>
      <c r="F59" s="457">
        <v>10</v>
      </c>
      <c r="G59" s="457">
        <v>4.5</v>
      </c>
      <c r="H59" s="457">
        <v>1.9</v>
      </c>
      <c r="I59" s="457">
        <v>22.8</v>
      </c>
      <c r="J59" s="457">
        <v>0</v>
      </c>
      <c r="K59" s="457">
        <v>3</v>
      </c>
      <c r="L59" s="457">
        <v>11.6</v>
      </c>
      <c r="M59" s="457">
        <v>6</v>
      </c>
      <c r="N59" s="457">
        <v>11</v>
      </c>
      <c r="O59" s="457">
        <v>12</v>
      </c>
      <c r="P59" s="457">
        <v>0</v>
      </c>
      <c r="Q59" s="457">
        <v>5</v>
      </c>
      <c r="R59" s="457">
        <v>140.30000000000001</v>
      </c>
      <c r="S59" s="251"/>
    </row>
    <row r="60" spans="1:19" ht="20.100000000000001" customHeight="1" x14ac:dyDescent="0.25">
      <c r="A60" s="382" t="s">
        <v>91</v>
      </c>
      <c r="B60" s="383" t="s">
        <v>203</v>
      </c>
      <c r="C60" s="488" t="s">
        <v>92</v>
      </c>
      <c r="D60" s="457">
        <v>11.5</v>
      </c>
      <c r="E60" s="457">
        <v>40</v>
      </c>
      <c r="F60" s="457">
        <v>35.5</v>
      </c>
      <c r="G60" s="457">
        <v>4</v>
      </c>
      <c r="H60" s="457">
        <v>5</v>
      </c>
      <c r="I60" s="457">
        <v>0</v>
      </c>
      <c r="J60" s="457">
        <v>0</v>
      </c>
      <c r="K60" s="457">
        <v>0</v>
      </c>
      <c r="L60" s="457">
        <v>11</v>
      </c>
      <c r="M60" s="457">
        <v>6</v>
      </c>
      <c r="N60" s="457">
        <v>3</v>
      </c>
      <c r="O60" s="457">
        <v>15</v>
      </c>
      <c r="P60" s="457">
        <v>0</v>
      </c>
      <c r="Q60" s="457">
        <v>2</v>
      </c>
      <c r="R60" s="457">
        <v>133</v>
      </c>
      <c r="S60" s="251"/>
    </row>
    <row r="61" spans="1:19" ht="20.100000000000001" customHeight="1" x14ac:dyDescent="0.25">
      <c r="A61" s="382" t="s">
        <v>91</v>
      </c>
      <c r="B61" s="383" t="s">
        <v>204</v>
      </c>
      <c r="C61" s="488" t="s">
        <v>59</v>
      </c>
      <c r="D61" s="457">
        <v>0</v>
      </c>
      <c r="E61" s="457">
        <v>0</v>
      </c>
      <c r="F61" s="457">
        <v>0</v>
      </c>
      <c r="G61" s="457">
        <v>0</v>
      </c>
      <c r="H61" s="457">
        <v>0</v>
      </c>
      <c r="I61" s="457">
        <v>0</v>
      </c>
      <c r="J61" s="457">
        <v>0</v>
      </c>
      <c r="K61" s="457">
        <v>0</v>
      </c>
      <c r="L61" s="457">
        <v>0</v>
      </c>
      <c r="M61" s="457">
        <v>0</v>
      </c>
      <c r="N61" s="457">
        <v>0</v>
      </c>
      <c r="O61" s="457">
        <v>0</v>
      </c>
      <c r="P61" s="457">
        <v>0</v>
      </c>
      <c r="Q61" s="457">
        <v>0</v>
      </c>
      <c r="R61" s="457">
        <v>0</v>
      </c>
      <c r="S61" s="251"/>
    </row>
    <row r="62" spans="1:19" ht="20.100000000000001" customHeight="1" x14ac:dyDescent="0.25">
      <c r="A62" s="382" t="s">
        <v>91</v>
      </c>
      <c r="B62" s="383" t="s">
        <v>205</v>
      </c>
      <c r="C62" s="488" t="s">
        <v>92</v>
      </c>
      <c r="D62" s="457">
        <v>22</v>
      </c>
      <c r="E62" s="457">
        <v>15</v>
      </c>
      <c r="F62" s="457">
        <v>24</v>
      </c>
      <c r="G62" s="457">
        <v>0</v>
      </c>
      <c r="H62" s="457">
        <v>3</v>
      </c>
      <c r="I62" s="457">
        <v>0</v>
      </c>
      <c r="J62" s="457">
        <v>0</v>
      </c>
      <c r="K62" s="457">
        <v>3</v>
      </c>
      <c r="L62" s="457">
        <v>14</v>
      </c>
      <c r="M62" s="457">
        <v>0</v>
      </c>
      <c r="N62" s="457">
        <v>33</v>
      </c>
      <c r="O62" s="457">
        <v>2</v>
      </c>
      <c r="P62" s="457">
        <v>2</v>
      </c>
      <c r="Q62" s="457">
        <v>1</v>
      </c>
      <c r="R62" s="457">
        <v>119</v>
      </c>
      <c r="S62" s="251"/>
    </row>
    <row r="63" spans="1:19" ht="20.100000000000001" customHeight="1" x14ac:dyDescent="0.25">
      <c r="A63" s="382" t="s">
        <v>93</v>
      </c>
      <c r="B63" s="383" t="s">
        <v>206</v>
      </c>
      <c r="C63" s="488" t="s">
        <v>57</v>
      </c>
      <c r="D63" s="457">
        <v>25</v>
      </c>
      <c r="E63" s="457">
        <v>26</v>
      </c>
      <c r="F63" s="457">
        <v>18</v>
      </c>
      <c r="G63" s="457">
        <v>12</v>
      </c>
      <c r="H63" s="457">
        <v>0</v>
      </c>
      <c r="I63" s="457">
        <v>23.5</v>
      </c>
      <c r="J63" s="457">
        <v>1</v>
      </c>
      <c r="K63" s="457">
        <v>0</v>
      </c>
      <c r="L63" s="457">
        <v>5</v>
      </c>
      <c r="M63" s="457">
        <v>3</v>
      </c>
      <c r="N63" s="457">
        <v>23</v>
      </c>
      <c r="O63" s="457">
        <v>5</v>
      </c>
      <c r="P63" s="457">
        <v>0</v>
      </c>
      <c r="Q63" s="457">
        <v>0</v>
      </c>
      <c r="R63" s="457">
        <v>141.5</v>
      </c>
      <c r="S63" s="251"/>
    </row>
    <row r="64" spans="1:19" ht="20.100000000000001" customHeight="1" x14ac:dyDescent="0.25">
      <c r="A64" s="382" t="s">
        <v>94</v>
      </c>
      <c r="B64" s="383" t="s">
        <v>250</v>
      </c>
      <c r="C64" s="488" t="s">
        <v>59</v>
      </c>
      <c r="D64" s="457">
        <v>1</v>
      </c>
      <c r="E64" s="457">
        <v>7</v>
      </c>
      <c r="F64" s="457">
        <v>3</v>
      </c>
      <c r="G64" s="457">
        <v>4</v>
      </c>
      <c r="H64" s="457">
        <v>1</v>
      </c>
      <c r="I64" s="457">
        <v>1</v>
      </c>
      <c r="J64" s="457">
        <v>0</v>
      </c>
      <c r="K64" s="457">
        <v>0</v>
      </c>
      <c r="L64" s="457">
        <v>2</v>
      </c>
      <c r="M64" s="457">
        <v>0</v>
      </c>
      <c r="N64" s="457">
        <v>1</v>
      </c>
      <c r="O64" s="457">
        <v>0</v>
      </c>
      <c r="P64" s="457">
        <v>0</v>
      </c>
      <c r="Q64" s="457">
        <v>4</v>
      </c>
      <c r="R64" s="457">
        <v>24</v>
      </c>
      <c r="S64" s="251"/>
    </row>
    <row r="65" spans="1:23" ht="20.100000000000001" customHeight="1" x14ac:dyDescent="0.25">
      <c r="A65" s="382" t="s">
        <v>94</v>
      </c>
      <c r="B65" s="383" t="s">
        <v>208</v>
      </c>
      <c r="C65" s="488" t="s">
        <v>59</v>
      </c>
      <c r="D65" s="457">
        <v>12</v>
      </c>
      <c r="E65" s="457">
        <v>17</v>
      </c>
      <c r="F65" s="457">
        <v>16</v>
      </c>
      <c r="G65" s="457">
        <v>1</v>
      </c>
      <c r="H65" s="457">
        <v>0</v>
      </c>
      <c r="I65" s="457">
        <v>7</v>
      </c>
      <c r="J65" s="457">
        <v>0</v>
      </c>
      <c r="K65" s="457">
        <v>0</v>
      </c>
      <c r="L65" s="457">
        <v>4</v>
      </c>
      <c r="M65" s="457">
        <v>1</v>
      </c>
      <c r="N65" s="457">
        <v>2</v>
      </c>
      <c r="O65" s="457">
        <v>8</v>
      </c>
      <c r="P65" s="457">
        <v>0</v>
      </c>
      <c r="Q65" s="457">
        <v>1</v>
      </c>
      <c r="R65" s="457">
        <v>69</v>
      </c>
      <c r="S65" s="251"/>
    </row>
    <row r="66" spans="1:23" ht="20.100000000000001" customHeight="1" x14ac:dyDescent="0.25">
      <c r="A66" s="382" t="s">
        <v>94</v>
      </c>
      <c r="B66" s="383" t="s">
        <v>209</v>
      </c>
      <c r="C66" s="488" t="s">
        <v>57</v>
      </c>
      <c r="D66" s="457">
        <v>12</v>
      </c>
      <c r="E66" s="457">
        <v>21</v>
      </c>
      <c r="F66" s="457">
        <v>49.2</v>
      </c>
      <c r="G66" s="457">
        <v>0</v>
      </c>
      <c r="H66" s="457">
        <v>3</v>
      </c>
      <c r="I66" s="457">
        <v>0</v>
      </c>
      <c r="J66" s="457">
        <v>0</v>
      </c>
      <c r="K66" s="457">
        <v>0</v>
      </c>
      <c r="L66" s="457">
        <v>6.8</v>
      </c>
      <c r="M66" s="457">
        <v>5.6</v>
      </c>
      <c r="N66" s="457">
        <v>4</v>
      </c>
      <c r="O66" s="457">
        <v>7</v>
      </c>
      <c r="P66" s="457">
        <v>0</v>
      </c>
      <c r="Q66" s="457">
        <v>0</v>
      </c>
      <c r="R66" s="457">
        <v>108.6</v>
      </c>
      <c r="S66" s="251"/>
    </row>
    <row r="67" spans="1:23" ht="20.100000000000001" customHeight="1" x14ac:dyDescent="0.25">
      <c r="A67" s="382" t="s">
        <v>95</v>
      </c>
      <c r="B67" s="383" t="s">
        <v>210</v>
      </c>
      <c r="C67" s="488" t="s">
        <v>57</v>
      </c>
      <c r="D67" s="457">
        <v>32</v>
      </c>
      <c r="E67" s="457">
        <v>0</v>
      </c>
      <c r="F67" s="457">
        <v>32</v>
      </c>
      <c r="G67" s="457">
        <v>1</v>
      </c>
      <c r="H67" s="457">
        <v>24</v>
      </c>
      <c r="I67" s="457">
        <v>0</v>
      </c>
      <c r="J67" s="457">
        <v>5</v>
      </c>
      <c r="K67" s="457">
        <v>7</v>
      </c>
      <c r="L67" s="457">
        <v>19</v>
      </c>
      <c r="M67" s="457">
        <v>0</v>
      </c>
      <c r="N67" s="457">
        <v>33</v>
      </c>
      <c r="O67" s="457">
        <v>27</v>
      </c>
      <c r="P67" s="457">
        <v>0</v>
      </c>
      <c r="Q67" s="457">
        <v>0</v>
      </c>
      <c r="R67" s="457">
        <v>180</v>
      </c>
      <c r="S67" s="251"/>
    </row>
    <row r="68" spans="1:23" ht="20.100000000000001" customHeight="1" x14ac:dyDescent="0.25">
      <c r="A68" s="382" t="s">
        <v>95</v>
      </c>
      <c r="B68" s="383" t="s">
        <v>251</v>
      </c>
      <c r="C68" s="488" t="s">
        <v>57</v>
      </c>
      <c r="D68" s="457">
        <v>4</v>
      </c>
      <c r="E68" s="457">
        <v>4</v>
      </c>
      <c r="F68" s="457">
        <v>7</v>
      </c>
      <c r="G68" s="457">
        <v>4</v>
      </c>
      <c r="H68" s="457">
        <v>3</v>
      </c>
      <c r="I68" s="457">
        <v>0</v>
      </c>
      <c r="J68" s="457">
        <v>1</v>
      </c>
      <c r="K68" s="457">
        <v>2</v>
      </c>
      <c r="L68" s="457">
        <v>4</v>
      </c>
      <c r="M68" s="457">
        <v>4</v>
      </c>
      <c r="N68" s="457">
        <v>11</v>
      </c>
      <c r="O68" s="457">
        <v>1</v>
      </c>
      <c r="P68" s="457">
        <v>0</v>
      </c>
      <c r="Q68" s="457">
        <v>7</v>
      </c>
      <c r="R68" s="457">
        <v>52</v>
      </c>
      <c r="S68" s="251"/>
    </row>
    <row r="69" spans="1:23" ht="20.100000000000001" customHeight="1" x14ac:dyDescent="0.25">
      <c r="A69" s="382" t="s">
        <v>95</v>
      </c>
      <c r="B69" s="383" t="s">
        <v>211</v>
      </c>
      <c r="C69" s="488" t="s">
        <v>57</v>
      </c>
      <c r="D69" s="457">
        <v>27</v>
      </c>
      <c r="E69" s="457">
        <v>17</v>
      </c>
      <c r="F69" s="457">
        <v>35</v>
      </c>
      <c r="G69" s="457">
        <v>1</v>
      </c>
      <c r="H69" s="457">
        <v>3</v>
      </c>
      <c r="I69" s="457">
        <v>4</v>
      </c>
      <c r="J69" s="457">
        <v>3</v>
      </c>
      <c r="K69" s="457">
        <v>5</v>
      </c>
      <c r="L69" s="457">
        <v>19</v>
      </c>
      <c r="M69" s="457">
        <v>7</v>
      </c>
      <c r="N69" s="457">
        <v>16</v>
      </c>
      <c r="O69" s="457">
        <v>15</v>
      </c>
      <c r="P69" s="457">
        <v>1</v>
      </c>
      <c r="Q69" s="457">
        <v>2</v>
      </c>
      <c r="R69" s="457">
        <v>155</v>
      </c>
      <c r="S69" s="251"/>
    </row>
    <row r="70" spans="1:23" ht="20.100000000000001" customHeight="1" x14ac:dyDescent="0.25">
      <c r="A70" s="382" t="s">
        <v>95</v>
      </c>
      <c r="B70" s="383" t="s">
        <v>212</v>
      </c>
      <c r="C70" s="488" t="s">
        <v>57</v>
      </c>
      <c r="D70" s="457">
        <v>1</v>
      </c>
      <c r="E70" s="457">
        <v>32</v>
      </c>
      <c r="F70" s="457">
        <v>54.5</v>
      </c>
      <c r="G70" s="457">
        <v>5</v>
      </c>
      <c r="H70" s="457">
        <v>2.5</v>
      </c>
      <c r="I70" s="457">
        <v>3</v>
      </c>
      <c r="J70" s="457">
        <v>0</v>
      </c>
      <c r="K70" s="457">
        <v>0</v>
      </c>
      <c r="L70" s="457">
        <v>3</v>
      </c>
      <c r="M70" s="457">
        <v>0</v>
      </c>
      <c r="N70" s="457">
        <v>6</v>
      </c>
      <c r="O70" s="457">
        <v>10.5</v>
      </c>
      <c r="P70" s="457">
        <v>3</v>
      </c>
      <c r="Q70" s="457">
        <v>5</v>
      </c>
      <c r="R70" s="457">
        <v>125.5</v>
      </c>
      <c r="S70" s="251"/>
    </row>
    <row r="71" spans="1:23" ht="20.100000000000001" customHeight="1" x14ac:dyDescent="0.25">
      <c r="A71" s="382" t="s">
        <v>96</v>
      </c>
      <c r="B71" s="383" t="s">
        <v>213</v>
      </c>
      <c r="C71" s="488" t="s">
        <v>59</v>
      </c>
      <c r="D71" s="457">
        <v>1</v>
      </c>
      <c r="E71" s="457">
        <v>7</v>
      </c>
      <c r="F71" s="457">
        <v>53</v>
      </c>
      <c r="G71" s="457">
        <v>11</v>
      </c>
      <c r="H71" s="457">
        <v>1</v>
      </c>
      <c r="I71" s="457">
        <v>0</v>
      </c>
      <c r="J71" s="457">
        <v>0</v>
      </c>
      <c r="K71" s="457">
        <v>0</v>
      </c>
      <c r="L71" s="457">
        <v>0</v>
      </c>
      <c r="M71" s="457">
        <v>3</v>
      </c>
      <c r="N71" s="457">
        <v>18</v>
      </c>
      <c r="O71" s="457">
        <v>11</v>
      </c>
      <c r="P71" s="457">
        <v>0</v>
      </c>
      <c r="Q71" s="457">
        <v>11</v>
      </c>
      <c r="R71" s="457">
        <v>116</v>
      </c>
      <c r="S71" s="251"/>
    </row>
    <row r="72" spans="1:23" ht="20.100000000000001" customHeight="1" x14ac:dyDescent="0.25">
      <c r="A72" s="382" t="s">
        <v>96</v>
      </c>
      <c r="B72" s="383" t="s">
        <v>252</v>
      </c>
      <c r="C72" s="488" t="s">
        <v>57</v>
      </c>
      <c r="D72" s="457">
        <v>22.7</v>
      </c>
      <c r="E72" s="457">
        <v>40</v>
      </c>
      <c r="F72" s="457">
        <v>34.1</v>
      </c>
      <c r="G72" s="457">
        <v>6.4</v>
      </c>
      <c r="H72" s="457">
        <v>2</v>
      </c>
      <c r="I72" s="457">
        <v>0</v>
      </c>
      <c r="J72" s="457">
        <v>0</v>
      </c>
      <c r="K72" s="457">
        <v>1</v>
      </c>
      <c r="L72" s="457">
        <v>6</v>
      </c>
      <c r="M72" s="457">
        <v>3</v>
      </c>
      <c r="N72" s="457">
        <v>0</v>
      </c>
      <c r="O72" s="457">
        <v>44.24</v>
      </c>
      <c r="P72" s="457">
        <v>0</v>
      </c>
      <c r="Q72" s="457">
        <v>3.1</v>
      </c>
      <c r="R72" s="457">
        <v>162.54</v>
      </c>
      <c r="S72" s="251"/>
    </row>
    <row r="73" spans="1:23" ht="20.100000000000001" customHeight="1" x14ac:dyDescent="0.25">
      <c r="A73" s="382" t="s">
        <v>97</v>
      </c>
      <c r="B73" s="383" t="s">
        <v>229</v>
      </c>
      <c r="C73" s="488" t="s">
        <v>57</v>
      </c>
      <c r="D73" s="457">
        <v>0</v>
      </c>
      <c r="E73" s="457">
        <v>63</v>
      </c>
      <c r="F73" s="457">
        <v>29</v>
      </c>
      <c r="G73" s="457">
        <v>5</v>
      </c>
      <c r="H73" s="457">
        <v>9</v>
      </c>
      <c r="I73" s="457">
        <v>19</v>
      </c>
      <c r="J73" s="457">
        <v>0</v>
      </c>
      <c r="K73" s="457">
        <v>5</v>
      </c>
      <c r="L73" s="457">
        <v>14</v>
      </c>
      <c r="M73" s="457">
        <v>6</v>
      </c>
      <c r="N73" s="457">
        <v>5</v>
      </c>
      <c r="O73" s="457">
        <v>20</v>
      </c>
      <c r="P73" s="457">
        <v>0</v>
      </c>
      <c r="Q73" s="457">
        <v>2</v>
      </c>
      <c r="R73" s="457">
        <v>177</v>
      </c>
      <c r="S73" s="251"/>
    </row>
    <row r="74" spans="1:23" ht="20.100000000000001" customHeight="1" x14ac:dyDescent="0.25">
      <c r="A74" s="382" t="s">
        <v>98</v>
      </c>
      <c r="B74" s="383" t="s">
        <v>927</v>
      </c>
      <c r="C74" s="488" t="s">
        <v>59</v>
      </c>
      <c r="D74" s="457">
        <v>0</v>
      </c>
      <c r="E74" s="457">
        <v>6</v>
      </c>
      <c r="F74" s="457">
        <v>6</v>
      </c>
      <c r="G74" s="457">
        <v>0</v>
      </c>
      <c r="H74" s="457">
        <v>0</v>
      </c>
      <c r="I74" s="457">
        <v>0</v>
      </c>
      <c r="J74" s="457">
        <v>0</v>
      </c>
      <c r="K74" s="457">
        <v>0</v>
      </c>
      <c r="L74" s="457">
        <v>6</v>
      </c>
      <c r="M74" s="457">
        <v>0</v>
      </c>
      <c r="N74" s="457">
        <v>3</v>
      </c>
      <c r="O74" s="457">
        <v>0</v>
      </c>
      <c r="P74" s="457">
        <v>0</v>
      </c>
      <c r="Q74" s="457">
        <v>6</v>
      </c>
      <c r="R74" s="457">
        <v>27</v>
      </c>
      <c r="S74" s="251"/>
    </row>
    <row r="75" spans="1:23" ht="20.100000000000001" customHeight="1" x14ac:dyDescent="0.25">
      <c r="A75" s="382" t="s">
        <v>98</v>
      </c>
      <c r="B75" s="383" t="s">
        <v>215</v>
      </c>
      <c r="C75" s="488" t="s">
        <v>57</v>
      </c>
      <c r="D75" s="457">
        <v>0</v>
      </c>
      <c r="E75" s="457">
        <v>40.54</v>
      </c>
      <c r="F75" s="457">
        <v>42.55</v>
      </c>
      <c r="G75" s="457">
        <v>3.54</v>
      </c>
      <c r="H75" s="457">
        <v>3.04</v>
      </c>
      <c r="I75" s="457">
        <v>13.23</v>
      </c>
      <c r="J75" s="457">
        <v>0</v>
      </c>
      <c r="K75" s="457">
        <v>1.7</v>
      </c>
      <c r="L75" s="457">
        <v>0</v>
      </c>
      <c r="M75" s="457">
        <v>8.91</v>
      </c>
      <c r="N75" s="457">
        <v>4.6900000000000004</v>
      </c>
      <c r="O75" s="457">
        <v>16.02</v>
      </c>
      <c r="P75" s="457">
        <v>2.23</v>
      </c>
      <c r="Q75" s="457">
        <v>0</v>
      </c>
      <c r="R75" s="457">
        <v>136.44999999999999</v>
      </c>
      <c r="S75" s="251"/>
    </row>
    <row r="76" spans="1:23" ht="20.100000000000001" customHeight="1" x14ac:dyDescent="0.25">
      <c r="A76" s="382" t="s">
        <v>99</v>
      </c>
      <c r="B76" s="383" t="s">
        <v>216</v>
      </c>
      <c r="C76" s="488" t="s">
        <v>57</v>
      </c>
      <c r="D76" s="457">
        <v>9</v>
      </c>
      <c r="E76" s="457">
        <v>20</v>
      </c>
      <c r="F76" s="457">
        <v>28</v>
      </c>
      <c r="G76" s="457">
        <v>5.2</v>
      </c>
      <c r="H76" s="457">
        <v>2</v>
      </c>
      <c r="I76" s="457">
        <v>0</v>
      </c>
      <c r="J76" s="457">
        <v>0</v>
      </c>
      <c r="K76" s="457">
        <v>0</v>
      </c>
      <c r="L76" s="457">
        <v>7.5</v>
      </c>
      <c r="M76" s="457">
        <v>3</v>
      </c>
      <c r="N76" s="457">
        <v>2</v>
      </c>
      <c r="O76" s="457">
        <v>5</v>
      </c>
      <c r="P76" s="457">
        <v>1</v>
      </c>
      <c r="Q76" s="457">
        <v>3.5</v>
      </c>
      <c r="R76" s="457">
        <v>86.2</v>
      </c>
      <c r="S76" s="251"/>
    </row>
    <row r="77" spans="1:23" ht="20.100000000000001" customHeight="1" x14ac:dyDescent="0.25">
      <c r="A77" s="382" t="s">
        <v>100</v>
      </c>
      <c r="B77" s="383" t="s">
        <v>217</v>
      </c>
      <c r="C77" s="488" t="s">
        <v>59</v>
      </c>
      <c r="D77" s="457">
        <v>1</v>
      </c>
      <c r="E77" s="457">
        <v>9</v>
      </c>
      <c r="F77" s="457">
        <v>28</v>
      </c>
      <c r="G77" s="457">
        <v>0</v>
      </c>
      <c r="H77" s="457">
        <v>3</v>
      </c>
      <c r="I77" s="457">
        <v>0</v>
      </c>
      <c r="J77" s="457">
        <v>0</v>
      </c>
      <c r="K77" s="457">
        <v>0</v>
      </c>
      <c r="L77" s="457">
        <v>15</v>
      </c>
      <c r="M77" s="457">
        <v>1</v>
      </c>
      <c r="N77" s="457">
        <v>13</v>
      </c>
      <c r="O77" s="457">
        <v>6</v>
      </c>
      <c r="P77" s="457">
        <v>0</v>
      </c>
      <c r="Q77" s="457">
        <v>0</v>
      </c>
      <c r="R77" s="457">
        <v>76</v>
      </c>
      <c r="S77" s="251"/>
    </row>
    <row r="78" spans="1:23" ht="20.100000000000001" customHeight="1" x14ac:dyDescent="0.25">
      <c r="A78" s="382" t="s">
        <v>101</v>
      </c>
      <c r="B78" s="383" t="s">
        <v>627</v>
      </c>
      <c r="C78" s="488" t="s">
        <v>61</v>
      </c>
      <c r="D78" s="457">
        <v>0</v>
      </c>
      <c r="E78" s="457">
        <v>0</v>
      </c>
      <c r="F78" s="457">
        <v>0</v>
      </c>
      <c r="G78" s="457">
        <v>0</v>
      </c>
      <c r="H78" s="457">
        <v>0</v>
      </c>
      <c r="I78" s="457">
        <v>0</v>
      </c>
      <c r="J78" s="457">
        <v>0</v>
      </c>
      <c r="K78" s="457">
        <v>0</v>
      </c>
      <c r="L78" s="457">
        <v>0</v>
      </c>
      <c r="M78" s="457">
        <v>0</v>
      </c>
      <c r="N78" s="457">
        <v>0</v>
      </c>
      <c r="O78" s="457">
        <v>0</v>
      </c>
      <c r="P78" s="457">
        <v>0</v>
      </c>
      <c r="Q78" s="457">
        <v>0</v>
      </c>
      <c r="R78" s="457">
        <v>0</v>
      </c>
      <c r="S78" s="251"/>
    </row>
    <row r="79" spans="1:23" ht="20.100000000000001" customHeight="1" x14ac:dyDescent="0.25">
      <c r="A79" s="382" t="s">
        <v>101</v>
      </c>
      <c r="B79" s="383" t="s">
        <v>628</v>
      </c>
      <c r="C79" s="488" t="s">
        <v>59</v>
      </c>
      <c r="D79" s="457">
        <v>2</v>
      </c>
      <c r="E79" s="457">
        <v>0</v>
      </c>
      <c r="F79" s="457">
        <v>0</v>
      </c>
      <c r="G79" s="457">
        <v>0</v>
      </c>
      <c r="H79" s="457">
        <v>1</v>
      </c>
      <c r="I79" s="457">
        <v>0</v>
      </c>
      <c r="J79" s="457">
        <v>0</v>
      </c>
      <c r="K79" s="457">
        <v>0</v>
      </c>
      <c r="L79" s="457">
        <v>0</v>
      </c>
      <c r="M79" s="457">
        <v>0.4</v>
      </c>
      <c r="N79" s="457">
        <v>0</v>
      </c>
      <c r="O79" s="457">
        <v>9</v>
      </c>
      <c r="P79" s="457">
        <v>0</v>
      </c>
      <c r="Q79" s="457">
        <v>0</v>
      </c>
      <c r="R79" s="457">
        <v>12.4</v>
      </c>
      <c r="S79" s="251"/>
    </row>
    <row r="80" spans="1:23" ht="20.100000000000001" customHeight="1" x14ac:dyDescent="0.25">
      <c r="A80" s="382" t="s">
        <v>101</v>
      </c>
      <c r="B80" s="383" t="s">
        <v>218</v>
      </c>
      <c r="C80" s="488" t="s">
        <v>57</v>
      </c>
      <c r="D80" s="457">
        <v>5</v>
      </c>
      <c r="E80" s="457">
        <v>9</v>
      </c>
      <c r="F80" s="457">
        <v>1</v>
      </c>
      <c r="G80" s="457">
        <v>1</v>
      </c>
      <c r="H80" s="457">
        <v>0</v>
      </c>
      <c r="I80" s="457">
        <v>24</v>
      </c>
      <c r="J80" s="457">
        <v>0</v>
      </c>
      <c r="K80" s="457">
        <v>0</v>
      </c>
      <c r="L80" s="457">
        <v>0</v>
      </c>
      <c r="M80" s="457">
        <v>2</v>
      </c>
      <c r="N80" s="457">
        <v>0</v>
      </c>
      <c r="O80" s="457">
        <v>0</v>
      </c>
      <c r="P80" s="457">
        <v>0</v>
      </c>
      <c r="Q80" s="457">
        <v>1</v>
      </c>
      <c r="R80" s="457">
        <v>43</v>
      </c>
      <c r="S80" s="251"/>
      <c r="T80" s="950"/>
      <c r="U80" s="950"/>
      <c r="V80" s="950"/>
      <c r="W80" s="950"/>
    </row>
    <row r="81" spans="1:23" ht="25.5" customHeight="1" x14ac:dyDescent="0.25">
      <c r="A81" s="179"/>
      <c r="B81" s="179" t="s">
        <v>579</v>
      </c>
      <c r="C81" s="184"/>
      <c r="D81" s="184">
        <v>715</v>
      </c>
      <c r="E81" s="184">
        <v>1760.77</v>
      </c>
      <c r="F81" s="184">
        <v>2066.64</v>
      </c>
      <c r="G81" s="184">
        <v>394.39</v>
      </c>
      <c r="H81" s="184">
        <v>210.89</v>
      </c>
      <c r="I81" s="184">
        <v>308.13</v>
      </c>
      <c r="J81" s="184">
        <v>42.1</v>
      </c>
      <c r="K81" s="184">
        <v>110.7</v>
      </c>
      <c r="L81" s="184">
        <v>665.07</v>
      </c>
      <c r="M81" s="184">
        <v>182.01</v>
      </c>
      <c r="N81" s="184">
        <v>958.34</v>
      </c>
      <c r="O81" s="184">
        <v>609.12</v>
      </c>
      <c r="P81" s="184">
        <v>71.63</v>
      </c>
      <c r="Q81" s="184">
        <v>233.67</v>
      </c>
      <c r="R81" s="184">
        <v>8328.4599999999991</v>
      </c>
      <c r="S81" s="251"/>
      <c r="T81" s="636"/>
      <c r="U81" s="637"/>
      <c r="V81" s="637"/>
      <c r="W81" s="637"/>
    </row>
    <row r="82" spans="1:23" ht="25.5" customHeight="1" x14ac:dyDescent="0.25">
      <c r="A82" s="179"/>
      <c r="B82" s="179" t="s">
        <v>530</v>
      </c>
      <c r="C82" s="184"/>
      <c r="D82" s="184">
        <v>11.92</v>
      </c>
      <c r="E82" s="184">
        <v>26.68</v>
      </c>
      <c r="F82" s="184">
        <v>29.11</v>
      </c>
      <c r="G82" s="184">
        <v>6.26</v>
      </c>
      <c r="H82" s="184">
        <v>3.57</v>
      </c>
      <c r="I82" s="184">
        <v>11.41</v>
      </c>
      <c r="J82" s="184">
        <v>2.34</v>
      </c>
      <c r="K82" s="184">
        <v>2.84</v>
      </c>
      <c r="L82" s="184">
        <v>10.08</v>
      </c>
      <c r="M82" s="184">
        <v>3.79</v>
      </c>
      <c r="N82" s="184">
        <v>15.21</v>
      </c>
      <c r="O82" s="184">
        <v>10.5</v>
      </c>
      <c r="P82" s="184">
        <v>2.39</v>
      </c>
      <c r="Q82" s="184">
        <v>5.99</v>
      </c>
      <c r="R82" s="184">
        <v>115.67</v>
      </c>
      <c r="T82" s="636"/>
      <c r="U82" s="637"/>
      <c r="V82" s="637"/>
      <c r="W82" s="637"/>
    </row>
    <row r="83" spans="1:23" ht="25.5" customHeight="1" thickBot="1" x14ac:dyDescent="0.3">
      <c r="A83" s="179"/>
      <c r="B83" s="334" t="s">
        <v>571</v>
      </c>
      <c r="C83" s="185"/>
      <c r="D83" s="185">
        <v>60</v>
      </c>
      <c r="E83" s="185">
        <v>66</v>
      </c>
      <c r="F83" s="185">
        <v>71</v>
      </c>
      <c r="G83" s="185">
        <v>63</v>
      </c>
      <c r="H83" s="185">
        <v>59</v>
      </c>
      <c r="I83" s="185">
        <v>27</v>
      </c>
      <c r="J83" s="185">
        <v>18</v>
      </c>
      <c r="K83" s="185">
        <v>39</v>
      </c>
      <c r="L83" s="185">
        <v>66</v>
      </c>
      <c r="M83" s="185">
        <v>48</v>
      </c>
      <c r="N83" s="185">
        <v>63</v>
      </c>
      <c r="O83" s="185">
        <v>58</v>
      </c>
      <c r="P83" s="185">
        <v>30</v>
      </c>
      <c r="Q83" s="185">
        <v>39</v>
      </c>
      <c r="R83" s="185">
        <v>72</v>
      </c>
      <c r="T83" s="636"/>
      <c r="U83" s="637"/>
      <c r="V83" s="637"/>
      <c r="W83" s="637"/>
    </row>
    <row r="84" spans="1:23" ht="31.5" customHeight="1" thickTop="1" x14ac:dyDescent="0.25">
      <c r="A84" s="307"/>
      <c r="B84" s="264" t="s">
        <v>102</v>
      </c>
      <c r="C84" s="308"/>
      <c r="D84" s="308"/>
      <c r="E84" s="308"/>
      <c r="F84" s="308"/>
      <c r="G84" s="308"/>
      <c r="H84" s="308"/>
      <c r="I84" s="308"/>
      <c r="J84" s="308"/>
      <c r="K84" s="308"/>
      <c r="L84" s="308"/>
      <c r="M84" s="308"/>
      <c r="N84" s="308"/>
      <c r="O84" s="308"/>
      <c r="P84" s="308"/>
      <c r="Q84" s="308"/>
      <c r="R84" s="308"/>
      <c r="T84" s="636"/>
      <c r="U84" s="637"/>
      <c r="V84" s="637"/>
      <c r="W84" s="637"/>
    </row>
    <row r="85" spans="1:23" ht="20.100000000000001" customHeight="1" x14ac:dyDescent="0.25">
      <c r="A85" s="382" t="s">
        <v>103</v>
      </c>
      <c r="B85" s="383" t="s">
        <v>104</v>
      </c>
      <c r="C85" s="488" t="s">
        <v>57</v>
      </c>
      <c r="D85" s="457">
        <v>10</v>
      </c>
      <c r="E85" s="457">
        <v>8</v>
      </c>
      <c r="F85" s="457">
        <v>129</v>
      </c>
      <c r="G85" s="457">
        <v>9</v>
      </c>
      <c r="H85" s="457">
        <v>38</v>
      </c>
      <c r="I85" s="457">
        <v>23</v>
      </c>
      <c r="J85" s="457">
        <v>16</v>
      </c>
      <c r="K85" s="457">
        <v>35</v>
      </c>
      <c r="L85" s="457">
        <v>45</v>
      </c>
      <c r="M85" s="457">
        <v>4</v>
      </c>
      <c r="N85" s="457">
        <v>30</v>
      </c>
      <c r="O85" s="457">
        <v>165</v>
      </c>
      <c r="P85" s="457">
        <v>4</v>
      </c>
      <c r="Q85" s="457">
        <v>20</v>
      </c>
      <c r="R85" s="457">
        <v>536</v>
      </c>
      <c r="T85" s="636"/>
      <c r="U85" s="637"/>
      <c r="V85" s="637"/>
      <c r="W85" s="637"/>
    </row>
    <row r="86" spans="1:23" ht="20.100000000000001" customHeight="1" thickBot="1" x14ac:dyDescent="0.3">
      <c r="A86" s="848" t="s">
        <v>613</v>
      </c>
      <c r="B86" s="849" t="s">
        <v>622</v>
      </c>
      <c r="C86" s="850" t="s">
        <v>59</v>
      </c>
      <c r="D86" s="851">
        <v>5</v>
      </c>
      <c r="E86" s="851">
        <v>10</v>
      </c>
      <c r="F86" s="851">
        <v>20</v>
      </c>
      <c r="G86" s="851">
        <v>0</v>
      </c>
      <c r="H86" s="851">
        <v>2</v>
      </c>
      <c r="I86" s="851">
        <v>5</v>
      </c>
      <c r="J86" s="851">
        <v>0</v>
      </c>
      <c r="K86" s="851">
        <v>4</v>
      </c>
      <c r="L86" s="851">
        <v>6</v>
      </c>
      <c r="M86" s="851">
        <v>1</v>
      </c>
      <c r="N86" s="851">
        <v>5</v>
      </c>
      <c r="O86" s="851">
        <v>5</v>
      </c>
      <c r="P86" s="851">
        <v>2</v>
      </c>
      <c r="Q86" s="851">
        <v>0</v>
      </c>
      <c r="R86" s="851">
        <v>65</v>
      </c>
      <c r="T86" s="636"/>
      <c r="U86" s="637"/>
      <c r="V86" s="637"/>
      <c r="W86" s="637"/>
    </row>
    <row r="87" spans="1:23" ht="14.4" thickTop="1" x14ac:dyDescent="0.25">
      <c r="D87" s="180"/>
      <c r="E87" s="180"/>
      <c r="F87" s="180"/>
      <c r="G87" s="180"/>
      <c r="H87" s="180"/>
      <c r="I87" s="180"/>
      <c r="J87" s="180"/>
      <c r="K87" s="180"/>
      <c r="L87" s="180"/>
      <c r="M87" s="180"/>
      <c r="N87" s="180"/>
      <c r="O87" s="180"/>
      <c r="P87" s="180"/>
      <c r="Q87" s="180"/>
      <c r="R87" s="180"/>
      <c r="T87" s="636"/>
      <c r="U87" s="637"/>
      <c r="V87" s="637"/>
      <c r="W87" s="637"/>
    </row>
    <row r="88" spans="1:23" ht="24" customHeight="1" x14ac:dyDescent="0.25">
      <c r="A88" s="1015" t="s">
        <v>982</v>
      </c>
      <c r="B88" s="1015"/>
      <c r="C88" s="1015"/>
      <c r="D88" s="180"/>
      <c r="E88" s="180"/>
      <c r="F88" s="180"/>
      <c r="G88" s="175"/>
      <c r="H88" s="175"/>
      <c r="I88" s="175"/>
      <c r="J88" s="175"/>
      <c r="K88" s="180"/>
      <c r="L88" s="180"/>
      <c r="M88" s="180"/>
      <c r="N88" s="180"/>
      <c r="O88" s="180"/>
      <c r="P88" s="180"/>
      <c r="Q88" s="180"/>
      <c r="R88" s="180"/>
      <c r="T88" s="636"/>
      <c r="U88" s="637"/>
      <c r="V88" s="637"/>
      <c r="W88" s="637"/>
    </row>
    <row r="89" spans="1:23" ht="13.8" x14ac:dyDescent="0.25">
      <c r="A89" s="241" t="s">
        <v>736</v>
      </c>
      <c r="B89" s="220"/>
      <c r="C89" s="220"/>
      <c r="D89" s="116"/>
      <c r="E89" s="116"/>
      <c r="F89" s="116"/>
      <c r="G89" s="176"/>
      <c r="H89" s="177"/>
      <c r="I89" s="177"/>
      <c r="J89" s="177"/>
      <c r="K89" s="116"/>
      <c r="L89" s="116"/>
      <c r="M89" s="116"/>
      <c r="N89" s="116"/>
      <c r="O89" s="116"/>
      <c r="P89" s="116"/>
      <c r="Q89" s="116"/>
      <c r="R89" s="116"/>
      <c r="T89" s="636"/>
      <c r="U89" s="637"/>
      <c r="V89" s="637"/>
      <c r="W89" s="637"/>
    </row>
    <row r="90" spans="1:23" x14ac:dyDescent="0.25">
      <c r="D90" s="635"/>
      <c r="E90" s="635"/>
      <c r="F90" s="635"/>
      <c r="G90" s="635"/>
      <c r="H90" s="635"/>
      <c r="I90" s="635"/>
      <c r="J90" s="635"/>
      <c r="K90" s="635"/>
      <c r="L90" s="635"/>
      <c r="M90" s="635"/>
      <c r="N90" s="635"/>
      <c r="O90" s="635"/>
      <c r="P90" s="635"/>
      <c r="Q90" s="635"/>
      <c r="R90" s="635"/>
      <c r="S90" s="644"/>
      <c r="T90" s="636"/>
      <c r="U90" s="637"/>
      <c r="V90" s="637"/>
      <c r="W90" s="637"/>
    </row>
    <row r="91" spans="1:23" x14ac:dyDescent="0.25">
      <c r="D91" s="635"/>
      <c r="E91" s="655"/>
      <c r="F91" s="655"/>
      <c r="G91" s="655"/>
      <c r="H91" s="655"/>
      <c r="I91" s="655"/>
      <c r="J91" s="655"/>
      <c r="K91" s="655"/>
      <c r="L91" s="655"/>
      <c r="M91" s="655"/>
      <c r="N91" s="655"/>
      <c r="O91" s="655"/>
      <c r="P91" s="655"/>
      <c r="Q91" s="655"/>
      <c r="R91" s="655"/>
      <c r="S91" s="635"/>
      <c r="T91" s="636"/>
      <c r="U91" s="637"/>
      <c r="V91" s="637"/>
      <c r="W91" s="637"/>
    </row>
    <row r="92" spans="1:23" x14ac:dyDescent="0.25">
      <c r="D92" s="635"/>
      <c r="E92" s="635"/>
      <c r="F92" s="655"/>
      <c r="G92" s="636"/>
      <c r="H92" s="637"/>
      <c r="I92" s="637"/>
      <c r="J92" s="637"/>
      <c r="K92" s="655"/>
      <c r="L92" s="655"/>
      <c r="M92" s="655"/>
      <c r="N92" s="655"/>
      <c r="O92" s="655"/>
      <c r="P92" s="655"/>
      <c r="Q92" s="655"/>
      <c r="R92" s="655"/>
      <c r="S92" s="655"/>
      <c r="T92" s="636"/>
      <c r="U92" s="637"/>
      <c r="V92" s="637"/>
      <c r="W92" s="637"/>
    </row>
    <row r="93" spans="1:23" x14ac:dyDescent="0.25">
      <c r="D93" s="655"/>
      <c r="E93" s="655"/>
      <c r="F93" s="655"/>
      <c r="G93" s="636"/>
      <c r="H93" s="637"/>
      <c r="I93" s="637"/>
      <c r="J93" s="637"/>
      <c r="K93" s="655"/>
      <c r="L93" s="655"/>
      <c r="M93" s="655"/>
      <c r="N93" s="655"/>
      <c r="O93" s="655"/>
      <c r="P93" s="655"/>
      <c r="Q93" s="655"/>
      <c r="R93" s="655"/>
      <c r="S93" s="644"/>
      <c r="T93" s="636"/>
      <c r="U93" s="637"/>
      <c r="V93" s="637"/>
      <c r="W93" s="637"/>
    </row>
    <row r="94" spans="1:23" x14ac:dyDescent="0.25">
      <c r="E94" s="790"/>
      <c r="F94" s="790"/>
      <c r="G94" s="790"/>
      <c r="H94" s="790"/>
      <c r="I94" s="637"/>
      <c r="J94" s="637"/>
      <c r="T94" s="636"/>
      <c r="U94" s="637"/>
      <c r="V94" s="637"/>
      <c r="W94" s="637"/>
    </row>
    <row r="95" spans="1:23" x14ac:dyDescent="0.25">
      <c r="E95" s="636"/>
      <c r="F95" s="637"/>
      <c r="G95" s="637"/>
      <c r="H95" s="637"/>
      <c r="I95" s="637"/>
      <c r="J95" s="637"/>
      <c r="T95" s="636"/>
      <c r="U95" s="637"/>
      <c r="V95" s="637"/>
      <c r="W95" s="637"/>
    </row>
    <row r="96" spans="1:23" x14ac:dyDescent="0.25">
      <c r="E96" s="636"/>
      <c r="F96" s="637"/>
      <c r="G96" s="637"/>
      <c r="H96" s="637"/>
      <c r="I96" s="637"/>
      <c r="J96" s="637"/>
    </row>
    <row r="97" spans="5:21" x14ac:dyDescent="0.25">
      <c r="E97" s="636"/>
      <c r="F97" s="637"/>
      <c r="G97" s="637"/>
      <c r="H97" s="637"/>
      <c r="I97" s="637"/>
      <c r="J97" s="637"/>
    </row>
    <row r="98" spans="5:21" x14ac:dyDescent="0.25">
      <c r="E98" s="636"/>
      <c r="F98" s="637"/>
      <c r="G98" s="637"/>
      <c r="H98" s="637"/>
      <c r="I98" s="637"/>
      <c r="J98" s="637"/>
    </row>
    <row r="99" spans="5:21" x14ac:dyDescent="0.25">
      <c r="E99" s="790"/>
      <c r="F99" s="790"/>
      <c r="G99" s="790"/>
      <c r="H99" s="790"/>
      <c r="I99" s="790"/>
      <c r="J99" s="790"/>
      <c r="K99" s="790"/>
      <c r="L99" s="790"/>
      <c r="M99" s="790"/>
      <c r="N99" s="790"/>
      <c r="O99" s="790"/>
      <c r="P99" s="790"/>
      <c r="Q99" s="790"/>
      <c r="R99" s="790"/>
      <c r="S99" s="790"/>
      <c r="T99" s="790"/>
      <c r="U99" s="790"/>
    </row>
    <row r="100" spans="5:21" x14ac:dyDescent="0.25">
      <c r="E100" s="655"/>
      <c r="F100" s="655"/>
      <c r="G100" s="655"/>
      <c r="H100" s="655"/>
      <c r="I100" s="655"/>
      <c r="J100" s="655"/>
      <c r="K100" s="655"/>
      <c r="L100" s="655"/>
      <c r="M100" s="655"/>
      <c r="N100" s="655"/>
      <c r="O100" s="655"/>
      <c r="P100" s="655"/>
      <c r="Q100" s="655"/>
      <c r="R100" s="655"/>
      <c r="S100" s="655"/>
      <c r="T100" s="655"/>
      <c r="U100" s="655"/>
    </row>
    <row r="101" spans="5:21" x14ac:dyDescent="0.25">
      <c r="E101" s="655"/>
      <c r="F101" s="655"/>
      <c r="G101" s="655"/>
      <c r="H101" s="655"/>
      <c r="I101" s="655"/>
      <c r="J101" s="655"/>
      <c r="K101" s="655"/>
      <c r="L101" s="655"/>
      <c r="M101" s="655"/>
      <c r="N101" s="655"/>
      <c r="O101" s="655"/>
      <c r="P101" s="655"/>
      <c r="Q101" s="655"/>
      <c r="R101" s="655"/>
      <c r="S101" s="655"/>
      <c r="T101" s="655"/>
      <c r="U101" s="655"/>
    </row>
    <row r="102" spans="5:21" x14ac:dyDescent="0.25">
      <c r="E102" s="636"/>
      <c r="F102" s="637"/>
      <c r="G102" s="637"/>
      <c r="H102" s="637"/>
      <c r="I102" s="637"/>
      <c r="J102" s="637"/>
    </row>
    <row r="103" spans="5:21" x14ac:dyDescent="0.25">
      <c r="E103" s="636"/>
      <c r="F103" s="637"/>
      <c r="G103" s="637"/>
      <c r="H103" s="637"/>
      <c r="I103" s="637"/>
      <c r="J103" s="637"/>
    </row>
    <row r="104" spans="5:21" x14ac:dyDescent="0.25">
      <c r="E104" s="636"/>
      <c r="F104" s="637"/>
      <c r="G104" s="637"/>
      <c r="H104" s="637"/>
      <c r="I104" s="637"/>
      <c r="J104" s="637"/>
    </row>
    <row r="105" spans="5:21" x14ac:dyDescent="0.25">
      <c r="E105" s="636"/>
      <c r="F105" s="637"/>
      <c r="G105" s="637"/>
      <c r="H105" s="637"/>
      <c r="I105" s="637"/>
      <c r="J105" s="637"/>
    </row>
    <row r="106" spans="5:21" x14ac:dyDescent="0.25">
      <c r="E106" s="636"/>
      <c r="F106" s="637"/>
      <c r="G106" s="637"/>
      <c r="H106" s="637"/>
      <c r="I106" s="177"/>
      <c r="J106" s="329"/>
    </row>
    <row r="107" spans="5:21" x14ac:dyDescent="0.25">
      <c r="E107" s="636"/>
      <c r="F107" s="637"/>
      <c r="G107" s="637"/>
      <c r="H107" s="637"/>
      <c r="I107" s="177"/>
      <c r="J107" s="329"/>
    </row>
    <row r="108" spans="5:21" x14ac:dyDescent="0.25">
      <c r="E108" s="636"/>
      <c r="F108" s="637"/>
      <c r="G108" s="637"/>
      <c r="H108" s="637"/>
      <c r="I108" s="177"/>
      <c r="J108" s="329"/>
    </row>
    <row r="109" spans="5:21" x14ac:dyDescent="0.25">
      <c r="E109" s="636"/>
      <c r="F109" s="637"/>
      <c r="G109" s="637"/>
      <c r="H109" s="637"/>
      <c r="I109" s="177"/>
      <c r="J109" s="329"/>
    </row>
    <row r="110" spans="5:21" x14ac:dyDescent="0.25">
      <c r="F110" s="329"/>
      <c r="G110" s="329"/>
      <c r="H110" s="329"/>
      <c r="I110" s="329"/>
      <c r="J110" s="329"/>
    </row>
  </sheetData>
  <autoFilter ref="A3:R86" xr:uid="{00000000-0009-0000-0000-00002A000000}"/>
  <mergeCells count="20">
    <mergeCell ref="R3:R4"/>
    <mergeCell ref="D3:D4"/>
    <mergeCell ref="J3:J4"/>
    <mergeCell ref="M3:M4"/>
    <mergeCell ref="N3:N4"/>
    <mergeCell ref="P3:P4"/>
    <mergeCell ref="Q3:Q4"/>
    <mergeCell ref="L3:L4"/>
    <mergeCell ref="O3:O4"/>
    <mergeCell ref="H3:H4"/>
    <mergeCell ref="I3:I4"/>
    <mergeCell ref="K3:K4"/>
    <mergeCell ref="E3:E4"/>
    <mergeCell ref="F3:F4"/>
    <mergeCell ref="G3:G4"/>
    <mergeCell ref="A88:C88"/>
    <mergeCell ref="A1:C1"/>
    <mergeCell ref="A2:B2"/>
    <mergeCell ref="A3:A4"/>
    <mergeCell ref="B3:B4"/>
  </mergeCells>
  <conditionalFormatting sqref="A5:R80">
    <cfRule type="expression" dxfId="8" priority="3">
      <formula>MOD(ROW(),2)=0</formula>
    </cfRule>
  </conditionalFormatting>
  <conditionalFormatting sqref="A85:R86">
    <cfRule type="expression" dxfId="7" priority="1">
      <formula>MOD(ROW(),2)=0</formula>
    </cfRule>
  </conditionalFormatting>
  <hyperlinks>
    <hyperlink ref="A2:B2" location="TOC!A1" display="Return to Table of Contents" xr:uid="{00000000-0004-0000-2A00-000000000000}"/>
  </hyperlinks>
  <pageMargins left="0.25" right="0.25" top="0.75" bottom="0.75" header="0.3" footer="0.3"/>
  <pageSetup scale="54"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9" max="17" man="1"/>
  </rowBreaks>
  <colBreaks count="1" manualBreakCount="1">
    <brk id="10" max="88"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70C0"/>
  </sheetPr>
  <dimension ref="A1:S113"/>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8.6640625" style="1" customWidth="1"/>
    <col min="2" max="2" width="45.5546875" style="1" customWidth="1"/>
    <col min="3" max="3" width="21.33203125" style="1" customWidth="1"/>
    <col min="4" max="4" width="13.88671875" style="1" customWidth="1"/>
    <col min="5" max="7" width="11.6640625" style="1" customWidth="1"/>
    <col min="8" max="8" width="13" style="1" customWidth="1"/>
    <col min="9" max="10" width="12.88671875" style="1" customWidth="1"/>
    <col min="11" max="17" width="11.6640625" style="1" customWidth="1"/>
    <col min="18" max="18" width="12.5546875" style="1" customWidth="1"/>
    <col min="19" max="16384" width="9.109375" style="1"/>
  </cols>
  <sheetData>
    <row r="1" spans="1:19" ht="35.25" customHeight="1" x14ac:dyDescent="0.25">
      <c r="A1" s="1012" t="s">
        <v>706</v>
      </c>
      <c r="B1" s="1012"/>
      <c r="C1" s="1012"/>
    </row>
    <row r="2" spans="1:19" ht="19.5" customHeight="1" x14ac:dyDescent="0.25">
      <c r="A2" s="1009" t="s">
        <v>10</v>
      </c>
      <c r="B2" s="1009"/>
      <c r="C2" s="462"/>
    </row>
    <row r="3" spans="1:19" ht="15" customHeight="1" x14ac:dyDescent="0.25">
      <c r="A3" s="1031" t="s">
        <v>254</v>
      </c>
      <c r="B3" s="1032" t="s">
        <v>153</v>
      </c>
      <c r="C3" s="54"/>
      <c r="D3" s="1079" t="s">
        <v>556</v>
      </c>
      <c r="E3" s="1079" t="s">
        <v>557</v>
      </c>
      <c r="F3" s="1079" t="s">
        <v>558</v>
      </c>
      <c r="G3" s="1079" t="s">
        <v>559</v>
      </c>
      <c r="H3" s="1079" t="s">
        <v>560</v>
      </c>
      <c r="I3" s="1079" t="s">
        <v>561</v>
      </c>
      <c r="J3" s="1079" t="s">
        <v>562</v>
      </c>
      <c r="K3" s="1079" t="s">
        <v>563</v>
      </c>
      <c r="L3" s="1079" t="s">
        <v>564</v>
      </c>
      <c r="M3" s="1079" t="s">
        <v>565</v>
      </c>
      <c r="N3" s="1079" t="s">
        <v>566</v>
      </c>
      <c r="O3" s="1079" t="s">
        <v>567</v>
      </c>
      <c r="P3" s="1079" t="s">
        <v>542</v>
      </c>
      <c r="Q3" s="1079" t="s">
        <v>568</v>
      </c>
      <c r="R3" s="1079" t="s">
        <v>580</v>
      </c>
    </row>
    <row r="4" spans="1:19" ht="50.25" customHeight="1" x14ac:dyDescent="0.25">
      <c r="A4" s="1031"/>
      <c r="B4" s="1032"/>
      <c r="C4" s="54" t="s">
        <v>55</v>
      </c>
      <c r="D4" s="1079"/>
      <c r="E4" s="1079"/>
      <c r="F4" s="1079"/>
      <c r="G4" s="1079"/>
      <c r="H4" s="1079"/>
      <c r="I4" s="1079"/>
      <c r="J4" s="1079"/>
      <c r="K4" s="1079"/>
      <c r="L4" s="1079"/>
      <c r="M4" s="1079"/>
      <c r="N4" s="1079"/>
      <c r="O4" s="1079"/>
      <c r="P4" s="1079"/>
      <c r="Q4" s="1079"/>
      <c r="R4" s="1079"/>
    </row>
    <row r="5" spans="1:19" ht="20.100000000000001" customHeight="1" x14ac:dyDescent="0.25">
      <c r="A5" s="382" t="s">
        <v>56</v>
      </c>
      <c r="B5" s="383" t="s">
        <v>154</v>
      </c>
      <c r="C5" s="488" t="s">
        <v>57</v>
      </c>
      <c r="D5" s="458">
        <v>3.95</v>
      </c>
      <c r="E5" s="458">
        <v>0</v>
      </c>
      <c r="F5" s="458">
        <v>0</v>
      </c>
      <c r="G5" s="458">
        <v>0</v>
      </c>
      <c r="H5" s="458">
        <v>0</v>
      </c>
      <c r="I5" s="458">
        <v>0</v>
      </c>
      <c r="J5" s="458">
        <v>0</v>
      </c>
      <c r="K5" s="458">
        <v>0</v>
      </c>
      <c r="L5" s="458">
        <v>0</v>
      </c>
      <c r="M5" s="458">
        <v>0.7</v>
      </c>
      <c r="N5" s="458">
        <v>0</v>
      </c>
      <c r="O5" s="458">
        <v>17.25</v>
      </c>
      <c r="P5" s="458">
        <v>0.2</v>
      </c>
      <c r="Q5" s="458">
        <v>0</v>
      </c>
      <c r="R5" s="458">
        <v>22.1</v>
      </c>
      <c r="S5" s="251"/>
    </row>
    <row r="6" spans="1:19" ht="20.100000000000001" customHeight="1" x14ac:dyDescent="0.25">
      <c r="A6" s="382" t="s">
        <v>361</v>
      </c>
      <c r="B6" s="383" t="s">
        <v>744</v>
      </c>
      <c r="C6" s="488" t="s">
        <v>59</v>
      </c>
      <c r="D6" s="458">
        <v>0</v>
      </c>
      <c r="E6" s="458">
        <v>0</v>
      </c>
      <c r="F6" s="458">
        <v>0</v>
      </c>
      <c r="G6" s="458">
        <v>0</v>
      </c>
      <c r="H6" s="458">
        <v>0</v>
      </c>
      <c r="I6" s="458">
        <v>0</v>
      </c>
      <c r="J6" s="458">
        <v>0</v>
      </c>
      <c r="K6" s="458">
        <v>0</v>
      </c>
      <c r="L6" s="458">
        <v>0</v>
      </c>
      <c r="M6" s="458">
        <v>0</v>
      </c>
      <c r="N6" s="458">
        <v>0</v>
      </c>
      <c r="O6" s="458">
        <v>0</v>
      </c>
      <c r="P6" s="458">
        <v>0</v>
      </c>
      <c r="Q6" s="458">
        <v>0</v>
      </c>
      <c r="R6" s="458">
        <v>0</v>
      </c>
      <c r="S6" s="251"/>
    </row>
    <row r="7" spans="1:19" ht="20.100000000000001" customHeight="1" x14ac:dyDescent="0.25">
      <c r="A7" s="382" t="s">
        <v>58</v>
      </c>
      <c r="B7" s="383" t="s">
        <v>155</v>
      </c>
      <c r="C7" s="488" t="s">
        <v>59</v>
      </c>
      <c r="D7" s="458">
        <v>0.5</v>
      </c>
      <c r="E7" s="458">
        <v>0</v>
      </c>
      <c r="F7" s="458">
        <v>0</v>
      </c>
      <c r="G7" s="458">
        <v>0</v>
      </c>
      <c r="H7" s="458">
        <v>0</v>
      </c>
      <c r="I7" s="458">
        <v>0</v>
      </c>
      <c r="J7" s="458">
        <v>0</v>
      </c>
      <c r="K7" s="458">
        <v>0</v>
      </c>
      <c r="L7" s="458">
        <v>0</v>
      </c>
      <c r="M7" s="458">
        <v>0</v>
      </c>
      <c r="N7" s="458">
        <v>0</v>
      </c>
      <c r="O7" s="458">
        <v>0</v>
      </c>
      <c r="P7" s="458">
        <v>0</v>
      </c>
      <c r="Q7" s="458">
        <v>0</v>
      </c>
      <c r="R7" s="458">
        <v>0.5</v>
      </c>
      <c r="S7" s="251"/>
    </row>
    <row r="8" spans="1:19" ht="20.100000000000001" customHeight="1" x14ac:dyDescent="0.25">
      <c r="A8" s="382" t="s">
        <v>58</v>
      </c>
      <c r="B8" s="383" t="s">
        <v>156</v>
      </c>
      <c r="C8" s="488" t="s">
        <v>59</v>
      </c>
      <c r="D8" s="458">
        <v>0.5</v>
      </c>
      <c r="E8" s="458">
        <v>0</v>
      </c>
      <c r="F8" s="458">
        <v>0</v>
      </c>
      <c r="G8" s="458">
        <v>0</v>
      </c>
      <c r="H8" s="458">
        <v>0</v>
      </c>
      <c r="I8" s="458">
        <v>0</v>
      </c>
      <c r="J8" s="458">
        <v>0</v>
      </c>
      <c r="K8" s="458">
        <v>0</v>
      </c>
      <c r="L8" s="458">
        <v>0</v>
      </c>
      <c r="M8" s="458">
        <v>0</v>
      </c>
      <c r="N8" s="458">
        <v>0</v>
      </c>
      <c r="O8" s="458">
        <v>3</v>
      </c>
      <c r="P8" s="458">
        <v>0</v>
      </c>
      <c r="Q8" s="458">
        <v>0</v>
      </c>
      <c r="R8" s="458">
        <v>3.5</v>
      </c>
      <c r="S8" s="251"/>
    </row>
    <row r="9" spans="1:19" ht="20.100000000000001" customHeight="1" x14ac:dyDescent="0.25">
      <c r="A9" s="382" t="s">
        <v>60</v>
      </c>
      <c r="B9" s="383" t="s">
        <v>246</v>
      </c>
      <c r="C9" s="488" t="s">
        <v>61</v>
      </c>
      <c r="D9" s="458">
        <v>0</v>
      </c>
      <c r="E9" s="458">
        <v>0</v>
      </c>
      <c r="F9" s="458">
        <v>1</v>
      </c>
      <c r="G9" s="458">
        <v>1.6</v>
      </c>
      <c r="H9" s="458">
        <v>0</v>
      </c>
      <c r="I9" s="458">
        <v>0</v>
      </c>
      <c r="J9" s="458">
        <v>0</v>
      </c>
      <c r="K9" s="458">
        <v>0</v>
      </c>
      <c r="L9" s="458">
        <v>0</v>
      </c>
      <c r="M9" s="458">
        <v>0</v>
      </c>
      <c r="N9" s="458">
        <v>0</v>
      </c>
      <c r="O9" s="458">
        <v>0</v>
      </c>
      <c r="P9" s="458">
        <v>0</v>
      </c>
      <c r="Q9" s="458">
        <v>0</v>
      </c>
      <c r="R9" s="458">
        <v>2.6</v>
      </c>
      <c r="S9" s="251"/>
    </row>
    <row r="10" spans="1:19" ht="20.100000000000001" customHeight="1" x14ac:dyDescent="0.25">
      <c r="A10" s="382" t="s">
        <v>60</v>
      </c>
      <c r="B10" s="383" t="s">
        <v>161</v>
      </c>
      <c r="C10" s="488" t="s">
        <v>59</v>
      </c>
      <c r="D10" s="458">
        <v>2</v>
      </c>
      <c r="E10" s="458">
        <v>3</v>
      </c>
      <c r="F10" s="458">
        <v>0</v>
      </c>
      <c r="G10" s="458">
        <v>0</v>
      </c>
      <c r="H10" s="458">
        <v>0</v>
      </c>
      <c r="I10" s="458">
        <v>0</v>
      </c>
      <c r="J10" s="458">
        <v>0</v>
      </c>
      <c r="K10" s="458">
        <v>0</v>
      </c>
      <c r="L10" s="458">
        <v>0</v>
      </c>
      <c r="M10" s="458">
        <v>0</v>
      </c>
      <c r="N10" s="458">
        <v>0</v>
      </c>
      <c r="O10" s="458">
        <v>0</v>
      </c>
      <c r="P10" s="458">
        <v>0</v>
      </c>
      <c r="Q10" s="458">
        <v>21.9</v>
      </c>
      <c r="R10" s="458">
        <v>26.9</v>
      </c>
      <c r="S10" s="251"/>
    </row>
    <row r="11" spans="1:19" ht="20.100000000000001" customHeight="1" x14ac:dyDescent="0.25">
      <c r="A11" s="382" t="s">
        <v>60</v>
      </c>
      <c r="B11" s="383" t="s">
        <v>162</v>
      </c>
      <c r="C11" s="488" t="s">
        <v>59</v>
      </c>
      <c r="D11" s="458">
        <v>1</v>
      </c>
      <c r="E11" s="458">
        <v>0</v>
      </c>
      <c r="F11" s="458">
        <v>0</v>
      </c>
      <c r="G11" s="458">
        <v>0</v>
      </c>
      <c r="H11" s="458">
        <v>0</v>
      </c>
      <c r="I11" s="458">
        <v>0</v>
      </c>
      <c r="J11" s="458">
        <v>2.4</v>
      </c>
      <c r="K11" s="458">
        <v>0</v>
      </c>
      <c r="L11" s="458">
        <v>0</v>
      </c>
      <c r="M11" s="458">
        <v>0</v>
      </c>
      <c r="N11" s="458">
        <v>1</v>
      </c>
      <c r="O11" s="458">
        <v>2</v>
      </c>
      <c r="P11" s="458">
        <v>0</v>
      </c>
      <c r="Q11" s="458">
        <v>0</v>
      </c>
      <c r="R11" s="458">
        <v>6.4</v>
      </c>
      <c r="S11" s="251"/>
    </row>
    <row r="12" spans="1:19" ht="20.100000000000001" customHeight="1" x14ac:dyDescent="0.25">
      <c r="A12" s="382" t="s">
        <v>60</v>
      </c>
      <c r="B12" s="383" t="s">
        <v>160</v>
      </c>
      <c r="C12" s="488" t="s">
        <v>57</v>
      </c>
      <c r="D12" s="458">
        <v>0</v>
      </c>
      <c r="E12" s="458">
        <v>0</v>
      </c>
      <c r="F12" s="458">
        <v>0</v>
      </c>
      <c r="G12" s="458">
        <v>0.4</v>
      </c>
      <c r="H12" s="458">
        <v>0</v>
      </c>
      <c r="I12" s="458">
        <v>0</v>
      </c>
      <c r="J12" s="458">
        <v>0</v>
      </c>
      <c r="K12" s="458">
        <v>0</v>
      </c>
      <c r="L12" s="458">
        <v>0</v>
      </c>
      <c r="M12" s="458">
        <v>0</v>
      </c>
      <c r="N12" s="458">
        <v>0</v>
      </c>
      <c r="O12" s="458">
        <v>26.07</v>
      </c>
      <c r="P12" s="458">
        <v>0</v>
      </c>
      <c r="Q12" s="458">
        <v>0</v>
      </c>
      <c r="R12" s="458">
        <v>26.47</v>
      </c>
      <c r="S12" s="251"/>
    </row>
    <row r="13" spans="1:19" ht="20.100000000000001" customHeight="1" x14ac:dyDescent="0.25">
      <c r="A13" s="382" t="s">
        <v>60</v>
      </c>
      <c r="B13" s="383" t="s">
        <v>159</v>
      </c>
      <c r="C13" s="488" t="s">
        <v>57</v>
      </c>
      <c r="D13" s="458">
        <v>1</v>
      </c>
      <c r="E13" s="458">
        <v>0</v>
      </c>
      <c r="F13" s="458">
        <v>0</v>
      </c>
      <c r="G13" s="458">
        <v>0</v>
      </c>
      <c r="H13" s="458">
        <v>0</v>
      </c>
      <c r="I13" s="458">
        <v>0</v>
      </c>
      <c r="J13" s="458">
        <v>0</v>
      </c>
      <c r="K13" s="458">
        <v>0</v>
      </c>
      <c r="L13" s="458">
        <v>0</v>
      </c>
      <c r="M13" s="458">
        <v>0</v>
      </c>
      <c r="N13" s="458">
        <v>0</v>
      </c>
      <c r="O13" s="458">
        <v>4</v>
      </c>
      <c r="P13" s="458">
        <v>0</v>
      </c>
      <c r="Q13" s="458">
        <v>0</v>
      </c>
      <c r="R13" s="458">
        <v>5</v>
      </c>
      <c r="S13" s="251"/>
    </row>
    <row r="14" spans="1:19" ht="20.100000000000001" customHeight="1" x14ac:dyDescent="0.25">
      <c r="A14" s="382" t="s">
        <v>60</v>
      </c>
      <c r="B14" s="383" t="s">
        <v>158</v>
      </c>
      <c r="C14" s="488" t="s">
        <v>59</v>
      </c>
      <c r="D14" s="458">
        <v>3</v>
      </c>
      <c r="E14" s="458">
        <v>0</v>
      </c>
      <c r="F14" s="458">
        <v>0</v>
      </c>
      <c r="G14" s="458">
        <v>0</v>
      </c>
      <c r="H14" s="458">
        <v>0</v>
      </c>
      <c r="I14" s="458">
        <v>0</v>
      </c>
      <c r="J14" s="458">
        <v>2</v>
      </c>
      <c r="K14" s="458">
        <v>0</v>
      </c>
      <c r="L14" s="458">
        <v>0</v>
      </c>
      <c r="M14" s="458">
        <v>0</v>
      </c>
      <c r="N14" s="458">
        <v>0</v>
      </c>
      <c r="O14" s="458">
        <v>8</v>
      </c>
      <c r="P14" s="458">
        <v>0</v>
      </c>
      <c r="Q14" s="458">
        <v>0</v>
      </c>
      <c r="R14" s="458">
        <v>13</v>
      </c>
      <c r="S14" s="251"/>
    </row>
    <row r="15" spans="1:19" ht="20.100000000000001" customHeight="1" x14ac:dyDescent="0.25">
      <c r="A15" s="382" t="s">
        <v>60</v>
      </c>
      <c r="B15" s="383" t="s">
        <v>163</v>
      </c>
      <c r="C15" s="488" t="s">
        <v>59</v>
      </c>
      <c r="D15" s="458">
        <v>0</v>
      </c>
      <c r="E15" s="458">
        <v>0</v>
      </c>
      <c r="F15" s="458">
        <v>0</v>
      </c>
      <c r="G15" s="458">
        <v>0</v>
      </c>
      <c r="H15" s="458">
        <v>0</v>
      </c>
      <c r="I15" s="458">
        <v>0</v>
      </c>
      <c r="J15" s="458">
        <v>0</v>
      </c>
      <c r="K15" s="458">
        <v>0</v>
      </c>
      <c r="L15" s="458">
        <v>0</v>
      </c>
      <c r="M15" s="458">
        <v>0</v>
      </c>
      <c r="N15" s="458">
        <v>0</v>
      </c>
      <c r="O15" s="458">
        <v>0</v>
      </c>
      <c r="P15" s="458">
        <v>0</v>
      </c>
      <c r="Q15" s="458">
        <v>2</v>
      </c>
      <c r="R15" s="458">
        <v>2</v>
      </c>
      <c r="S15" s="251"/>
    </row>
    <row r="16" spans="1:19" ht="20.100000000000001" customHeight="1" x14ac:dyDescent="0.25">
      <c r="A16" s="382" t="s">
        <v>63</v>
      </c>
      <c r="B16" s="383" t="s">
        <v>164</v>
      </c>
      <c r="C16" s="488" t="s">
        <v>57</v>
      </c>
      <c r="D16" s="458">
        <v>0</v>
      </c>
      <c r="E16" s="458">
        <v>0</v>
      </c>
      <c r="F16" s="458">
        <v>0</v>
      </c>
      <c r="G16" s="458">
        <v>0</v>
      </c>
      <c r="H16" s="458">
        <v>1</v>
      </c>
      <c r="I16" s="458">
        <v>0</v>
      </c>
      <c r="J16" s="458">
        <v>0</v>
      </c>
      <c r="K16" s="458">
        <v>0</v>
      </c>
      <c r="L16" s="458">
        <v>0</v>
      </c>
      <c r="M16" s="458">
        <v>0</v>
      </c>
      <c r="N16" s="458">
        <v>0</v>
      </c>
      <c r="O16" s="458">
        <v>7.5</v>
      </c>
      <c r="P16" s="458">
        <v>0</v>
      </c>
      <c r="Q16" s="458">
        <v>0</v>
      </c>
      <c r="R16" s="458">
        <v>8.5</v>
      </c>
      <c r="S16" s="251"/>
    </row>
    <row r="17" spans="1:19" ht="20.100000000000001" customHeight="1" x14ac:dyDescent="0.25">
      <c r="A17" s="382" t="s">
        <v>64</v>
      </c>
      <c r="B17" s="383" t="s">
        <v>165</v>
      </c>
      <c r="C17" s="488" t="s">
        <v>57</v>
      </c>
      <c r="D17" s="458">
        <v>5</v>
      </c>
      <c r="E17" s="458">
        <v>0</v>
      </c>
      <c r="F17" s="458">
        <v>1</v>
      </c>
      <c r="G17" s="458">
        <v>0.6</v>
      </c>
      <c r="H17" s="458">
        <v>0</v>
      </c>
      <c r="I17" s="458">
        <v>0</v>
      </c>
      <c r="J17" s="458">
        <v>0</v>
      </c>
      <c r="K17" s="458">
        <v>0</v>
      </c>
      <c r="L17" s="458">
        <v>0</v>
      </c>
      <c r="M17" s="458">
        <v>0</v>
      </c>
      <c r="N17" s="458">
        <v>0</v>
      </c>
      <c r="O17" s="458">
        <v>0</v>
      </c>
      <c r="P17" s="458">
        <v>0</v>
      </c>
      <c r="Q17" s="458">
        <v>0</v>
      </c>
      <c r="R17" s="458">
        <v>6.6</v>
      </c>
      <c r="S17" s="251"/>
    </row>
    <row r="18" spans="1:19" ht="20.100000000000001" customHeight="1" x14ac:dyDescent="0.25">
      <c r="A18" s="382" t="s">
        <v>66</v>
      </c>
      <c r="B18" s="383" t="s">
        <v>166</v>
      </c>
      <c r="C18" s="488" t="s">
        <v>59</v>
      </c>
      <c r="D18" s="458">
        <v>0</v>
      </c>
      <c r="E18" s="458">
        <v>0</v>
      </c>
      <c r="F18" s="458">
        <v>0</v>
      </c>
      <c r="G18" s="458">
        <v>0</v>
      </c>
      <c r="H18" s="458">
        <v>0</v>
      </c>
      <c r="I18" s="458">
        <v>0</v>
      </c>
      <c r="J18" s="458">
        <v>0</v>
      </c>
      <c r="K18" s="458">
        <v>0</v>
      </c>
      <c r="L18" s="458">
        <v>0</v>
      </c>
      <c r="M18" s="458">
        <v>0</v>
      </c>
      <c r="N18" s="458">
        <v>0</v>
      </c>
      <c r="O18" s="458">
        <v>0</v>
      </c>
      <c r="P18" s="458">
        <v>0</v>
      </c>
      <c r="Q18" s="458">
        <v>2</v>
      </c>
      <c r="R18" s="458">
        <v>2</v>
      </c>
      <c r="S18" s="251"/>
    </row>
    <row r="19" spans="1:19" ht="20.100000000000001" customHeight="1" x14ac:dyDescent="0.25">
      <c r="A19" s="382" t="s">
        <v>68</v>
      </c>
      <c r="B19" s="383" t="s">
        <v>169</v>
      </c>
      <c r="C19" s="488" t="s">
        <v>59</v>
      </c>
      <c r="D19" s="458">
        <v>0</v>
      </c>
      <c r="E19" s="458">
        <v>0</v>
      </c>
      <c r="F19" s="458">
        <v>0</v>
      </c>
      <c r="G19" s="458">
        <v>0</v>
      </c>
      <c r="H19" s="458">
        <v>0</v>
      </c>
      <c r="I19" s="458">
        <v>0</v>
      </c>
      <c r="J19" s="458">
        <v>0</v>
      </c>
      <c r="K19" s="458">
        <v>0</v>
      </c>
      <c r="L19" s="458">
        <v>0</v>
      </c>
      <c r="M19" s="458">
        <v>0</v>
      </c>
      <c r="N19" s="458">
        <v>0</v>
      </c>
      <c r="O19" s="458">
        <v>0</v>
      </c>
      <c r="P19" s="458">
        <v>0</v>
      </c>
      <c r="Q19" s="458">
        <v>0</v>
      </c>
      <c r="R19" s="458">
        <v>0</v>
      </c>
      <c r="S19" s="251"/>
    </row>
    <row r="20" spans="1:19" ht="20.100000000000001" customHeight="1" x14ac:dyDescent="0.25">
      <c r="A20" s="382" t="s">
        <v>68</v>
      </c>
      <c r="B20" s="383" t="s">
        <v>168</v>
      </c>
      <c r="C20" s="488" t="s">
        <v>59</v>
      </c>
      <c r="D20" s="458">
        <v>0</v>
      </c>
      <c r="E20" s="458">
        <v>0</v>
      </c>
      <c r="F20" s="458">
        <v>0</v>
      </c>
      <c r="G20" s="458">
        <v>0</v>
      </c>
      <c r="H20" s="458">
        <v>0</v>
      </c>
      <c r="I20" s="458">
        <v>0</v>
      </c>
      <c r="J20" s="458">
        <v>0</v>
      </c>
      <c r="K20" s="458">
        <v>0</v>
      </c>
      <c r="L20" s="458">
        <v>0</v>
      </c>
      <c r="M20" s="458">
        <v>0</v>
      </c>
      <c r="N20" s="458">
        <v>0</v>
      </c>
      <c r="O20" s="458">
        <v>0</v>
      </c>
      <c r="P20" s="458">
        <v>0</v>
      </c>
      <c r="Q20" s="458">
        <v>0</v>
      </c>
      <c r="R20" s="458">
        <v>0</v>
      </c>
      <c r="S20" s="251"/>
    </row>
    <row r="21" spans="1:19" ht="20.100000000000001" customHeight="1" x14ac:dyDescent="0.25">
      <c r="A21" s="382" t="s">
        <v>68</v>
      </c>
      <c r="B21" s="383" t="s">
        <v>167</v>
      </c>
      <c r="C21" s="488" t="s">
        <v>57</v>
      </c>
      <c r="D21" s="458">
        <v>5</v>
      </c>
      <c r="E21" s="458">
        <v>0</v>
      </c>
      <c r="F21" s="458">
        <v>0</v>
      </c>
      <c r="G21" s="458">
        <v>0</v>
      </c>
      <c r="H21" s="458">
        <v>0</v>
      </c>
      <c r="I21" s="458">
        <v>0</v>
      </c>
      <c r="J21" s="458">
        <v>0</v>
      </c>
      <c r="K21" s="458">
        <v>0</v>
      </c>
      <c r="L21" s="458">
        <v>0</v>
      </c>
      <c r="M21" s="458">
        <v>0</v>
      </c>
      <c r="N21" s="458">
        <v>0</v>
      </c>
      <c r="O21" s="458">
        <v>5.05</v>
      </c>
      <c r="P21" s="458">
        <v>0</v>
      </c>
      <c r="Q21" s="458">
        <v>35.25</v>
      </c>
      <c r="R21" s="458">
        <v>45.3</v>
      </c>
      <c r="S21" s="251"/>
    </row>
    <row r="22" spans="1:19" ht="20.100000000000001" customHeight="1" x14ac:dyDescent="0.25">
      <c r="A22" s="382" t="s">
        <v>69</v>
      </c>
      <c r="B22" s="383" t="s">
        <v>170</v>
      </c>
      <c r="C22" s="488" t="s">
        <v>57</v>
      </c>
      <c r="D22" s="458">
        <v>0</v>
      </c>
      <c r="E22" s="458">
        <v>0</v>
      </c>
      <c r="F22" s="458">
        <v>0</v>
      </c>
      <c r="G22" s="458">
        <v>0</v>
      </c>
      <c r="H22" s="458">
        <v>0</v>
      </c>
      <c r="I22" s="458">
        <v>0</v>
      </c>
      <c r="J22" s="458">
        <v>0</v>
      </c>
      <c r="K22" s="458">
        <v>0</v>
      </c>
      <c r="L22" s="458">
        <v>0</v>
      </c>
      <c r="M22" s="458">
        <v>0</v>
      </c>
      <c r="N22" s="458">
        <v>0</v>
      </c>
      <c r="O22" s="458">
        <v>0</v>
      </c>
      <c r="P22" s="458">
        <v>0</v>
      </c>
      <c r="Q22" s="458">
        <v>0</v>
      </c>
      <c r="R22" s="458">
        <v>0</v>
      </c>
      <c r="S22" s="251"/>
    </row>
    <row r="23" spans="1:19" ht="20.100000000000001" customHeight="1" x14ac:dyDescent="0.25">
      <c r="A23" s="382" t="s">
        <v>70</v>
      </c>
      <c r="B23" s="383" t="s">
        <v>172</v>
      </c>
      <c r="C23" s="488" t="s">
        <v>59</v>
      </c>
      <c r="D23" s="458">
        <v>0</v>
      </c>
      <c r="E23" s="458">
        <v>0</v>
      </c>
      <c r="F23" s="458">
        <v>0</v>
      </c>
      <c r="G23" s="458">
        <v>0</v>
      </c>
      <c r="H23" s="458">
        <v>0</v>
      </c>
      <c r="I23" s="458">
        <v>0</v>
      </c>
      <c r="J23" s="458">
        <v>0</v>
      </c>
      <c r="K23" s="458">
        <v>0</v>
      </c>
      <c r="L23" s="458">
        <v>0</v>
      </c>
      <c r="M23" s="458">
        <v>0</v>
      </c>
      <c r="N23" s="458">
        <v>0</v>
      </c>
      <c r="O23" s="458">
        <v>0</v>
      </c>
      <c r="P23" s="458">
        <v>0</v>
      </c>
      <c r="Q23" s="458">
        <v>0</v>
      </c>
      <c r="R23" s="458">
        <v>0</v>
      </c>
      <c r="S23" s="251"/>
    </row>
    <row r="24" spans="1:19" ht="20.100000000000001" customHeight="1" x14ac:dyDescent="0.25">
      <c r="A24" s="382" t="s">
        <v>70</v>
      </c>
      <c r="B24" s="383" t="s">
        <v>171</v>
      </c>
      <c r="C24" s="488" t="s">
        <v>57</v>
      </c>
      <c r="D24" s="458">
        <v>1</v>
      </c>
      <c r="E24" s="458">
        <v>0</v>
      </c>
      <c r="F24" s="458">
        <v>0</v>
      </c>
      <c r="G24" s="458">
        <v>0</v>
      </c>
      <c r="H24" s="458">
        <v>0</v>
      </c>
      <c r="I24" s="458">
        <v>0</v>
      </c>
      <c r="J24" s="458">
        <v>0</v>
      </c>
      <c r="K24" s="458">
        <v>0</v>
      </c>
      <c r="L24" s="458">
        <v>0</v>
      </c>
      <c r="M24" s="458">
        <v>0</v>
      </c>
      <c r="N24" s="458">
        <v>0</v>
      </c>
      <c r="O24" s="458">
        <v>0</v>
      </c>
      <c r="P24" s="458">
        <v>0</v>
      </c>
      <c r="Q24" s="458">
        <v>0</v>
      </c>
      <c r="R24" s="458">
        <v>1</v>
      </c>
      <c r="S24" s="251"/>
    </row>
    <row r="25" spans="1:19" ht="20.100000000000001" customHeight="1" x14ac:dyDescent="0.25">
      <c r="A25" s="382" t="s">
        <v>70</v>
      </c>
      <c r="B25" s="383" t="s">
        <v>991</v>
      </c>
      <c r="C25" s="488" t="s">
        <v>57</v>
      </c>
      <c r="D25" s="458">
        <v>0</v>
      </c>
      <c r="E25" s="458">
        <v>0</v>
      </c>
      <c r="F25" s="458">
        <v>0</v>
      </c>
      <c r="G25" s="458">
        <v>0</v>
      </c>
      <c r="H25" s="458">
        <v>0</v>
      </c>
      <c r="I25" s="458">
        <v>0</v>
      </c>
      <c r="J25" s="458">
        <v>0</v>
      </c>
      <c r="K25" s="458">
        <v>0</v>
      </c>
      <c r="L25" s="458">
        <v>0</v>
      </c>
      <c r="M25" s="458">
        <v>0</v>
      </c>
      <c r="N25" s="458">
        <v>0</v>
      </c>
      <c r="O25" s="458">
        <v>12</v>
      </c>
      <c r="P25" s="458">
        <v>0</v>
      </c>
      <c r="Q25" s="458">
        <v>0</v>
      </c>
      <c r="R25" s="458">
        <v>12</v>
      </c>
      <c r="S25" s="251"/>
    </row>
    <row r="26" spans="1:19" ht="20.100000000000001" customHeight="1" x14ac:dyDescent="0.25">
      <c r="A26" s="382" t="s">
        <v>71</v>
      </c>
      <c r="B26" s="383" t="s">
        <v>173</v>
      </c>
      <c r="C26" s="488" t="s">
        <v>57</v>
      </c>
      <c r="D26" s="458">
        <v>2</v>
      </c>
      <c r="E26" s="458">
        <v>0</v>
      </c>
      <c r="F26" s="458">
        <v>2</v>
      </c>
      <c r="G26" s="458">
        <v>2</v>
      </c>
      <c r="H26" s="458">
        <v>0</v>
      </c>
      <c r="I26" s="458">
        <v>0</v>
      </c>
      <c r="J26" s="458">
        <v>0</v>
      </c>
      <c r="K26" s="458">
        <v>0</v>
      </c>
      <c r="L26" s="458">
        <v>1</v>
      </c>
      <c r="M26" s="458">
        <v>0</v>
      </c>
      <c r="N26" s="458">
        <v>0</v>
      </c>
      <c r="O26" s="458">
        <v>10</v>
      </c>
      <c r="P26" s="458">
        <v>0</v>
      </c>
      <c r="Q26" s="458">
        <v>0</v>
      </c>
      <c r="R26" s="458">
        <v>17</v>
      </c>
      <c r="S26" s="251"/>
    </row>
    <row r="27" spans="1:19" ht="20.100000000000001" customHeight="1" x14ac:dyDescent="0.25">
      <c r="A27" s="382" t="s">
        <v>72</v>
      </c>
      <c r="B27" s="383" t="s">
        <v>174</v>
      </c>
      <c r="C27" s="488" t="s">
        <v>57</v>
      </c>
      <c r="D27" s="458">
        <v>0</v>
      </c>
      <c r="E27" s="458">
        <v>0</v>
      </c>
      <c r="F27" s="458">
        <v>0</v>
      </c>
      <c r="G27" s="458">
        <v>0</v>
      </c>
      <c r="H27" s="458">
        <v>0</v>
      </c>
      <c r="I27" s="458">
        <v>0</v>
      </c>
      <c r="J27" s="458">
        <v>0</v>
      </c>
      <c r="K27" s="458">
        <v>0</v>
      </c>
      <c r="L27" s="458">
        <v>0</v>
      </c>
      <c r="M27" s="458">
        <v>4</v>
      </c>
      <c r="N27" s="458">
        <v>0</v>
      </c>
      <c r="O27" s="458">
        <v>11.6</v>
      </c>
      <c r="P27" s="458">
        <v>0</v>
      </c>
      <c r="Q27" s="458">
        <v>0</v>
      </c>
      <c r="R27" s="458">
        <v>15.6</v>
      </c>
      <c r="S27" s="251"/>
    </row>
    <row r="28" spans="1:19" ht="20.100000000000001" customHeight="1" x14ac:dyDescent="0.25">
      <c r="A28" s="382" t="s">
        <v>73</v>
      </c>
      <c r="B28" s="383" t="s">
        <v>175</v>
      </c>
      <c r="C28" s="488" t="s">
        <v>57</v>
      </c>
      <c r="D28" s="458">
        <v>3</v>
      </c>
      <c r="E28" s="458">
        <v>0</v>
      </c>
      <c r="F28" s="458">
        <v>0</v>
      </c>
      <c r="G28" s="458">
        <v>2</v>
      </c>
      <c r="H28" s="458">
        <v>0</v>
      </c>
      <c r="I28" s="458">
        <v>0</v>
      </c>
      <c r="J28" s="458">
        <v>0</v>
      </c>
      <c r="K28" s="458">
        <v>0</v>
      </c>
      <c r="L28" s="458">
        <v>0</v>
      </c>
      <c r="M28" s="458">
        <v>1</v>
      </c>
      <c r="N28" s="458">
        <v>0</v>
      </c>
      <c r="O28" s="458">
        <v>2</v>
      </c>
      <c r="P28" s="458">
        <v>0</v>
      </c>
      <c r="Q28" s="458">
        <v>0</v>
      </c>
      <c r="R28" s="458">
        <v>8</v>
      </c>
      <c r="S28" s="251"/>
    </row>
    <row r="29" spans="1:19" ht="20.100000000000001" customHeight="1" x14ac:dyDescent="0.25">
      <c r="A29" s="382" t="s">
        <v>73</v>
      </c>
      <c r="B29" s="383" t="s">
        <v>176</v>
      </c>
      <c r="C29" s="488" t="s">
        <v>57</v>
      </c>
      <c r="D29" s="458">
        <v>0</v>
      </c>
      <c r="E29" s="458">
        <v>0</v>
      </c>
      <c r="F29" s="458">
        <v>0</v>
      </c>
      <c r="G29" s="458">
        <v>0</v>
      </c>
      <c r="H29" s="458">
        <v>0</v>
      </c>
      <c r="I29" s="458">
        <v>0</v>
      </c>
      <c r="J29" s="458">
        <v>0</v>
      </c>
      <c r="K29" s="458">
        <v>0</v>
      </c>
      <c r="L29" s="458">
        <v>0</v>
      </c>
      <c r="M29" s="458">
        <v>0</v>
      </c>
      <c r="N29" s="458">
        <v>0</v>
      </c>
      <c r="O29" s="458">
        <v>6</v>
      </c>
      <c r="P29" s="458">
        <v>0</v>
      </c>
      <c r="Q29" s="458">
        <v>0</v>
      </c>
      <c r="R29" s="458">
        <v>6</v>
      </c>
      <c r="S29" s="251"/>
    </row>
    <row r="30" spans="1:19" ht="20.100000000000001" customHeight="1" x14ac:dyDescent="0.25">
      <c r="A30" s="382" t="s">
        <v>74</v>
      </c>
      <c r="B30" s="383" t="s">
        <v>177</v>
      </c>
      <c r="C30" s="488" t="s">
        <v>57</v>
      </c>
      <c r="D30" s="458">
        <v>0</v>
      </c>
      <c r="E30" s="458">
        <v>0</v>
      </c>
      <c r="F30" s="458">
        <v>0</v>
      </c>
      <c r="G30" s="458">
        <v>0</v>
      </c>
      <c r="H30" s="458">
        <v>0</v>
      </c>
      <c r="I30" s="458">
        <v>0</v>
      </c>
      <c r="J30" s="458">
        <v>0</v>
      </c>
      <c r="K30" s="458">
        <v>0</v>
      </c>
      <c r="L30" s="458">
        <v>0</v>
      </c>
      <c r="M30" s="458">
        <v>0</v>
      </c>
      <c r="N30" s="458">
        <v>0</v>
      </c>
      <c r="O30" s="458">
        <v>0</v>
      </c>
      <c r="P30" s="458">
        <v>0</v>
      </c>
      <c r="Q30" s="458">
        <v>0</v>
      </c>
      <c r="R30" s="458">
        <v>0</v>
      </c>
      <c r="S30" s="251"/>
    </row>
    <row r="31" spans="1:19" ht="20.100000000000001" customHeight="1" x14ac:dyDescent="0.25">
      <c r="A31" s="382" t="s">
        <v>75</v>
      </c>
      <c r="B31" s="383" t="s">
        <v>247</v>
      </c>
      <c r="C31" s="488" t="s">
        <v>59</v>
      </c>
      <c r="D31" s="458">
        <v>0</v>
      </c>
      <c r="E31" s="458">
        <v>0</v>
      </c>
      <c r="F31" s="458">
        <v>0</v>
      </c>
      <c r="G31" s="458">
        <v>0</v>
      </c>
      <c r="H31" s="458">
        <v>0</v>
      </c>
      <c r="I31" s="458">
        <v>0</v>
      </c>
      <c r="J31" s="458">
        <v>0</v>
      </c>
      <c r="K31" s="458">
        <v>0</v>
      </c>
      <c r="L31" s="458">
        <v>0</v>
      </c>
      <c r="M31" s="458">
        <v>0</v>
      </c>
      <c r="N31" s="458">
        <v>0</v>
      </c>
      <c r="O31" s="458">
        <v>0</v>
      </c>
      <c r="P31" s="458">
        <v>0</v>
      </c>
      <c r="Q31" s="458">
        <v>0</v>
      </c>
      <c r="R31" s="458">
        <v>0</v>
      </c>
      <c r="S31" s="251"/>
    </row>
    <row r="32" spans="1:19" ht="20.100000000000001" customHeight="1" x14ac:dyDescent="0.25">
      <c r="A32" s="382" t="s">
        <v>76</v>
      </c>
      <c r="B32" s="383" t="s">
        <v>179</v>
      </c>
      <c r="C32" s="488" t="s">
        <v>57</v>
      </c>
      <c r="D32" s="458">
        <v>0</v>
      </c>
      <c r="E32" s="458">
        <v>0</v>
      </c>
      <c r="F32" s="458">
        <v>0</v>
      </c>
      <c r="G32" s="458">
        <v>0</v>
      </c>
      <c r="H32" s="458">
        <v>0</v>
      </c>
      <c r="I32" s="458">
        <v>0</v>
      </c>
      <c r="J32" s="458">
        <v>3</v>
      </c>
      <c r="K32" s="458">
        <v>0</v>
      </c>
      <c r="L32" s="458">
        <v>0</v>
      </c>
      <c r="M32" s="458">
        <v>0</v>
      </c>
      <c r="N32" s="458">
        <v>0</v>
      </c>
      <c r="O32" s="458">
        <v>5</v>
      </c>
      <c r="P32" s="458">
        <v>0</v>
      </c>
      <c r="Q32" s="458">
        <v>0</v>
      </c>
      <c r="R32" s="458">
        <v>8</v>
      </c>
      <c r="S32" s="251"/>
    </row>
    <row r="33" spans="1:19" ht="20.100000000000001" customHeight="1" x14ac:dyDescent="0.25">
      <c r="A33" s="382" t="s">
        <v>77</v>
      </c>
      <c r="B33" s="383" t="s">
        <v>181</v>
      </c>
      <c r="C33" s="488" t="s">
        <v>59</v>
      </c>
      <c r="D33" s="458">
        <v>9</v>
      </c>
      <c r="E33" s="458">
        <v>0</v>
      </c>
      <c r="F33" s="458">
        <v>4</v>
      </c>
      <c r="G33" s="458">
        <v>0</v>
      </c>
      <c r="H33" s="458">
        <v>0</v>
      </c>
      <c r="I33" s="458">
        <v>0</v>
      </c>
      <c r="J33" s="458">
        <v>9.5</v>
      </c>
      <c r="K33" s="458">
        <v>0</v>
      </c>
      <c r="L33" s="458">
        <v>0</v>
      </c>
      <c r="M33" s="458">
        <v>0</v>
      </c>
      <c r="N33" s="458">
        <v>0</v>
      </c>
      <c r="O33" s="458">
        <v>0</v>
      </c>
      <c r="P33" s="458">
        <v>0</v>
      </c>
      <c r="Q33" s="458">
        <v>0</v>
      </c>
      <c r="R33" s="458">
        <v>22.5</v>
      </c>
      <c r="S33" s="251"/>
    </row>
    <row r="34" spans="1:19" ht="20.100000000000001" customHeight="1" x14ac:dyDescent="0.25">
      <c r="A34" s="382" t="s">
        <v>77</v>
      </c>
      <c r="B34" s="383" t="s">
        <v>180</v>
      </c>
      <c r="C34" s="488" t="s">
        <v>59</v>
      </c>
      <c r="D34" s="458">
        <v>6</v>
      </c>
      <c r="E34" s="458">
        <v>0</v>
      </c>
      <c r="F34" s="458">
        <v>0</v>
      </c>
      <c r="G34" s="458">
        <v>0</v>
      </c>
      <c r="H34" s="458">
        <v>0</v>
      </c>
      <c r="I34" s="458">
        <v>0</v>
      </c>
      <c r="J34" s="458">
        <v>0</v>
      </c>
      <c r="K34" s="458">
        <v>0</v>
      </c>
      <c r="L34" s="458">
        <v>0</v>
      </c>
      <c r="M34" s="458">
        <v>0</v>
      </c>
      <c r="N34" s="458">
        <v>0</v>
      </c>
      <c r="O34" s="458">
        <v>0</v>
      </c>
      <c r="P34" s="458">
        <v>0</v>
      </c>
      <c r="Q34" s="458">
        <v>0</v>
      </c>
      <c r="R34" s="458">
        <v>6</v>
      </c>
      <c r="S34" s="251"/>
    </row>
    <row r="35" spans="1:19" ht="20.100000000000001" customHeight="1" x14ac:dyDescent="0.25">
      <c r="A35" s="382" t="s">
        <v>77</v>
      </c>
      <c r="B35" s="383" t="s">
        <v>182</v>
      </c>
      <c r="C35" s="488" t="s">
        <v>59</v>
      </c>
      <c r="D35" s="458">
        <v>3.5</v>
      </c>
      <c r="E35" s="458">
        <v>0</v>
      </c>
      <c r="F35" s="458">
        <v>0</v>
      </c>
      <c r="G35" s="458">
        <v>0</v>
      </c>
      <c r="H35" s="458">
        <v>0</v>
      </c>
      <c r="I35" s="458">
        <v>0</v>
      </c>
      <c r="J35" s="458">
        <v>0.92</v>
      </c>
      <c r="K35" s="458">
        <v>0</v>
      </c>
      <c r="L35" s="458">
        <v>0</v>
      </c>
      <c r="M35" s="458">
        <v>0</v>
      </c>
      <c r="N35" s="458">
        <v>0.2</v>
      </c>
      <c r="O35" s="458">
        <v>4.92</v>
      </c>
      <c r="P35" s="458">
        <v>0</v>
      </c>
      <c r="Q35" s="458">
        <v>1.38</v>
      </c>
      <c r="R35" s="458">
        <v>10.92</v>
      </c>
      <c r="S35" s="251"/>
    </row>
    <row r="36" spans="1:19" ht="20.100000000000001" customHeight="1" x14ac:dyDescent="0.25">
      <c r="A36" s="382" t="s">
        <v>78</v>
      </c>
      <c r="B36" s="383" t="s">
        <v>183</v>
      </c>
      <c r="C36" s="488" t="s">
        <v>59</v>
      </c>
      <c r="D36" s="458">
        <v>0</v>
      </c>
      <c r="E36" s="458">
        <v>0</v>
      </c>
      <c r="F36" s="458">
        <v>0</v>
      </c>
      <c r="G36" s="458">
        <v>0</v>
      </c>
      <c r="H36" s="458">
        <v>0</v>
      </c>
      <c r="I36" s="458">
        <v>0</v>
      </c>
      <c r="J36" s="458">
        <v>0</v>
      </c>
      <c r="K36" s="458">
        <v>0</v>
      </c>
      <c r="L36" s="458">
        <v>0</v>
      </c>
      <c r="M36" s="458">
        <v>0</v>
      </c>
      <c r="N36" s="458">
        <v>0</v>
      </c>
      <c r="O36" s="458">
        <v>0</v>
      </c>
      <c r="P36" s="458">
        <v>0</v>
      </c>
      <c r="Q36" s="458">
        <v>0</v>
      </c>
      <c r="R36" s="458">
        <v>0</v>
      </c>
      <c r="S36" s="251"/>
    </row>
    <row r="37" spans="1:19" ht="20.100000000000001" customHeight="1" x14ac:dyDescent="0.25">
      <c r="A37" s="382" t="s">
        <v>78</v>
      </c>
      <c r="B37" s="383" t="s">
        <v>184</v>
      </c>
      <c r="C37" s="488" t="s">
        <v>57</v>
      </c>
      <c r="D37" s="458">
        <v>6</v>
      </c>
      <c r="E37" s="458">
        <v>0</v>
      </c>
      <c r="F37" s="458">
        <v>0</v>
      </c>
      <c r="G37" s="458">
        <v>0</v>
      </c>
      <c r="H37" s="458">
        <v>0</v>
      </c>
      <c r="I37" s="458">
        <v>0</v>
      </c>
      <c r="J37" s="458">
        <v>1</v>
      </c>
      <c r="K37" s="458">
        <v>0</v>
      </c>
      <c r="L37" s="458">
        <v>0</v>
      </c>
      <c r="M37" s="458">
        <v>0</v>
      </c>
      <c r="N37" s="458">
        <v>1</v>
      </c>
      <c r="O37" s="458">
        <v>1</v>
      </c>
      <c r="P37" s="458">
        <v>0</v>
      </c>
      <c r="Q37" s="458">
        <v>31</v>
      </c>
      <c r="R37" s="458">
        <v>40</v>
      </c>
      <c r="S37" s="251"/>
    </row>
    <row r="38" spans="1:19" ht="20.100000000000001" customHeight="1" x14ac:dyDescent="0.25">
      <c r="A38" s="382" t="s">
        <v>79</v>
      </c>
      <c r="B38" s="383" t="s">
        <v>185</v>
      </c>
      <c r="C38" s="488" t="s">
        <v>57</v>
      </c>
      <c r="D38" s="458">
        <v>3.75</v>
      </c>
      <c r="E38" s="458">
        <v>1</v>
      </c>
      <c r="F38" s="458">
        <v>0</v>
      </c>
      <c r="G38" s="458">
        <v>0</v>
      </c>
      <c r="H38" s="458">
        <v>1</v>
      </c>
      <c r="I38" s="458">
        <v>0</v>
      </c>
      <c r="J38" s="458">
        <v>2</v>
      </c>
      <c r="K38" s="458">
        <v>0</v>
      </c>
      <c r="L38" s="458">
        <v>0</v>
      </c>
      <c r="M38" s="458">
        <v>0</v>
      </c>
      <c r="N38" s="458">
        <v>0</v>
      </c>
      <c r="O38" s="458">
        <v>12.65</v>
      </c>
      <c r="P38" s="458">
        <v>0</v>
      </c>
      <c r="Q38" s="458">
        <v>0</v>
      </c>
      <c r="R38" s="458">
        <v>20.399999999999999</v>
      </c>
      <c r="S38" s="251"/>
    </row>
    <row r="39" spans="1:19" ht="20.100000000000001" customHeight="1" x14ac:dyDescent="0.25">
      <c r="A39" s="382" t="s">
        <v>80</v>
      </c>
      <c r="B39" s="383" t="s">
        <v>186</v>
      </c>
      <c r="C39" s="488" t="s">
        <v>57</v>
      </c>
      <c r="D39" s="458">
        <v>2</v>
      </c>
      <c r="E39" s="458">
        <v>0</v>
      </c>
      <c r="F39" s="458">
        <v>0</v>
      </c>
      <c r="G39" s="458">
        <v>0</v>
      </c>
      <c r="H39" s="458">
        <v>2</v>
      </c>
      <c r="I39" s="458">
        <v>0</v>
      </c>
      <c r="J39" s="458">
        <v>0</v>
      </c>
      <c r="K39" s="458">
        <v>0</v>
      </c>
      <c r="L39" s="458">
        <v>0</v>
      </c>
      <c r="M39" s="458">
        <v>0</v>
      </c>
      <c r="N39" s="458">
        <v>0</v>
      </c>
      <c r="O39" s="458">
        <v>0</v>
      </c>
      <c r="P39" s="458">
        <v>0</v>
      </c>
      <c r="Q39" s="458">
        <v>0</v>
      </c>
      <c r="R39" s="458">
        <v>4</v>
      </c>
      <c r="S39" s="251"/>
    </row>
    <row r="40" spans="1:19" ht="20.100000000000001" customHeight="1" x14ac:dyDescent="0.25">
      <c r="A40" s="382" t="s">
        <v>81</v>
      </c>
      <c r="B40" s="383" t="s">
        <v>594</v>
      </c>
      <c r="C40" s="488" t="s">
        <v>59</v>
      </c>
      <c r="D40" s="458">
        <v>1</v>
      </c>
      <c r="E40" s="458">
        <v>0</v>
      </c>
      <c r="F40" s="458">
        <v>0</v>
      </c>
      <c r="G40" s="458">
        <v>0</v>
      </c>
      <c r="H40" s="458">
        <v>0</v>
      </c>
      <c r="I40" s="458">
        <v>0</v>
      </c>
      <c r="J40" s="458">
        <v>0</v>
      </c>
      <c r="K40" s="458">
        <v>0</v>
      </c>
      <c r="L40" s="458">
        <v>0</v>
      </c>
      <c r="M40" s="458">
        <v>0</v>
      </c>
      <c r="N40" s="458">
        <v>0</v>
      </c>
      <c r="O40" s="458">
        <v>2</v>
      </c>
      <c r="P40" s="458">
        <v>0</v>
      </c>
      <c r="Q40" s="458">
        <v>0</v>
      </c>
      <c r="R40" s="458">
        <v>3</v>
      </c>
      <c r="S40" s="251"/>
    </row>
    <row r="41" spans="1:19" ht="20.100000000000001" customHeight="1" x14ac:dyDescent="0.25">
      <c r="A41" s="382" t="s">
        <v>81</v>
      </c>
      <c r="B41" s="383" t="s">
        <v>248</v>
      </c>
      <c r="C41" s="488" t="s">
        <v>59</v>
      </c>
      <c r="D41" s="458">
        <v>0</v>
      </c>
      <c r="E41" s="458">
        <v>0</v>
      </c>
      <c r="F41" s="458">
        <v>0</v>
      </c>
      <c r="G41" s="458">
        <v>0</v>
      </c>
      <c r="H41" s="458">
        <v>0</v>
      </c>
      <c r="I41" s="458">
        <v>0</v>
      </c>
      <c r="J41" s="458">
        <v>0</v>
      </c>
      <c r="K41" s="458">
        <v>0</v>
      </c>
      <c r="L41" s="458">
        <v>0</v>
      </c>
      <c r="M41" s="458">
        <v>0</v>
      </c>
      <c r="N41" s="458">
        <v>0</v>
      </c>
      <c r="O41" s="458">
        <v>1</v>
      </c>
      <c r="P41" s="458">
        <v>0</v>
      </c>
      <c r="Q41" s="458">
        <v>0.5</v>
      </c>
      <c r="R41" s="458">
        <v>1.5</v>
      </c>
      <c r="S41" s="251"/>
    </row>
    <row r="42" spans="1:19" ht="20.100000000000001" customHeight="1" x14ac:dyDescent="0.25">
      <c r="A42" s="382" t="s">
        <v>81</v>
      </c>
      <c r="B42" s="383" t="s">
        <v>187</v>
      </c>
      <c r="C42" s="488" t="s">
        <v>57</v>
      </c>
      <c r="D42" s="458">
        <v>3</v>
      </c>
      <c r="E42" s="458">
        <v>0</v>
      </c>
      <c r="F42" s="458">
        <v>0</v>
      </c>
      <c r="G42" s="458">
        <v>0</v>
      </c>
      <c r="H42" s="458">
        <v>0</v>
      </c>
      <c r="I42" s="458">
        <v>0</v>
      </c>
      <c r="J42" s="458">
        <v>0</v>
      </c>
      <c r="K42" s="458">
        <v>0</v>
      </c>
      <c r="L42" s="458">
        <v>0</v>
      </c>
      <c r="M42" s="458">
        <v>0</v>
      </c>
      <c r="N42" s="458">
        <v>0</v>
      </c>
      <c r="O42" s="458">
        <v>0</v>
      </c>
      <c r="P42" s="458">
        <v>0</v>
      </c>
      <c r="Q42" s="458">
        <v>0</v>
      </c>
      <c r="R42" s="458">
        <v>3</v>
      </c>
      <c r="S42" s="251"/>
    </row>
    <row r="43" spans="1:19" ht="20.100000000000001" customHeight="1" x14ac:dyDescent="0.25">
      <c r="A43" s="382" t="s">
        <v>82</v>
      </c>
      <c r="B43" s="383" t="s">
        <v>189</v>
      </c>
      <c r="C43" s="488" t="s">
        <v>59</v>
      </c>
      <c r="D43" s="458">
        <v>1</v>
      </c>
      <c r="E43" s="458">
        <v>0</v>
      </c>
      <c r="F43" s="458">
        <v>0</v>
      </c>
      <c r="G43" s="458">
        <v>0</v>
      </c>
      <c r="H43" s="458">
        <v>0</v>
      </c>
      <c r="I43" s="458">
        <v>0</v>
      </c>
      <c r="J43" s="458">
        <v>0</v>
      </c>
      <c r="K43" s="458">
        <v>0</v>
      </c>
      <c r="L43" s="458">
        <v>0</v>
      </c>
      <c r="M43" s="458">
        <v>0</v>
      </c>
      <c r="N43" s="458">
        <v>0</v>
      </c>
      <c r="O43" s="458">
        <v>0</v>
      </c>
      <c r="P43" s="458">
        <v>0</v>
      </c>
      <c r="Q43" s="458">
        <v>0</v>
      </c>
      <c r="R43" s="458">
        <v>1</v>
      </c>
      <c r="S43" s="251"/>
    </row>
    <row r="44" spans="1:19" ht="20.100000000000001" customHeight="1" x14ac:dyDescent="0.25">
      <c r="A44" s="382" t="s">
        <v>82</v>
      </c>
      <c r="B44" s="383" t="s">
        <v>190</v>
      </c>
      <c r="C44" s="488" t="s">
        <v>57</v>
      </c>
      <c r="D44" s="458">
        <v>0</v>
      </c>
      <c r="E44" s="458">
        <v>0</v>
      </c>
      <c r="F44" s="458">
        <v>0</v>
      </c>
      <c r="G44" s="458">
        <v>0</v>
      </c>
      <c r="H44" s="458">
        <v>0</v>
      </c>
      <c r="I44" s="458">
        <v>0</v>
      </c>
      <c r="J44" s="458">
        <v>0</v>
      </c>
      <c r="K44" s="458">
        <v>0</v>
      </c>
      <c r="L44" s="458">
        <v>0</v>
      </c>
      <c r="M44" s="458">
        <v>0</v>
      </c>
      <c r="N44" s="458">
        <v>0</v>
      </c>
      <c r="O44" s="458">
        <v>0</v>
      </c>
      <c r="P44" s="458">
        <v>0</v>
      </c>
      <c r="Q44" s="458">
        <v>3</v>
      </c>
      <c r="R44" s="458">
        <v>3</v>
      </c>
      <c r="S44" s="251"/>
    </row>
    <row r="45" spans="1:19" ht="20.100000000000001" customHeight="1" x14ac:dyDescent="0.25">
      <c r="A45" s="382" t="s">
        <v>83</v>
      </c>
      <c r="B45" s="383" t="s">
        <v>191</v>
      </c>
      <c r="C45" s="488" t="s">
        <v>57</v>
      </c>
      <c r="D45" s="458">
        <v>0</v>
      </c>
      <c r="E45" s="458">
        <v>0</v>
      </c>
      <c r="F45" s="458">
        <v>0</v>
      </c>
      <c r="G45" s="458">
        <v>0</v>
      </c>
      <c r="H45" s="458">
        <v>0</v>
      </c>
      <c r="I45" s="458">
        <v>0</v>
      </c>
      <c r="J45" s="458">
        <v>0</v>
      </c>
      <c r="K45" s="458">
        <v>0</v>
      </c>
      <c r="L45" s="458">
        <v>0</v>
      </c>
      <c r="M45" s="458">
        <v>0</v>
      </c>
      <c r="N45" s="458">
        <v>0</v>
      </c>
      <c r="O45" s="458">
        <v>2</v>
      </c>
      <c r="P45" s="458">
        <v>0</v>
      </c>
      <c r="Q45" s="458">
        <v>0</v>
      </c>
      <c r="R45" s="458">
        <v>2</v>
      </c>
      <c r="S45" s="251"/>
    </row>
    <row r="46" spans="1:19" ht="20.100000000000001" customHeight="1" x14ac:dyDescent="0.25">
      <c r="A46" s="382" t="s">
        <v>84</v>
      </c>
      <c r="B46" s="383" t="s">
        <v>85</v>
      </c>
      <c r="C46" s="488" t="s">
        <v>57</v>
      </c>
      <c r="D46" s="458">
        <v>1</v>
      </c>
      <c r="E46" s="458">
        <v>0</v>
      </c>
      <c r="F46" s="458">
        <v>0</v>
      </c>
      <c r="G46" s="458">
        <v>0</v>
      </c>
      <c r="H46" s="458">
        <v>0</v>
      </c>
      <c r="I46" s="458">
        <v>0</v>
      </c>
      <c r="J46" s="458">
        <v>0</v>
      </c>
      <c r="K46" s="458">
        <v>0</v>
      </c>
      <c r="L46" s="458">
        <v>0</v>
      </c>
      <c r="M46" s="458">
        <v>0</v>
      </c>
      <c r="N46" s="458">
        <v>0</v>
      </c>
      <c r="O46" s="458">
        <v>1.6</v>
      </c>
      <c r="P46" s="458">
        <v>0</v>
      </c>
      <c r="Q46" s="458">
        <v>2.78</v>
      </c>
      <c r="R46" s="458">
        <v>5.38</v>
      </c>
      <c r="S46" s="251"/>
    </row>
    <row r="47" spans="1:19" ht="20.100000000000001" customHeight="1" x14ac:dyDescent="0.25">
      <c r="A47" s="382" t="s">
        <v>86</v>
      </c>
      <c r="B47" s="383" t="s">
        <v>192</v>
      </c>
      <c r="C47" s="488" t="s">
        <v>59</v>
      </c>
      <c r="D47" s="458">
        <v>0</v>
      </c>
      <c r="E47" s="458">
        <v>0</v>
      </c>
      <c r="F47" s="458">
        <v>0</v>
      </c>
      <c r="G47" s="458">
        <v>0</v>
      </c>
      <c r="H47" s="458">
        <v>0</v>
      </c>
      <c r="I47" s="458">
        <v>0</v>
      </c>
      <c r="J47" s="458">
        <v>0</v>
      </c>
      <c r="K47" s="458">
        <v>0</v>
      </c>
      <c r="L47" s="458">
        <v>0</v>
      </c>
      <c r="M47" s="458">
        <v>0</v>
      </c>
      <c r="N47" s="458">
        <v>0</v>
      </c>
      <c r="O47" s="458">
        <v>1</v>
      </c>
      <c r="P47" s="458">
        <v>0</v>
      </c>
      <c r="Q47" s="458">
        <v>5</v>
      </c>
      <c r="R47" s="458">
        <v>6</v>
      </c>
      <c r="S47" s="251"/>
    </row>
    <row r="48" spans="1:19" ht="20.100000000000001" customHeight="1" x14ac:dyDescent="0.25">
      <c r="A48" s="382" t="s">
        <v>86</v>
      </c>
      <c r="B48" s="383" t="s">
        <v>193</v>
      </c>
      <c r="C48" s="488" t="s">
        <v>59</v>
      </c>
      <c r="D48" s="458">
        <v>2</v>
      </c>
      <c r="E48" s="458">
        <v>0</v>
      </c>
      <c r="F48" s="458">
        <v>0</v>
      </c>
      <c r="G48" s="458">
        <v>0</v>
      </c>
      <c r="H48" s="458">
        <v>0</v>
      </c>
      <c r="I48" s="458">
        <v>0</v>
      </c>
      <c r="J48" s="458">
        <v>0</v>
      </c>
      <c r="K48" s="458">
        <v>0</v>
      </c>
      <c r="L48" s="458">
        <v>0</v>
      </c>
      <c r="M48" s="458">
        <v>0</v>
      </c>
      <c r="N48" s="458">
        <v>0</v>
      </c>
      <c r="O48" s="458">
        <v>0</v>
      </c>
      <c r="P48" s="458">
        <v>0</v>
      </c>
      <c r="Q48" s="458">
        <v>0</v>
      </c>
      <c r="R48" s="458">
        <v>2</v>
      </c>
      <c r="S48" s="251"/>
    </row>
    <row r="49" spans="1:19" ht="20.100000000000001" customHeight="1" x14ac:dyDescent="0.25">
      <c r="A49" s="382" t="s">
        <v>86</v>
      </c>
      <c r="B49" s="383" t="s">
        <v>194</v>
      </c>
      <c r="C49" s="488" t="s">
        <v>57</v>
      </c>
      <c r="D49" s="458">
        <v>0</v>
      </c>
      <c r="E49" s="458">
        <v>0</v>
      </c>
      <c r="F49" s="458">
        <v>0</v>
      </c>
      <c r="G49" s="458">
        <v>0</v>
      </c>
      <c r="H49" s="458">
        <v>0</v>
      </c>
      <c r="I49" s="458">
        <v>0</v>
      </c>
      <c r="J49" s="458">
        <v>0</v>
      </c>
      <c r="K49" s="458">
        <v>0</v>
      </c>
      <c r="L49" s="458">
        <v>0</v>
      </c>
      <c r="M49" s="458">
        <v>0</v>
      </c>
      <c r="N49" s="458">
        <v>0</v>
      </c>
      <c r="O49" s="458">
        <v>0</v>
      </c>
      <c r="P49" s="458">
        <v>0</v>
      </c>
      <c r="Q49" s="458">
        <v>1.72</v>
      </c>
      <c r="R49" s="458">
        <v>1.72</v>
      </c>
      <c r="S49" s="251"/>
    </row>
    <row r="50" spans="1:19" ht="20.100000000000001" customHeight="1" x14ac:dyDescent="0.25">
      <c r="A50" s="382" t="s">
        <v>86</v>
      </c>
      <c r="B50" s="383" t="s">
        <v>249</v>
      </c>
      <c r="C50" s="488" t="s">
        <v>59</v>
      </c>
      <c r="D50" s="458">
        <v>0</v>
      </c>
      <c r="E50" s="458">
        <v>0</v>
      </c>
      <c r="F50" s="458">
        <v>0</v>
      </c>
      <c r="G50" s="458">
        <v>0</v>
      </c>
      <c r="H50" s="458">
        <v>0</v>
      </c>
      <c r="I50" s="458">
        <v>0</v>
      </c>
      <c r="J50" s="458">
        <v>0</v>
      </c>
      <c r="K50" s="458">
        <v>0</v>
      </c>
      <c r="L50" s="458">
        <v>0</v>
      </c>
      <c r="M50" s="458">
        <v>0</v>
      </c>
      <c r="N50" s="458">
        <v>0</v>
      </c>
      <c r="O50" s="458">
        <v>0</v>
      </c>
      <c r="P50" s="458">
        <v>0</v>
      </c>
      <c r="Q50" s="458">
        <v>0</v>
      </c>
      <c r="R50" s="458">
        <v>0</v>
      </c>
      <c r="S50" s="251"/>
    </row>
    <row r="51" spans="1:19" ht="20.100000000000001" customHeight="1" x14ac:dyDescent="0.25">
      <c r="A51" s="382" t="s">
        <v>86</v>
      </c>
      <c r="B51" s="383" t="s">
        <v>196</v>
      </c>
      <c r="C51" s="488" t="s">
        <v>57</v>
      </c>
      <c r="D51" s="458">
        <v>2.2999999999999998</v>
      </c>
      <c r="E51" s="458">
        <v>0</v>
      </c>
      <c r="F51" s="458">
        <v>0</v>
      </c>
      <c r="G51" s="458">
        <v>0</v>
      </c>
      <c r="H51" s="458">
        <v>0</v>
      </c>
      <c r="I51" s="458">
        <v>0</v>
      </c>
      <c r="J51" s="458">
        <v>3</v>
      </c>
      <c r="K51" s="458">
        <v>0</v>
      </c>
      <c r="L51" s="458">
        <v>0</v>
      </c>
      <c r="M51" s="458">
        <v>0</v>
      </c>
      <c r="N51" s="458">
        <v>0.6</v>
      </c>
      <c r="O51" s="458">
        <v>31.3</v>
      </c>
      <c r="P51" s="458">
        <v>0</v>
      </c>
      <c r="Q51" s="458">
        <v>11.63</v>
      </c>
      <c r="R51" s="458">
        <v>48.83</v>
      </c>
      <c r="S51" s="251"/>
    </row>
    <row r="52" spans="1:19" ht="20.100000000000001" customHeight="1" x14ac:dyDescent="0.25">
      <c r="A52" s="382" t="s">
        <v>87</v>
      </c>
      <c r="B52" s="383" t="s">
        <v>198</v>
      </c>
      <c r="C52" s="488" t="s">
        <v>57</v>
      </c>
      <c r="D52" s="458">
        <v>0</v>
      </c>
      <c r="E52" s="458">
        <v>0</v>
      </c>
      <c r="F52" s="458">
        <v>0</v>
      </c>
      <c r="G52" s="458">
        <v>0</v>
      </c>
      <c r="H52" s="458">
        <v>0</v>
      </c>
      <c r="I52" s="458">
        <v>0</v>
      </c>
      <c r="J52" s="458">
        <v>0</v>
      </c>
      <c r="K52" s="458">
        <v>0</v>
      </c>
      <c r="L52" s="458">
        <v>0</v>
      </c>
      <c r="M52" s="458">
        <v>0</v>
      </c>
      <c r="N52" s="458">
        <v>0</v>
      </c>
      <c r="O52" s="458">
        <v>1</v>
      </c>
      <c r="P52" s="458">
        <v>0</v>
      </c>
      <c r="Q52" s="458">
        <v>1</v>
      </c>
      <c r="R52" s="458">
        <v>2</v>
      </c>
      <c r="S52" s="251"/>
    </row>
    <row r="53" spans="1:19" ht="20.100000000000001" customHeight="1" x14ac:dyDescent="0.25">
      <c r="A53" s="382" t="s">
        <v>87</v>
      </c>
      <c r="B53" s="383" t="s">
        <v>621</v>
      </c>
      <c r="C53" s="488" t="s">
        <v>59</v>
      </c>
      <c r="D53" s="458">
        <v>0</v>
      </c>
      <c r="E53" s="458">
        <v>0</v>
      </c>
      <c r="F53" s="458">
        <v>0</v>
      </c>
      <c r="G53" s="458">
        <v>0</v>
      </c>
      <c r="H53" s="458">
        <v>0</v>
      </c>
      <c r="I53" s="458">
        <v>0</v>
      </c>
      <c r="J53" s="458">
        <v>0</v>
      </c>
      <c r="K53" s="458">
        <v>0</v>
      </c>
      <c r="L53" s="458">
        <v>0</v>
      </c>
      <c r="M53" s="458">
        <v>0</v>
      </c>
      <c r="N53" s="458">
        <v>0</v>
      </c>
      <c r="O53" s="458">
        <v>0</v>
      </c>
      <c r="P53" s="458">
        <v>0</v>
      </c>
      <c r="Q53" s="458">
        <v>0</v>
      </c>
      <c r="R53" s="458">
        <v>0</v>
      </c>
      <c r="S53" s="251"/>
    </row>
    <row r="54" spans="1:19" ht="20.100000000000001" customHeight="1" x14ac:dyDescent="0.25">
      <c r="A54" s="382" t="s">
        <v>87</v>
      </c>
      <c r="B54" s="383" t="s">
        <v>197</v>
      </c>
      <c r="C54" s="488" t="s">
        <v>57</v>
      </c>
      <c r="D54" s="458">
        <v>2</v>
      </c>
      <c r="E54" s="458">
        <v>0</v>
      </c>
      <c r="F54" s="458">
        <v>0</v>
      </c>
      <c r="G54" s="458">
        <v>0</v>
      </c>
      <c r="H54" s="458">
        <v>0</v>
      </c>
      <c r="I54" s="458">
        <v>0</v>
      </c>
      <c r="J54" s="458">
        <v>2</v>
      </c>
      <c r="K54" s="458">
        <v>0</v>
      </c>
      <c r="L54" s="458">
        <v>0</v>
      </c>
      <c r="M54" s="458">
        <v>0</v>
      </c>
      <c r="N54" s="458">
        <v>0</v>
      </c>
      <c r="O54" s="458">
        <v>1</v>
      </c>
      <c r="P54" s="458">
        <v>0</v>
      </c>
      <c r="Q54" s="458">
        <v>0</v>
      </c>
      <c r="R54" s="458">
        <v>5</v>
      </c>
      <c r="S54" s="251"/>
    </row>
    <row r="55" spans="1:19" ht="20.100000000000001" customHeight="1" x14ac:dyDescent="0.25">
      <c r="A55" s="382" t="s">
        <v>88</v>
      </c>
      <c r="B55" s="383" t="s">
        <v>200</v>
      </c>
      <c r="C55" s="488" t="s">
        <v>59</v>
      </c>
      <c r="D55" s="458">
        <v>2.65</v>
      </c>
      <c r="E55" s="458">
        <v>0</v>
      </c>
      <c r="F55" s="458">
        <v>0</v>
      </c>
      <c r="G55" s="458">
        <v>0</v>
      </c>
      <c r="H55" s="458">
        <v>0</v>
      </c>
      <c r="I55" s="458">
        <v>0</v>
      </c>
      <c r="J55" s="458">
        <v>0</v>
      </c>
      <c r="K55" s="458">
        <v>0</v>
      </c>
      <c r="L55" s="458">
        <v>0</v>
      </c>
      <c r="M55" s="458">
        <v>0</v>
      </c>
      <c r="N55" s="458">
        <v>0</v>
      </c>
      <c r="O55" s="458">
        <v>0</v>
      </c>
      <c r="P55" s="458">
        <v>0</v>
      </c>
      <c r="Q55" s="458">
        <v>10</v>
      </c>
      <c r="R55" s="458">
        <v>12.65</v>
      </c>
      <c r="S55" s="251"/>
    </row>
    <row r="56" spans="1:19" ht="20.100000000000001" customHeight="1" x14ac:dyDescent="0.25">
      <c r="A56" s="382" t="s">
        <v>88</v>
      </c>
      <c r="B56" s="383" t="s">
        <v>926</v>
      </c>
      <c r="C56" s="488" t="s">
        <v>57</v>
      </c>
      <c r="D56" s="458">
        <v>0</v>
      </c>
      <c r="E56" s="458">
        <v>0</v>
      </c>
      <c r="F56" s="458">
        <v>0</v>
      </c>
      <c r="G56" s="458">
        <v>0</v>
      </c>
      <c r="H56" s="458">
        <v>0</v>
      </c>
      <c r="I56" s="458">
        <v>0</v>
      </c>
      <c r="J56" s="458">
        <v>0</v>
      </c>
      <c r="K56" s="458">
        <v>0</v>
      </c>
      <c r="L56" s="458">
        <v>0</v>
      </c>
      <c r="M56" s="458">
        <v>0</v>
      </c>
      <c r="N56" s="458">
        <v>0</v>
      </c>
      <c r="O56" s="458">
        <v>0</v>
      </c>
      <c r="P56" s="458">
        <v>0</v>
      </c>
      <c r="Q56" s="458">
        <v>0</v>
      </c>
      <c r="R56" s="458">
        <v>0</v>
      </c>
      <c r="S56" s="251"/>
    </row>
    <row r="57" spans="1:19" ht="20.100000000000001" customHeight="1" x14ac:dyDescent="0.25">
      <c r="A57" s="382" t="s">
        <v>88</v>
      </c>
      <c r="B57" s="383" t="s">
        <v>199</v>
      </c>
      <c r="C57" s="488" t="s">
        <v>57</v>
      </c>
      <c r="D57" s="458">
        <v>3</v>
      </c>
      <c r="E57" s="458">
        <v>0</v>
      </c>
      <c r="F57" s="458">
        <v>0</v>
      </c>
      <c r="G57" s="458">
        <v>0</v>
      </c>
      <c r="H57" s="458">
        <v>0</v>
      </c>
      <c r="I57" s="458">
        <v>0</v>
      </c>
      <c r="J57" s="458">
        <v>0</v>
      </c>
      <c r="K57" s="458">
        <v>0</v>
      </c>
      <c r="L57" s="458">
        <v>0</v>
      </c>
      <c r="M57" s="458">
        <v>0</v>
      </c>
      <c r="N57" s="458">
        <v>0</v>
      </c>
      <c r="O57" s="458">
        <v>0</v>
      </c>
      <c r="P57" s="458">
        <v>0</v>
      </c>
      <c r="Q57" s="458">
        <v>3.8</v>
      </c>
      <c r="R57" s="458">
        <v>6.8</v>
      </c>
      <c r="S57" s="251"/>
    </row>
    <row r="58" spans="1:19" ht="20.100000000000001" customHeight="1" x14ac:dyDescent="0.25">
      <c r="A58" s="382" t="s">
        <v>89</v>
      </c>
      <c r="B58" s="383" t="s">
        <v>201</v>
      </c>
      <c r="C58" s="488" t="s">
        <v>57</v>
      </c>
      <c r="D58" s="458">
        <v>1</v>
      </c>
      <c r="E58" s="458">
        <v>0</v>
      </c>
      <c r="F58" s="458">
        <v>0</v>
      </c>
      <c r="G58" s="458">
        <v>0</v>
      </c>
      <c r="H58" s="458">
        <v>0</v>
      </c>
      <c r="I58" s="458">
        <v>0</v>
      </c>
      <c r="J58" s="458">
        <v>0</v>
      </c>
      <c r="K58" s="458">
        <v>0</v>
      </c>
      <c r="L58" s="458">
        <v>0</v>
      </c>
      <c r="M58" s="458">
        <v>0</v>
      </c>
      <c r="N58" s="458">
        <v>0</v>
      </c>
      <c r="O58" s="458">
        <v>0</v>
      </c>
      <c r="P58" s="458">
        <v>0</v>
      </c>
      <c r="Q58" s="458">
        <v>0</v>
      </c>
      <c r="R58" s="458">
        <v>1</v>
      </c>
      <c r="S58" s="251"/>
    </row>
    <row r="59" spans="1:19" ht="20.100000000000001" customHeight="1" x14ac:dyDescent="0.25">
      <c r="A59" s="382" t="s">
        <v>90</v>
      </c>
      <c r="B59" s="383" t="s">
        <v>202</v>
      </c>
      <c r="C59" s="488" t="s">
        <v>57</v>
      </c>
      <c r="D59" s="458">
        <v>0</v>
      </c>
      <c r="E59" s="458">
        <v>0</v>
      </c>
      <c r="F59" s="458">
        <v>0</v>
      </c>
      <c r="G59" s="458">
        <v>0</v>
      </c>
      <c r="H59" s="458">
        <v>0</v>
      </c>
      <c r="I59" s="458">
        <v>0</v>
      </c>
      <c r="J59" s="458">
        <v>0</v>
      </c>
      <c r="K59" s="458">
        <v>0</v>
      </c>
      <c r="L59" s="458">
        <v>0</v>
      </c>
      <c r="M59" s="458">
        <v>0</v>
      </c>
      <c r="N59" s="458">
        <v>0</v>
      </c>
      <c r="O59" s="458">
        <v>3</v>
      </c>
      <c r="P59" s="458">
        <v>0</v>
      </c>
      <c r="Q59" s="458">
        <v>0</v>
      </c>
      <c r="R59" s="458">
        <v>3</v>
      </c>
      <c r="S59" s="251"/>
    </row>
    <row r="60" spans="1:19" ht="20.100000000000001" customHeight="1" x14ac:dyDescent="0.25">
      <c r="A60" s="382" t="s">
        <v>91</v>
      </c>
      <c r="B60" s="383" t="s">
        <v>203</v>
      </c>
      <c r="C60" s="488" t="s">
        <v>92</v>
      </c>
      <c r="D60" s="458">
        <v>0</v>
      </c>
      <c r="E60" s="458">
        <v>0</v>
      </c>
      <c r="F60" s="458">
        <v>0</v>
      </c>
      <c r="G60" s="458">
        <v>0</v>
      </c>
      <c r="H60" s="458">
        <v>0</v>
      </c>
      <c r="I60" s="458">
        <v>0</v>
      </c>
      <c r="J60" s="458">
        <v>0</v>
      </c>
      <c r="K60" s="458">
        <v>0</v>
      </c>
      <c r="L60" s="458">
        <v>0</v>
      </c>
      <c r="M60" s="458">
        <v>1</v>
      </c>
      <c r="N60" s="458">
        <v>0</v>
      </c>
      <c r="O60" s="458">
        <v>4</v>
      </c>
      <c r="P60" s="458">
        <v>0</v>
      </c>
      <c r="Q60" s="458">
        <v>5.5</v>
      </c>
      <c r="R60" s="458">
        <v>10.5</v>
      </c>
      <c r="S60" s="251"/>
    </row>
    <row r="61" spans="1:19" ht="20.100000000000001" customHeight="1" x14ac:dyDescent="0.25">
      <c r="A61" s="382" t="s">
        <v>91</v>
      </c>
      <c r="B61" s="383" t="s">
        <v>204</v>
      </c>
      <c r="C61" s="488" t="s">
        <v>59</v>
      </c>
      <c r="D61" s="458">
        <v>0</v>
      </c>
      <c r="E61" s="458">
        <v>0</v>
      </c>
      <c r="F61" s="458">
        <v>0</v>
      </c>
      <c r="G61" s="458">
        <v>0</v>
      </c>
      <c r="H61" s="458">
        <v>0</v>
      </c>
      <c r="I61" s="458">
        <v>0</v>
      </c>
      <c r="J61" s="458">
        <v>0</v>
      </c>
      <c r="K61" s="458">
        <v>0</v>
      </c>
      <c r="L61" s="458">
        <v>0</v>
      </c>
      <c r="M61" s="458">
        <v>0</v>
      </c>
      <c r="N61" s="458">
        <v>0</v>
      </c>
      <c r="O61" s="458">
        <v>0</v>
      </c>
      <c r="P61" s="458">
        <v>0</v>
      </c>
      <c r="Q61" s="458">
        <v>0</v>
      </c>
      <c r="R61" s="458">
        <v>0</v>
      </c>
      <c r="S61" s="251"/>
    </row>
    <row r="62" spans="1:19" ht="20.100000000000001" customHeight="1" x14ac:dyDescent="0.25">
      <c r="A62" s="382" t="s">
        <v>91</v>
      </c>
      <c r="B62" s="383" t="s">
        <v>205</v>
      </c>
      <c r="C62" s="488" t="s">
        <v>92</v>
      </c>
      <c r="D62" s="458">
        <v>4</v>
      </c>
      <c r="E62" s="458">
        <v>0</v>
      </c>
      <c r="F62" s="458">
        <v>0</v>
      </c>
      <c r="G62" s="458">
        <v>0</v>
      </c>
      <c r="H62" s="458">
        <v>0</v>
      </c>
      <c r="I62" s="458">
        <v>0</v>
      </c>
      <c r="J62" s="458">
        <v>0</v>
      </c>
      <c r="K62" s="458">
        <v>0</v>
      </c>
      <c r="L62" s="458">
        <v>0</v>
      </c>
      <c r="M62" s="458">
        <v>0</v>
      </c>
      <c r="N62" s="458">
        <v>0</v>
      </c>
      <c r="O62" s="458">
        <v>0</v>
      </c>
      <c r="P62" s="458">
        <v>0</v>
      </c>
      <c r="Q62" s="458">
        <v>4</v>
      </c>
      <c r="R62" s="458">
        <v>8</v>
      </c>
      <c r="S62" s="251"/>
    </row>
    <row r="63" spans="1:19" ht="20.100000000000001" customHeight="1" x14ac:dyDescent="0.25">
      <c r="A63" s="382" t="s">
        <v>93</v>
      </c>
      <c r="B63" s="383" t="s">
        <v>206</v>
      </c>
      <c r="C63" s="488" t="s">
        <v>57</v>
      </c>
      <c r="D63" s="458">
        <v>8</v>
      </c>
      <c r="E63" s="458">
        <v>6</v>
      </c>
      <c r="F63" s="458">
        <v>0</v>
      </c>
      <c r="G63" s="458">
        <v>0</v>
      </c>
      <c r="H63" s="458">
        <v>0</v>
      </c>
      <c r="I63" s="458">
        <v>0</v>
      </c>
      <c r="J63" s="458">
        <v>0</v>
      </c>
      <c r="K63" s="458">
        <v>0</v>
      </c>
      <c r="L63" s="458">
        <v>0</v>
      </c>
      <c r="M63" s="458">
        <v>2</v>
      </c>
      <c r="N63" s="458">
        <v>0</v>
      </c>
      <c r="O63" s="458">
        <v>0</v>
      </c>
      <c r="P63" s="458">
        <v>0</v>
      </c>
      <c r="Q63" s="458">
        <v>4</v>
      </c>
      <c r="R63" s="458">
        <v>20</v>
      </c>
      <c r="S63" s="251"/>
    </row>
    <row r="64" spans="1:19" ht="20.100000000000001" customHeight="1" x14ac:dyDescent="0.25">
      <c r="A64" s="382" t="s">
        <v>94</v>
      </c>
      <c r="B64" s="383" t="s">
        <v>250</v>
      </c>
      <c r="C64" s="488" t="s">
        <v>59</v>
      </c>
      <c r="D64" s="458">
        <v>0</v>
      </c>
      <c r="E64" s="458">
        <v>0</v>
      </c>
      <c r="F64" s="458">
        <v>0</v>
      </c>
      <c r="G64" s="458">
        <v>0</v>
      </c>
      <c r="H64" s="458">
        <v>0</v>
      </c>
      <c r="I64" s="458">
        <v>0</v>
      </c>
      <c r="J64" s="458">
        <v>0</v>
      </c>
      <c r="K64" s="458">
        <v>0</v>
      </c>
      <c r="L64" s="458">
        <v>0</v>
      </c>
      <c r="M64" s="458">
        <v>0</v>
      </c>
      <c r="N64" s="458">
        <v>0</v>
      </c>
      <c r="O64" s="458">
        <v>0</v>
      </c>
      <c r="P64" s="458">
        <v>0</v>
      </c>
      <c r="Q64" s="458">
        <v>0</v>
      </c>
      <c r="R64" s="458">
        <v>0</v>
      </c>
      <c r="S64" s="251"/>
    </row>
    <row r="65" spans="1:19" ht="20.100000000000001" customHeight="1" x14ac:dyDescent="0.25">
      <c r="A65" s="382" t="s">
        <v>94</v>
      </c>
      <c r="B65" s="383" t="s">
        <v>208</v>
      </c>
      <c r="C65" s="488" t="s">
        <v>59</v>
      </c>
      <c r="D65" s="458">
        <v>0</v>
      </c>
      <c r="E65" s="458">
        <v>0</v>
      </c>
      <c r="F65" s="458">
        <v>0</v>
      </c>
      <c r="G65" s="458">
        <v>0</v>
      </c>
      <c r="H65" s="458">
        <v>0</v>
      </c>
      <c r="I65" s="458">
        <v>0</v>
      </c>
      <c r="J65" s="458">
        <v>0</v>
      </c>
      <c r="K65" s="458">
        <v>0</v>
      </c>
      <c r="L65" s="458">
        <v>0</v>
      </c>
      <c r="M65" s="458">
        <v>0</v>
      </c>
      <c r="N65" s="458">
        <v>1</v>
      </c>
      <c r="O65" s="458">
        <v>2</v>
      </c>
      <c r="P65" s="458">
        <v>0</v>
      </c>
      <c r="Q65" s="458">
        <v>0</v>
      </c>
      <c r="R65" s="458">
        <v>3</v>
      </c>
      <c r="S65" s="251"/>
    </row>
    <row r="66" spans="1:19" ht="20.100000000000001" customHeight="1" x14ac:dyDescent="0.25">
      <c r="A66" s="382" t="s">
        <v>94</v>
      </c>
      <c r="B66" s="383" t="s">
        <v>209</v>
      </c>
      <c r="C66" s="488" t="s">
        <v>57</v>
      </c>
      <c r="D66" s="458">
        <v>0.5</v>
      </c>
      <c r="E66" s="458">
        <v>0</v>
      </c>
      <c r="F66" s="458">
        <v>0</v>
      </c>
      <c r="G66" s="458">
        <v>0</v>
      </c>
      <c r="H66" s="458">
        <v>2</v>
      </c>
      <c r="I66" s="458">
        <v>0</v>
      </c>
      <c r="J66" s="458">
        <v>0</v>
      </c>
      <c r="K66" s="458">
        <v>0</v>
      </c>
      <c r="L66" s="458">
        <v>0</v>
      </c>
      <c r="M66" s="458">
        <v>0</v>
      </c>
      <c r="N66" s="458">
        <v>0</v>
      </c>
      <c r="O66" s="458">
        <v>4</v>
      </c>
      <c r="P66" s="458">
        <v>0</v>
      </c>
      <c r="Q66" s="458">
        <v>0</v>
      </c>
      <c r="R66" s="458">
        <v>6.5</v>
      </c>
      <c r="S66" s="251"/>
    </row>
    <row r="67" spans="1:19" ht="20.100000000000001" customHeight="1" x14ac:dyDescent="0.25">
      <c r="A67" s="382" t="s">
        <v>95</v>
      </c>
      <c r="B67" s="383" t="s">
        <v>210</v>
      </c>
      <c r="C67" s="488" t="s">
        <v>57</v>
      </c>
      <c r="D67" s="458">
        <v>0</v>
      </c>
      <c r="E67" s="458">
        <v>0</v>
      </c>
      <c r="F67" s="458">
        <v>0</v>
      </c>
      <c r="G67" s="458">
        <v>0</v>
      </c>
      <c r="H67" s="458">
        <v>0</v>
      </c>
      <c r="I67" s="458">
        <v>0</v>
      </c>
      <c r="J67" s="458">
        <v>3</v>
      </c>
      <c r="K67" s="458">
        <v>0</v>
      </c>
      <c r="L67" s="458">
        <v>0</v>
      </c>
      <c r="M67" s="458">
        <v>0</v>
      </c>
      <c r="N67" s="458">
        <v>0</v>
      </c>
      <c r="O67" s="458">
        <v>0</v>
      </c>
      <c r="P67" s="458">
        <v>0</v>
      </c>
      <c r="Q67" s="458">
        <v>0</v>
      </c>
      <c r="R67" s="458">
        <v>3</v>
      </c>
      <c r="S67" s="251"/>
    </row>
    <row r="68" spans="1:19" ht="20.100000000000001" customHeight="1" x14ac:dyDescent="0.25">
      <c r="A68" s="382" t="s">
        <v>95</v>
      </c>
      <c r="B68" s="383" t="s">
        <v>251</v>
      </c>
      <c r="C68" s="488" t="s">
        <v>57</v>
      </c>
      <c r="D68" s="458">
        <v>1</v>
      </c>
      <c r="E68" s="458">
        <v>0</v>
      </c>
      <c r="F68" s="458">
        <v>0</v>
      </c>
      <c r="G68" s="458">
        <v>0</v>
      </c>
      <c r="H68" s="458">
        <v>0</v>
      </c>
      <c r="I68" s="458">
        <v>0</v>
      </c>
      <c r="J68" s="458">
        <v>0</v>
      </c>
      <c r="K68" s="458">
        <v>0</v>
      </c>
      <c r="L68" s="458">
        <v>0</v>
      </c>
      <c r="M68" s="458">
        <v>1</v>
      </c>
      <c r="N68" s="458">
        <v>1</v>
      </c>
      <c r="O68" s="458">
        <v>0</v>
      </c>
      <c r="P68" s="458">
        <v>0</v>
      </c>
      <c r="Q68" s="458">
        <v>0</v>
      </c>
      <c r="R68" s="458">
        <v>3</v>
      </c>
      <c r="S68" s="251"/>
    </row>
    <row r="69" spans="1:19" ht="20.100000000000001" customHeight="1" x14ac:dyDescent="0.25">
      <c r="A69" s="382" t="s">
        <v>95</v>
      </c>
      <c r="B69" s="383" t="s">
        <v>211</v>
      </c>
      <c r="C69" s="488" t="s">
        <v>57</v>
      </c>
      <c r="D69" s="458">
        <v>6</v>
      </c>
      <c r="E69" s="458">
        <v>0</v>
      </c>
      <c r="F69" s="458">
        <v>0</v>
      </c>
      <c r="G69" s="458">
        <v>0</v>
      </c>
      <c r="H69" s="458">
        <v>0</v>
      </c>
      <c r="I69" s="458">
        <v>0</v>
      </c>
      <c r="J69" s="458">
        <v>0</v>
      </c>
      <c r="K69" s="458">
        <v>0</v>
      </c>
      <c r="L69" s="458">
        <v>0</v>
      </c>
      <c r="M69" s="458">
        <v>0</v>
      </c>
      <c r="N69" s="458">
        <v>0</v>
      </c>
      <c r="O69" s="458">
        <v>0</v>
      </c>
      <c r="P69" s="458">
        <v>0</v>
      </c>
      <c r="Q69" s="458">
        <v>0</v>
      </c>
      <c r="R69" s="458">
        <v>6</v>
      </c>
      <c r="S69" s="251"/>
    </row>
    <row r="70" spans="1:19" ht="20.100000000000001" customHeight="1" x14ac:dyDescent="0.25">
      <c r="A70" s="382" t="s">
        <v>95</v>
      </c>
      <c r="B70" s="383" t="s">
        <v>212</v>
      </c>
      <c r="C70" s="488" t="s">
        <v>57</v>
      </c>
      <c r="D70" s="458">
        <v>3</v>
      </c>
      <c r="E70" s="458">
        <v>0</v>
      </c>
      <c r="F70" s="458">
        <v>0</v>
      </c>
      <c r="G70" s="458">
        <v>0</v>
      </c>
      <c r="H70" s="458">
        <v>0</v>
      </c>
      <c r="I70" s="458">
        <v>0</v>
      </c>
      <c r="J70" s="458">
        <v>0</v>
      </c>
      <c r="K70" s="458">
        <v>0</v>
      </c>
      <c r="L70" s="458">
        <v>0</v>
      </c>
      <c r="M70" s="458">
        <v>0</v>
      </c>
      <c r="N70" s="458">
        <v>0</v>
      </c>
      <c r="O70" s="458">
        <v>0</v>
      </c>
      <c r="P70" s="458">
        <v>1</v>
      </c>
      <c r="Q70" s="458">
        <v>0</v>
      </c>
      <c r="R70" s="458">
        <v>4</v>
      </c>
      <c r="S70" s="251"/>
    </row>
    <row r="71" spans="1:19" ht="20.100000000000001" customHeight="1" x14ac:dyDescent="0.25">
      <c r="A71" s="382" t="s">
        <v>96</v>
      </c>
      <c r="B71" s="383" t="s">
        <v>213</v>
      </c>
      <c r="C71" s="488" t="s">
        <v>59</v>
      </c>
      <c r="D71" s="458">
        <v>1</v>
      </c>
      <c r="E71" s="458">
        <v>0</v>
      </c>
      <c r="F71" s="458">
        <v>0</v>
      </c>
      <c r="G71" s="458">
        <v>0</v>
      </c>
      <c r="H71" s="458">
        <v>0</v>
      </c>
      <c r="I71" s="458">
        <v>0</v>
      </c>
      <c r="J71" s="458">
        <v>0</v>
      </c>
      <c r="K71" s="458">
        <v>0</v>
      </c>
      <c r="L71" s="458">
        <v>0</v>
      </c>
      <c r="M71" s="458">
        <v>0</v>
      </c>
      <c r="N71" s="458">
        <v>0</v>
      </c>
      <c r="O71" s="458">
        <v>0</v>
      </c>
      <c r="P71" s="458">
        <v>0</v>
      </c>
      <c r="Q71" s="458">
        <v>3</v>
      </c>
      <c r="R71" s="458">
        <v>4</v>
      </c>
      <c r="S71" s="251"/>
    </row>
    <row r="72" spans="1:19" ht="20.100000000000001" customHeight="1" x14ac:dyDescent="0.25">
      <c r="A72" s="382" t="s">
        <v>96</v>
      </c>
      <c r="B72" s="383" t="s">
        <v>252</v>
      </c>
      <c r="C72" s="488" t="s">
        <v>57</v>
      </c>
      <c r="D72" s="458">
        <v>2.23</v>
      </c>
      <c r="E72" s="458">
        <v>0</v>
      </c>
      <c r="F72" s="458">
        <v>0</v>
      </c>
      <c r="G72" s="458">
        <v>0</v>
      </c>
      <c r="H72" s="458">
        <v>2.19</v>
      </c>
      <c r="I72" s="458">
        <v>0</v>
      </c>
      <c r="J72" s="458">
        <v>0</v>
      </c>
      <c r="K72" s="458">
        <v>0</v>
      </c>
      <c r="L72" s="458">
        <v>0</v>
      </c>
      <c r="M72" s="458">
        <v>0</v>
      </c>
      <c r="N72" s="458">
        <v>0</v>
      </c>
      <c r="O72" s="458">
        <v>3</v>
      </c>
      <c r="P72" s="458">
        <v>0</v>
      </c>
      <c r="Q72" s="458">
        <v>0</v>
      </c>
      <c r="R72" s="458">
        <v>7.42</v>
      </c>
      <c r="S72" s="251"/>
    </row>
    <row r="73" spans="1:19" ht="20.100000000000001" customHeight="1" x14ac:dyDescent="0.25">
      <c r="A73" s="382" t="s">
        <v>97</v>
      </c>
      <c r="B73" s="383" t="s">
        <v>229</v>
      </c>
      <c r="C73" s="488" t="s">
        <v>57</v>
      </c>
      <c r="D73" s="458">
        <v>1</v>
      </c>
      <c r="E73" s="458">
        <v>0</v>
      </c>
      <c r="F73" s="458">
        <v>0</v>
      </c>
      <c r="G73" s="458">
        <v>0</v>
      </c>
      <c r="H73" s="458">
        <v>15</v>
      </c>
      <c r="I73" s="458">
        <v>0</v>
      </c>
      <c r="J73" s="458">
        <v>0</v>
      </c>
      <c r="K73" s="458">
        <v>0</v>
      </c>
      <c r="L73" s="458">
        <v>0</v>
      </c>
      <c r="M73" s="458">
        <v>0</v>
      </c>
      <c r="N73" s="458">
        <v>0</v>
      </c>
      <c r="O73" s="458">
        <v>10</v>
      </c>
      <c r="P73" s="458">
        <v>0</v>
      </c>
      <c r="Q73" s="458">
        <v>2</v>
      </c>
      <c r="R73" s="458">
        <v>28</v>
      </c>
      <c r="S73" s="251"/>
    </row>
    <row r="74" spans="1:19" ht="20.100000000000001" customHeight="1" x14ac:dyDescent="0.25">
      <c r="A74" s="382" t="s">
        <v>98</v>
      </c>
      <c r="B74" s="383" t="s">
        <v>927</v>
      </c>
      <c r="C74" s="488" t="s">
        <v>59</v>
      </c>
      <c r="D74" s="458">
        <v>0</v>
      </c>
      <c r="E74" s="458">
        <v>0</v>
      </c>
      <c r="F74" s="458">
        <v>0</v>
      </c>
      <c r="G74" s="458">
        <v>0</v>
      </c>
      <c r="H74" s="458">
        <v>0</v>
      </c>
      <c r="I74" s="458">
        <v>0</v>
      </c>
      <c r="J74" s="458">
        <v>0</v>
      </c>
      <c r="K74" s="458">
        <v>0</v>
      </c>
      <c r="L74" s="458">
        <v>0</v>
      </c>
      <c r="M74" s="458">
        <v>0</v>
      </c>
      <c r="N74" s="458">
        <v>0</v>
      </c>
      <c r="O74" s="458">
        <v>0</v>
      </c>
      <c r="P74" s="458">
        <v>0</v>
      </c>
      <c r="Q74" s="458">
        <v>0</v>
      </c>
      <c r="R74" s="458">
        <v>0</v>
      </c>
      <c r="S74" s="251"/>
    </row>
    <row r="75" spans="1:19" ht="20.100000000000001" customHeight="1" x14ac:dyDescent="0.25">
      <c r="A75" s="382" t="s">
        <v>98</v>
      </c>
      <c r="B75" s="383" t="s">
        <v>215</v>
      </c>
      <c r="C75" s="488" t="s">
        <v>57</v>
      </c>
      <c r="D75" s="458">
        <v>0</v>
      </c>
      <c r="E75" s="458">
        <v>0</v>
      </c>
      <c r="F75" s="458">
        <v>0</v>
      </c>
      <c r="G75" s="458">
        <v>0</v>
      </c>
      <c r="H75" s="458">
        <v>0</v>
      </c>
      <c r="I75" s="458">
        <v>0</v>
      </c>
      <c r="J75" s="458">
        <v>0</v>
      </c>
      <c r="K75" s="458">
        <v>0</v>
      </c>
      <c r="L75" s="458">
        <v>0</v>
      </c>
      <c r="M75" s="458">
        <v>0</v>
      </c>
      <c r="N75" s="458">
        <v>0</v>
      </c>
      <c r="O75" s="458">
        <v>26.36</v>
      </c>
      <c r="P75" s="458">
        <v>0</v>
      </c>
      <c r="Q75" s="458">
        <v>0</v>
      </c>
      <c r="R75" s="458">
        <v>26.36</v>
      </c>
      <c r="S75" s="251"/>
    </row>
    <row r="76" spans="1:19" ht="20.100000000000001" customHeight="1" x14ac:dyDescent="0.25">
      <c r="A76" s="382" t="s">
        <v>99</v>
      </c>
      <c r="B76" s="383" t="s">
        <v>216</v>
      </c>
      <c r="C76" s="488" t="s">
        <v>57</v>
      </c>
      <c r="D76" s="458">
        <v>0</v>
      </c>
      <c r="E76" s="458">
        <v>0</v>
      </c>
      <c r="F76" s="458">
        <v>0</v>
      </c>
      <c r="G76" s="458">
        <v>0</v>
      </c>
      <c r="H76" s="458">
        <v>0</v>
      </c>
      <c r="I76" s="458">
        <v>0</v>
      </c>
      <c r="J76" s="458">
        <v>0</v>
      </c>
      <c r="K76" s="458">
        <v>0</v>
      </c>
      <c r="L76" s="458">
        <v>0</v>
      </c>
      <c r="M76" s="458">
        <v>0</v>
      </c>
      <c r="N76" s="458">
        <v>0</v>
      </c>
      <c r="O76" s="458">
        <v>0</v>
      </c>
      <c r="P76" s="458">
        <v>0</v>
      </c>
      <c r="Q76" s="458">
        <v>1</v>
      </c>
      <c r="R76" s="458">
        <v>1</v>
      </c>
      <c r="S76" s="251"/>
    </row>
    <row r="77" spans="1:19" ht="20.100000000000001" customHeight="1" x14ac:dyDescent="0.25">
      <c r="A77" s="382" t="s">
        <v>100</v>
      </c>
      <c r="B77" s="383" t="s">
        <v>217</v>
      </c>
      <c r="C77" s="488" t="s">
        <v>59</v>
      </c>
      <c r="D77" s="458">
        <v>0</v>
      </c>
      <c r="E77" s="458">
        <v>0</v>
      </c>
      <c r="F77" s="458">
        <v>0</v>
      </c>
      <c r="G77" s="458">
        <v>0</v>
      </c>
      <c r="H77" s="458">
        <v>0</v>
      </c>
      <c r="I77" s="458">
        <v>0</v>
      </c>
      <c r="J77" s="458">
        <v>0</v>
      </c>
      <c r="K77" s="458">
        <v>0</v>
      </c>
      <c r="L77" s="458">
        <v>0</v>
      </c>
      <c r="M77" s="458">
        <v>0</v>
      </c>
      <c r="N77" s="458">
        <v>0</v>
      </c>
      <c r="O77" s="458">
        <v>0</v>
      </c>
      <c r="P77" s="458">
        <v>0</v>
      </c>
      <c r="Q77" s="458">
        <v>1.8</v>
      </c>
      <c r="R77" s="458">
        <v>1.8</v>
      </c>
      <c r="S77" s="251"/>
    </row>
    <row r="78" spans="1:19" ht="20.100000000000001" customHeight="1" x14ac:dyDescent="0.25">
      <c r="A78" s="382" t="s">
        <v>101</v>
      </c>
      <c r="B78" s="383" t="s">
        <v>627</v>
      </c>
      <c r="C78" s="488" t="s">
        <v>61</v>
      </c>
      <c r="D78" s="458">
        <v>0</v>
      </c>
      <c r="E78" s="458">
        <v>0</v>
      </c>
      <c r="F78" s="458">
        <v>0</v>
      </c>
      <c r="G78" s="458">
        <v>0</v>
      </c>
      <c r="H78" s="458">
        <v>0</v>
      </c>
      <c r="I78" s="458">
        <v>0</v>
      </c>
      <c r="J78" s="458">
        <v>0</v>
      </c>
      <c r="K78" s="458">
        <v>0</v>
      </c>
      <c r="L78" s="458">
        <v>0</v>
      </c>
      <c r="M78" s="458">
        <v>0</v>
      </c>
      <c r="N78" s="458">
        <v>0</v>
      </c>
      <c r="O78" s="458">
        <v>0</v>
      </c>
      <c r="P78" s="458">
        <v>0</v>
      </c>
      <c r="Q78" s="458">
        <v>0</v>
      </c>
      <c r="R78" s="458">
        <v>0</v>
      </c>
      <c r="S78" s="251"/>
    </row>
    <row r="79" spans="1:19" ht="20.100000000000001" customHeight="1" x14ac:dyDescent="0.25">
      <c r="A79" s="382" t="s">
        <v>101</v>
      </c>
      <c r="B79" s="383" t="s">
        <v>628</v>
      </c>
      <c r="C79" s="488" t="s">
        <v>59</v>
      </c>
      <c r="D79" s="458">
        <v>0</v>
      </c>
      <c r="E79" s="458">
        <v>0</v>
      </c>
      <c r="F79" s="458">
        <v>0</v>
      </c>
      <c r="G79" s="458">
        <v>0</v>
      </c>
      <c r="H79" s="458">
        <v>0</v>
      </c>
      <c r="I79" s="458">
        <v>0</v>
      </c>
      <c r="J79" s="458">
        <v>0</v>
      </c>
      <c r="K79" s="458">
        <v>0</v>
      </c>
      <c r="L79" s="458">
        <v>0</v>
      </c>
      <c r="M79" s="458">
        <v>0</v>
      </c>
      <c r="N79" s="458">
        <v>0</v>
      </c>
      <c r="O79" s="458">
        <v>0</v>
      </c>
      <c r="P79" s="458">
        <v>0</v>
      </c>
      <c r="Q79" s="458">
        <v>0</v>
      </c>
      <c r="R79" s="458">
        <v>0</v>
      </c>
      <c r="S79" s="251"/>
    </row>
    <row r="80" spans="1:19" ht="20.100000000000001" customHeight="1" x14ac:dyDescent="0.25">
      <c r="A80" s="382" t="s">
        <v>101</v>
      </c>
      <c r="B80" s="383" t="s">
        <v>218</v>
      </c>
      <c r="C80" s="488" t="s">
        <v>57</v>
      </c>
      <c r="D80" s="458">
        <v>0</v>
      </c>
      <c r="E80" s="458">
        <v>0</v>
      </c>
      <c r="F80" s="458">
        <v>0</v>
      </c>
      <c r="G80" s="458">
        <v>0</v>
      </c>
      <c r="H80" s="458">
        <v>0</v>
      </c>
      <c r="I80" s="458">
        <v>0</v>
      </c>
      <c r="J80" s="458">
        <v>0</v>
      </c>
      <c r="K80" s="458">
        <v>0</v>
      </c>
      <c r="L80" s="458">
        <v>0</v>
      </c>
      <c r="M80" s="458">
        <v>0</v>
      </c>
      <c r="N80" s="458">
        <v>0</v>
      </c>
      <c r="O80" s="458">
        <v>0</v>
      </c>
      <c r="P80" s="458">
        <v>0</v>
      </c>
      <c r="Q80" s="458">
        <v>0</v>
      </c>
      <c r="R80" s="458">
        <v>0</v>
      </c>
      <c r="S80" s="251"/>
    </row>
    <row r="81" spans="1:19" ht="25.5" customHeight="1" x14ac:dyDescent="0.25">
      <c r="A81" s="179"/>
      <c r="B81" s="179" t="s">
        <v>581</v>
      </c>
      <c r="C81" s="184"/>
      <c r="D81" s="184">
        <v>103.88</v>
      </c>
      <c r="E81" s="184">
        <v>10</v>
      </c>
      <c r="F81" s="184">
        <v>8</v>
      </c>
      <c r="G81" s="184">
        <v>6.6</v>
      </c>
      <c r="H81" s="184">
        <v>23.19</v>
      </c>
      <c r="I81" s="185">
        <v>0</v>
      </c>
      <c r="J81" s="184">
        <v>28.82</v>
      </c>
      <c r="K81" s="185">
        <v>0</v>
      </c>
      <c r="L81" s="184">
        <v>1</v>
      </c>
      <c r="M81" s="184">
        <v>9.6999999999999993</v>
      </c>
      <c r="N81" s="184">
        <v>4.8</v>
      </c>
      <c r="O81" s="184">
        <v>231.3</v>
      </c>
      <c r="P81" s="184">
        <v>1.2</v>
      </c>
      <c r="Q81" s="184">
        <v>154.26</v>
      </c>
      <c r="R81" s="184">
        <v>582.75</v>
      </c>
      <c r="S81" s="251"/>
    </row>
    <row r="82" spans="1:19" ht="25.5" customHeight="1" x14ac:dyDescent="0.25">
      <c r="A82" s="179"/>
      <c r="B82" s="179" t="s">
        <v>530</v>
      </c>
      <c r="C82" s="184"/>
      <c r="D82" s="184">
        <v>2.81</v>
      </c>
      <c r="E82" s="184">
        <v>3.33</v>
      </c>
      <c r="F82" s="184">
        <v>2</v>
      </c>
      <c r="G82" s="184">
        <v>1.32</v>
      </c>
      <c r="H82" s="184">
        <v>3.87</v>
      </c>
      <c r="I82" s="185">
        <v>0</v>
      </c>
      <c r="J82" s="184">
        <v>2.88</v>
      </c>
      <c r="K82" s="185">
        <v>0</v>
      </c>
      <c r="L82" s="184">
        <v>1</v>
      </c>
      <c r="M82" s="184">
        <v>1.62</v>
      </c>
      <c r="N82" s="184">
        <v>0.8</v>
      </c>
      <c r="O82" s="184">
        <v>7.23</v>
      </c>
      <c r="P82" s="184">
        <v>0.6</v>
      </c>
      <c r="Q82" s="184">
        <v>7.01</v>
      </c>
      <c r="R82" s="184">
        <v>9.8800000000000008</v>
      </c>
    </row>
    <row r="83" spans="1:19" ht="25.5" customHeight="1" thickBot="1" x14ac:dyDescent="0.3">
      <c r="A83" s="179"/>
      <c r="B83" s="334" t="s">
        <v>571</v>
      </c>
      <c r="C83" s="185"/>
      <c r="D83" s="185">
        <v>37</v>
      </c>
      <c r="E83" s="185">
        <v>3</v>
      </c>
      <c r="F83" s="185">
        <v>4</v>
      </c>
      <c r="G83" s="185">
        <v>5</v>
      </c>
      <c r="H83" s="185">
        <v>6</v>
      </c>
      <c r="I83" s="185">
        <v>0</v>
      </c>
      <c r="J83" s="185">
        <v>10</v>
      </c>
      <c r="K83" s="185">
        <v>0</v>
      </c>
      <c r="L83" s="185">
        <v>1</v>
      </c>
      <c r="M83" s="185">
        <v>6</v>
      </c>
      <c r="N83" s="185">
        <v>6</v>
      </c>
      <c r="O83" s="185">
        <v>32</v>
      </c>
      <c r="P83" s="185">
        <v>2</v>
      </c>
      <c r="Q83" s="185">
        <v>22</v>
      </c>
      <c r="R83" s="185">
        <v>59</v>
      </c>
    </row>
    <row r="84" spans="1:19" ht="29.25" customHeight="1" thickTop="1" x14ac:dyDescent="0.25">
      <c r="A84" s="307"/>
      <c r="B84" s="264" t="s">
        <v>102</v>
      </c>
      <c r="C84" s="308"/>
      <c r="D84" s="308"/>
      <c r="E84" s="308"/>
      <c r="F84" s="308"/>
      <c r="G84" s="308"/>
      <c r="H84" s="308"/>
      <c r="I84" s="308"/>
      <c r="J84" s="308"/>
      <c r="K84" s="308"/>
      <c r="L84" s="308"/>
      <c r="M84" s="308"/>
      <c r="N84" s="308"/>
      <c r="O84" s="308"/>
      <c r="P84" s="308"/>
      <c r="Q84" s="308"/>
      <c r="R84" s="308"/>
    </row>
    <row r="85" spans="1:19" ht="20.100000000000001" customHeight="1" x14ac:dyDescent="0.25">
      <c r="A85" s="382" t="s">
        <v>103</v>
      </c>
      <c r="B85" s="383" t="s">
        <v>104</v>
      </c>
      <c r="C85" s="488" t="s">
        <v>57</v>
      </c>
      <c r="D85" s="457">
        <v>3</v>
      </c>
      <c r="E85" s="457">
        <v>0</v>
      </c>
      <c r="F85" s="457">
        <v>0</v>
      </c>
      <c r="G85" s="457">
        <v>0</v>
      </c>
      <c r="H85" s="457">
        <v>8</v>
      </c>
      <c r="I85" s="457">
        <v>0</v>
      </c>
      <c r="J85" s="457">
        <v>1</v>
      </c>
      <c r="K85" s="457">
        <v>0</v>
      </c>
      <c r="L85" s="457">
        <v>0</v>
      </c>
      <c r="M85" s="457">
        <v>0</v>
      </c>
      <c r="N85" s="457">
        <v>0</v>
      </c>
      <c r="O85" s="457">
        <v>0</v>
      </c>
      <c r="P85" s="457">
        <v>0</v>
      </c>
      <c r="Q85" s="457">
        <v>0</v>
      </c>
      <c r="R85" s="457">
        <v>12</v>
      </c>
    </row>
    <row r="86" spans="1:19" ht="20.100000000000001" customHeight="1" thickBot="1" x14ac:dyDescent="0.3">
      <c r="A86" s="848" t="s">
        <v>613</v>
      </c>
      <c r="B86" s="849" t="s">
        <v>622</v>
      </c>
      <c r="C86" s="850" t="s">
        <v>59</v>
      </c>
      <c r="D86" s="851">
        <v>0</v>
      </c>
      <c r="E86" s="851">
        <v>0</v>
      </c>
      <c r="F86" s="851">
        <v>0</v>
      </c>
      <c r="G86" s="851">
        <v>0</v>
      </c>
      <c r="H86" s="851">
        <v>0</v>
      </c>
      <c r="I86" s="851">
        <v>0</v>
      </c>
      <c r="J86" s="851">
        <v>0</v>
      </c>
      <c r="K86" s="851">
        <v>0</v>
      </c>
      <c r="L86" s="851">
        <v>0</v>
      </c>
      <c r="M86" s="851">
        <v>0</v>
      </c>
      <c r="N86" s="851">
        <v>0</v>
      </c>
      <c r="O86" s="851">
        <v>0</v>
      </c>
      <c r="P86" s="851">
        <v>0</v>
      </c>
      <c r="Q86" s="851">
        <v>0</v>
      </c>
      <c r="R86" s="851">
        <v>0</v>
      </c>
    </row>
    <row r="87" spans="1:19" ht="14.4" thickTop="1" x14ac:dyDescent="0.25">
      <c r="D87" s="180"/>
      <c r="E87" s="180"/>
      <c r="F87" s="180"/>
      <c r="G87" s="180"/>
      <c r="H87" s="180"/>
      <c r="I87" s="180"/>
      <c r="J87" s="180"/>
      <c r="K87" s="180"/>
      <c r="L87" s="180"/>
      <c r="M87" s="180"/>
      <c r="N87" s="180"/>
      <c r="O87" s="180"/>
      <c r="P87" s="180"/>
      <c r="Q87" s="180"/>
      <c r="R87" s="180"/>
    </row>
    <row r="88" spans="1:19" ht="22.5" customHeight="1" x14ac:dyDescent="0.25">
      <c r="A88" s="1015" t="s">
        <v>972</v>
      </c>
      <c r="B88" s="1015"/>
      <c r="C88" s="1015"/>
      <c r="D88" s="180"/>
      <c r="E88" s="180"/>
      <c r="F88" s="180"/>
      <c r="G88" s="180"/>
      <c r="H88" s="180"/>
      <c r="I88" s="180"/>
      <c r="J88" s="180"/>
      <c r="K88" s="180"/>
      <c r="L88" s="180"/>
      <c r="M88" s="180"/>
      <c r="N88" s="180"/>
      <c r="O88" s="180"/>
      <c r="P88" s="180"/>
      <c r="Q88" s="180"/>
      <c r="R88" s="180"/>
    </row>
    <row r="89" spans="1:19" ht="16.5" customHeight="1" x14ac:dyDescent="0.25">
      <c r="A89" s="241" t="s">
        <v>736</v>
      </c>
      <c r="B89" s="220"/>
      <c r="C89" s="220"/>
      <c r="D89" s="116"/>
      <c r="E89" s="175"/>
      <c r="F89" s="175"/>
      <c r="G89" s="175"/>
      <c r="H89" s="175"/>
      <c r="I89" s="116"/>
      <c r="J89" s="116"/>
      <c r="K89" s="116"/>
      <c r="L89" s="116"/>
      <c r="M89" s="116"/>
      <c r="N89" s="116"/>
      <c r="O89" s="116"/>
      <c r="P89" s="116"/>
      <c r="Q89" s="116"/>
      <c r="R89" s="116"/>
    </row>
    <row r="90" spans="1:19" x14ac:dyDescent="0.25">
      <c r="E90" s="176"/>
      <c r="F90" s="177"/>
      <c r="G90" s="177"/>
      <c r="H90" s="177"/>
    </row>
    <row r="91" spans="1:19" x14ac:dyDescent="0.25">
      <c r="D91" s="635"/>
      <c r="E91" s="635"/>
      <c r="F91" s="635"/>
      <c r="G91" s="635"/>
      <c r="H91" s="635"/>
      <c r="I91" s="635"/>
      <c r="J91" s="635"/>
      <c r="K91" s="635"/>
      <c r="L91" s="635"/>
      <c r="M91" s="635"/>
      <c r="N91" s="635"/>
      <c r="O91" s="635"/>
      <c r="P91" s="635"/>
      <c r="Q91" s="635"/>
      <c r="R91" s="635"/>
    </row>
    <row r="92" spans="1:19" x14ac:dyDescent="0.25">
      <c r="D92" s="635"/>
      <c r="E92" s="655"/>
      <c r="F92" s="655"/>
      <c r="G92" s="655"/>
      <c r="H92" s="655"/>
      <c r="I92" s="655"/>
      <c r="J92" s="655"/>
      <c r="K92" s="655"/>
      <c r="L92" s="655"/>
      <c r="M92" s="655"/>
      <c r="N92" s="655"/>
      <c r="O92" s="655"/>
      <c r="P92" s="655"/>
      <c r="Q92" s="655"/>
      <c r="R92" s="655"/>
    </row>
    <row r="93" spans="1:19" x14ac:dyDescent="0.25">
      <c r="E93" s="950"/>
      <c r="F93" s="950"/>
      <c r="G93" s="950"/>
      <c r="H93" s="950"/>
      <c r="I93" s="636"/>
      <c r="J93" s="637"/>
      <c r="K93" s="637"/>
      <c r="L93" s="637"/>
    </row>
    <row r="94" spans="1:19" x14ac:dyDescent="0.25">
      <c r="D94" s="175"/>
      <c r="E94" s="636"/>
      <c r="F94" s="637"/>
      <c r="G94" s="637"/>
      <c r="H94" s="637"/>
      <c r="I94" s="636"/>
      <c r="J94" s="637"/>
      <c r="K94" s="637"/>
      <c r="L94" s="637"/>
      <c r="M94" s="329"/>
      <c r="N94" s="329"/>
      <c r="O94" s="329"/>
      <c r="P94" s="329"/>
      <c r="Q94" s="329"/>
      <c r="R94" s="329"/>
      <c r="S94" s="329"/>
    </row>
    <row r="95" spans="1:19" x14ac:dyDescent="0.25">
      <c r="D95" s="176"/>
      <c r="E95" s="636"/>
      <c r="F95" s="637"/>
      <c r="G95" s="637"/>
      <c r="H95" s="637"/>
      <c r="I95" s="790"/>
      <c r="J95" s="790"/>
      <c r="K95" s="637"/>
      <c r="L95" s="637"/>
      <c r="M95" s="329"/>
      <c r="N95" s="329"/>
      <c r="O95" s="329"/>
      <c r="P95" s="329"/>
      <c r="Q95" s="329"/>
      <c r="R95" s="329"/>
      <c r="S95" s="329"/>
    </row>
    <row r="96" spans="1:19" x14ac:dyDescent="0.25">
      <c r="D96" s="176"/>
      <c r="E96" s="636"/>
      <c r="F96" s="637"/>
      <c r="G96" s="637"/>
      <c r="H96" s="637"/>
      <c r="I96" s="637"/>
      <c r="J96" s="637"/>
      <c r="K96" s="637"/>
      <c r="L96" s="637"/>
      <c r="M96" s="329"/>
      <c r="N96" s="329"/>
      <c r="O96" s="329"/>
      <c r="P96" s="329"/>
      <c r="Q96" s="329"/>
      <c r="R96" s="329"/>
      <c r="S96" s="329"/>
    </row>
    <row r="97" spans="4:19" x14ac:dyDescent="0.25">
      <c r="D97" s="176"/>
      <c r="E97" s="636"/>
      <c r="F97" s="637"/>
      <c r="G97" s="637"/>
      <c r="H97" s="637"/>
      <c r="I97" s="637"/>
      <c r="J97" s="637"/>
      <c r="K97" s="637"/>
      <c r="L97" s="637"/>
      <c r="M97" s="329"/>
      <c r="N97" s="329"/>
      <c r="O97" s="329"/>
      <c r="P97" s="329"/>
      <c r="Q97" s="329"/>
      <c r="R97" s="329"/>
      <c r="S97" s="329"/>
    </row>
    <row r="98" spans="4:19" x14ac:dyDescent="0.25">
      <c r="D98" s="176"/>
      <c r="E98" s="636"/>
      <c r="F98" s="637"/>
      <c r="G98" s="637"/>
      <c r="H98" s="637"/>
      <c r="I98" s="637"/>
      <c r="J98" s="637"/>
      <c r="K98" s="637"/>
      <c r="L98" s="637"/>
      <c r="M98" s="329"/>
      <c r="N98" s="329"/>
      <c r="O98" s="329"/>
      <c r="P98" s="329"/>
      <c r="Q98" s="329"/>
      <c r="R98" s="329"/>
      <c r="S98" s="329"/>
    </row>
    <row r="99" spans="4:19" x14ac:dyDescent="0.25">
      <c r="D99" s="176"/>
      <c r="E99" s="636"/>
      <c r="F99" s="637"/>
      <c r="G99" s="637"/>
      <c r="H99" s="637"/>
      <c r="I99" s="637"/>
      <c r="J99" s="637"/>
      <c r="K99" s="637"/>
      <c r="L99" s="637"/>
      <c r="M99" s="329"/>
      <c r="N99" s="329"/>
      <c r="O99" s="329"/>
      <c r="P99" s="329"/>
      <c r="Q99" s="329"/>
      <c r="R99" s="329"/>
      <c r="S99" s="329"/>
    </row>
    <row r="100" spans="4:19" x14ac:dyDescent="0.25">
      <c r="D100" s="176"/>
      <c r="E100" s="636"/>
      <c r="F100" s="637"/>
      <c r="G100" s="637"/>
      <c r="H100" s="637"/>
      <c r="I100" s="637"/>
      <c r="J100" s="637"/>
      <c r="K100" s="637"/>
      <c r="L100" s="637"/>
      <c r="M100" s="329"/>
      <c r="N100" s="329"/>
      <c r="O100" s="329"/>
      <c r="P100" s="329"/>
      <c r="Q100" s="329"/>
      <c r="R100" s="329"/>
      <c r="S100" s="329"/>
    </row>
    <row r="101" spans="4:19" x14ac:dyDescent="0.25">
      <c r="D101" s="176"/>
      <c r="E101" s="636"/>
      <c r="F101" s="637"/>
      <c r="G101" s="637"/>
      <c r="H101" s="637"/>
      <c r="I101" s="637"/>
      <c r="J101" s="637"/>
      <c r="K101" s="637"/>
      <c r="L101" s="637"/>
      <c r="M101" s="329"/>
      <c r="N101" s="329"/>
      <c r="O101" s="329"/>
      <c r="P101" s="329"/>
      <c r="Q101" s="329"/>
      <c r="R101" s="329"/>
      <c r="S101" s="329"/>
    </row>
    <row r="102" spans="4:19" x14ac:dyDescent="0.25">
      <c r="D102" s="176"/>
      <c r="E102" s="636"/>
      <c r="F102" s="637"/>
      <c r="G102" s="637"/>
      <c r="H102" s="637"/>
      <c r="I102" s="637"/>
      <c r="J102" s="637"/>
      <c r="K102" s="637"/>
      <c r="L102" s="637"/>
      <c r="M102" s="329"/>
      <c r="N102" s="329"/>
      <c r="O102" s="329"/>
      <c r="P102" s="329"/>
      <c r="Q102" s="329"/>
      <c r="R102" s="329"/>
      <c r="S102" s="329"/>
    </row>
    <row r="103" spans="4:19" x14ac:dyDescent="0.25">
      <c r="D103" s="176"/>
      <c r="E103" s="636"/>
      <c r="F103" s="637"/>
      <c r="G103" s="637"/>
      <c r="H103" s="637"/>
      <c r="I103" s="637"/>
      <c r="J103" s="637"/>
      <c r="K103" s="637"/>
      <c r="L103" s="637"/>
      <c r="M103" s="175"/>
      <c r="N103" s="175"/>
      <c r="O103" s="175"/>
      <c r="P103" s="175"/>
      <c r="Q103" s="175"/>
      <c r="R103" s="175"/>
      <c r="S103" s="329"/>
    </row>
    <row r="104" spans="4:19" x14ac:dyDescent="0.25">
      <c r="D104" s="176"/>
      <c r="E104" s="636"/>
      <c r="F104" s="637"/>
      <c r="G104" s="637"/>
      <c r="H104" s="637"/>
      <c r="I104" s="637"/>
      <c r="J104" s="637"/>
      <c r="K104" s="637"/>
      <c r="L104" s="637"/>
      <c r="M104" s="335"/>
      <c r="N104" s="335"/>
      <c r="O104" s="335"/>
      <c r="P104" s="335"/>
      <c r="Q104" s="335"/>
      <c r="R104" s="335"/>
      <c r="S104" s="329"/>
    </row>
    <row r="105" spans="4:19" x14ac:dyDescent="0.25">
      <c r="D105" s="176"/>
      <c r="E105" s="636"/>
      <c r="F105" s="637"/>
      <c r="G105" s="637"/>
      <c r="H105" s="637"/>
      <c r="I105" s="637"/>
      <c r="J105" s="637"/>
      <c r="K105" s="637"/>
      <c r="L105" s="637"/>
      <c r="M105" s="329"/>
      <c r="N105" s="329"/>
      <c r="O105" s="329"/>
      <c r="P105" s="329"/>
      <c r="Q105" s="329"/>
      <c r="R105" s="329"/>
      <c r="S105" s="329"/>
    </row>
    <row r="106" spans="4:19" x14ac:dyDescent="0.25">
      <c r="D106" s="176"/>
      <c r="E106" s="636"/>
      <c r="F106" s="637"/>
      <c r="G106" s="637"/>
      <c r="H106" s="637"/>
      <c r="I106" s="637"/>
      <c r="J106" s="637"/>
      <c r="K106" s="637"/>
      <c r="L106" s="637"/>
      <c r="M106" s="329"/>
      <c r="N106" s="329"/>
      <c r="O106" s="329"/>
      <c r="P106" s="329"/>
      <c r="Q106" s="329"/>
      <c r="R106" s="329"/>
      <c r="S106" s="329"/>
    </row>
    <row r="107" spans="4:19" x14ac:dyDescent="0.25">
      <c r="D107" s="176"/>
      <c r="E107" s="636"/>
      <c r="F107" s="637"/>
      <c r="G107" s="637"/>
      <c r="H107" s="637"/>
      <c r="I107" s="637"/>
      <c r="J107" s="637"/>
      <c r="K107" s="637"/>
      <c r="L107" s="637"/>
      <c r="M107" s="329"/>
      <c r="N107" s="329"/>
      <c r="O107" s="329"/>
      <c r="P107" s="329"/>
      <c r="Q107" s="329"/>
      <c r="R107" s="329"/>
      <c r="S107" s="329"/>
    </row>
    <row r="108" spans="4:19" x14ac:dyDescent="0.25">
      <c r="D108" s="176"/>
      <c r="E108" s="636"/>
      <c r="F108" s="637"/>
      <c r="G108" s="637"/>
      <c r="H108" s="637"/>
      <c r="I108" s="637"/>
      <c r="J108" s="637"/>
      <c r="K108" s="329"/>
      <c r="L108" s="329"/>
      <c r="M108" s="329"/>
      <c r="N108" s="329"/>
      <c r="O108" s="329"/>
      <c r="P108" s="329"/>
      <c r="Q108" s="329"/>
      <c r="R108" s="329"/>
      <c r="S108" s="329"/>
    </row>
    <row r="109" spans="4:19" x14ac:dyDescent="0.25">
      <c r="D109" s="176"/>
      <c r="E109" s="177"/>
      <c r="F109" s="177"/>
      <c r="G109" s="636"/>
      <c r="H109" s="637"/>
      <c r="I109" s="637"/>
      <c r="J109" s="637"/>
      <c r="K109" s="329"/>
      <c r="L109" s="329"/>
      <c r="M109" s="329"/>
      <c r="N109" s="329"/>
      <c r="O109" s="329"/>
      <c r="P109" s="329"/>
      <c r="Q109" s="329"/>
      <c r="R109" s="329"/>
      <c r="S109" s="329"/>
    </row>
    <row r="110" spans="4:19" x14ac:dyDescent="0.25">
      <c r="D110" s="329"/>
      <c r="E110" s="329"/>
      <c r="F110" s="329"/>
      <c r="G110" s="636"/>
      <c r="H110" s="637"/>
      <c r="I110" s="637"/>
      <c r="J110" s="637"/>
      <c r="K110" s="329"/>
      <c r="L110" s="329"/>
      <c r="M110" s="329"/>
      <c r="N110" s="329"/>
      <c r="O110" s="329"/>
      <c r="P110" s="329"/>
      <c r="Q110" s="329"/>
      <c r="R110" s="329"/>
      <c r="S110" s="329"/>
    </row>
    <row r="111" spans="4:19" x14ac:dyDescent="0.25">
      <c r="D111" s="329"/>
      <c r="E111" s="329"/>
      <c r="F111" s="329"/>
      <c r="G111" s="644"/>
      <c r="H111" s="644"/>
      <c r="I111" s="644"/>
      <c r="J111" s="644"/>
      <c r="K111" s="329"/>
      <c r="L111" s="329"/>
      <c r="M111" s="329"/>
      <c r="N111" s="329"/>
      <c r="O111" s="329"/>
      <c r="P111" s="329"/>
      <c r="Q111" s="329"/>
      <c r="R111" s="329"/>
      <c r="S111" s="329"/>
    </row>
    <row r="112" spans="4:19" x14ac:dyDescent="0.25">
      <c r="G112" s="644"/>
      <c r="H112" s="644"/>
      <c r="I112" s="644"/>
      <c r="J112" s="644"/>
    </row>
    <row r="113" spans="7:10" x14ac:dyDescent="0.25">
      <c r="G113" s="644"/>
      <c r="H113" s="644"/>
      <c r="I113" s="644"/>
      <c r="J113" s="644"/>
    </row>
  </sheetData>
  <autoFilter ref="A3:R4" xr:uid="{00000000-0009-0000-0000-00002B000000}"/>
  <mergeCells count="20">
    <mergeCell ref="A88:C88"/>
    <mergeCell ref="A1:C1"/>
    <mergeCell ref="N3:N4"/>
    <mergeCell ref="O3:O4"/>
    <mergeCell ref="P3:P4"/>
    <mergeCell ref="A2:B2"/>
    <mergeCell ref="H3:H4"/>
    <mergeCell ref="I3:I4"/>
    <mergeCell ref="J3:J4"/>
    <mergeCell ref="K3:K4"/>
    <mergeCell ref="R3:R4"/>
    <mergeCell ref="L3:L4"/>
    <mergeCell ref="M3:M4"/>
    <mergeCell ref="A3:A4"/>
    <mergeCell ref="B3:B4"/>
    <mergeCell ref="D3:D4"/>
    <mergeCell ref="E3:E4"/>
    <mergeCell ref="F3:F4"/>
    <mergeCell ref="G3:G4"/>
    <mergeCell ref="Q3:Q4"/>
  </mergeCells>
  <conditionalFormatting sqref="A5:R80">
    <cfRule type="expression" dxfId="6" priority="3">
      <formula>MOD(ROW(),2)=0</formula>
    </cfRule>
  </conditionalFormatting>
  <conditionalFormatting sqref="A85:R86">
    <cfRule type="expression" dxfId="5" priority="1">
      <formula>MOD(ROW(),2)=0</formula>
    </cfRule>
  </conditionalFormatting>
  <hyperlinks>
    <hyperlink ref="A2:B2" location="TOC!A1" display="Return to Table of Contents" xr:uid="{00000000-0004-0000-2B00-000000000000}"/>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9" max="17" man="1"/>
  </rowBreaks>
  <colBreaks count="1" manualBreakCount="1">
    <brk id="10" max="88"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70C0"/>
  </sheetPr>
  <dimension ref="A1:Y113"/>
  <sheetViews>
    <sheetView zoomScaleNormal="100" workbookViewId="0">
      <pane xSplit="3" ySplit="4" topLeftCell="D5"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8.6640625" style="1" customWidth="1"/>
    <col min="2" max="2" width="44.44140625" style="1" customWidth="1"/>
    <col min="3" max="3" width="21" style="1" customWidth="1"/>
    <col min="4" max="4" width="13.88671875" style="1" customWidth="1"/>
    <col min="5" max="7" width="11.6640625" style="1" customWidth="1"/>
    <col min="8" max="8" width="13" style="1" customWidth="1"/>
    <col min="9" max="11" width="12.88671875" style="1" customWidth="1"/>
    <col min="12" max="12" width="13.109375" style="1" customWidth="1"/>
    <col min="13" max="13" width="12.88671875" style="1" customWidth="1"/>
    <col min="14" max="18" width="11.6640625" style="1" customWidth="1"/>
    <col min="19" max="16384" width="9.109375" style="1"/>
  </cols>
  <sheetData>
    <row r="1" spans="1:19" ht="35.25" customHeight="1" x14ac:dyDescent="0.25">
      <c r="A1" s="1012" t="s">
        <v>707</v>
      </c>
      <c r="B1" s="1012"/>
      <c r="C1" s="1012"/>
    </row>
    <row r="2" spans="1:19" ht="22.5" customHeight="1" x14ac:dyDescent="0.25">
      <c r="A2" s="1009" t="s">
        <v>10</v>
      </c>
      <c r="B2" s="1009"/>
      <c r="C2" s="462"/>
    </row>
    <row r="3" spans="1:19" ht="15.6" customHeight="1" x14ac:dyDescent="0.25">
      <c r="A3" s="1031" t="s">
        <v>254</v>
      </c>
      <c r="B3" s="1032" t="s">
        <v>153</v>
      </c>
      <c r="C3" s="54"/>
      <c r="D3" s="1079" t="s">
        <v>556</v>
      </c>
      <c r="E3" s="1079" t="s">
        <v>557</v>
      </c>
      <c r="F3" s="1079" t="s">
        <v>558</v>
      </c>
      <c r="G3" s="1079" t="s">
        <v>559</v>
      </c>
      <c r="H3" s="1079" t="s">
        <v>560</v>
      </c>
      <c r="I3" s="1079" t="s">
        <v>561</v>
      </c>
      <c r="J3" s="1079" t="s">
        <v>562</v>
      </c>
      <c r="K3" s="1079" t="s">
        <v>563</v>
      </c>
      <c r="L3" s="1079" t="s">
        <v>564</v>
      </c>
      <c r="M3" s="1079" t="s">
        <v>565</v>
      </c>
      <c r="N3" s="1079" t="s">
        <v>566</v>
      </c>
      <c r="O3" s="1079" t="s">
        <v>567</v>
      </c>
      <c r="P3" s="1079" t="s">
        <v>542</v>
      </c>
      <c r="Q3" s="1079" t="s">
        <v>568</v>
      </c>
      <c r="R3" s="1079" t="s">
        <v>582</v>
      </c>
    </row>
    <row r="4" spans="1:19" ht="50.25" customHeight="1" x14ac:dyDescent="0.25">
      <c r="A4" s="1031"/>
      <c r="B4" s="1032"/>
      <c r="C4" s="54" t="s">
        <v>55</v>
      </c>
      <c r="D4" s="1079"/>
      <c r="E4" s="1079"/>
      <c r="F4" s="1079"/>
      <c r="G4" s="1079"/>
      <c r="H4" s="1079"/>
      <c r="I4" s="1079"/>
      <c r="J4" s="1079"/>
      <c r="K4" s="1079"/>
      <c r="L4" s="1079"/>
      <c r="M4" s="1079"/>
      <c r="N4" s="1079"/>
      <c r="O4" s="1079"/>
      <c r="P4" s="1079"/>
      <c r="Q4" s="1079"/>
      <c r="R4" s="1079"/>
    </row>
    <row r="5" spans="1:19" ht="20.100000000000001" customHeight="1" x14ac:dyDescent="0.25">
      <c r="A5" s="382" t="s">
        <v>56</v>
      </c>
      <c r="B5" s="383" t="s">
        <v>154</v>
      </c>
      <c r="C5" s="488" t="s">
        <v>57</v>
      </c>
      <c r="D5" s="458">
        <v>38.200000000000003</v>
      </c>
      <c r="E5" s="458">
        <v>0.6</v>
      </c>
      <c r="F5" s="458">
        <v>0</v>
      </c>
      <c r="G5" s="458">
        <v>0</v>
      </c>
      <c r="H5" s="458">
        <v>0</v>
      </c>
      <c r="I5" s="458">
        <v>0</v>
      </c>
      <c r="J5" s="458">
        <v>0</v>
      </c>
      <c r="K5" s="458">
        <v>0</v>
      </c>
      <c r="L5" s="458">
        <v>0</v>
      </c>
      <c r="M5" s="458">
        <v>3.3</v>
      </c>
      <c r="N5" s="458">
        <v>0</v>
      </c>
      <c r="O5" s="458">
        <v>23.8</v>
      </c>
      <c r="P5" s="458">
        <v>0</v>
      </c>
      <c r="Q5" s="458">
        <v>0</v>
      </c>
      <c r="R5" s="458">
        <v>65.900000000000006</v>
      </c>
      <c r="S5" s="251"/>
    </row>
    <row r="6" spans="1:19" ht="20.100000000000001" customHeight="1" x14ac:dyDescent="0.25">
      <c r="A6" s="382" t="s">
        <v>361</v>
      </c>
      <c r="B6" s="383" t="s">
        <v>744</v>
      </c>
      <c r="C6" s="488" t="s">
        <v>59</v>
      </c>
      <c r="D6" s="458">
        <v>2</v>
      </c>
      <c r="E6" s="458">
        <v>0</v>
      </c>
      <c r="F6" s="458">
        <v>0</v>
      </c>
      <c r="G6" s="458">
        <v>0</v>
      </c>
      <c r="H6" s="458">
        <v>0</v>
      </c>
      <c r="I6" s="458">
        <v>0</v>
      </c>
      <c r="J6" s="458">
        <v>0</v>
      </c>
      <c r="K6" s="458">
        <v>0</v>
      </c>
      <c r="L6" s="458">
        <v>0</v>
      </c>
      <c r="M6" s="458">
        <v>5</v>
      </c>
      <c r="N6" s="458">
        <v>0</v>
      </c>
      <c r="O6" s="458">
        <v>0</v>
      </c>
      <c r="P6" s="458">
        <v>0</v>
      </c>
      <c r="Q6" s="458">
        <v>2</v>
      </c>
      <c r="R6" s="458">
        <v>9</v>
      </c>
      <c r="S6" s="251"/>
    </row>
    <row r="7" spans="1:19" ht="20.100000000000001" customHeight="1" x14ac:dyDescent="0.25">
      <c r="A7" s="382" t="s">
        <v>58</v>
      </c>
      <c r="B7" s="383" t="s">
        <v>155</v>
      </c>
      <c r="C7" s="488" t="s">
        <v>59</v>
      </c>
      <c r="D7" s="458">
        <v>7</v>
      </c>
      <c r="E7" s="458">
        <v>0</v>
      </c>
      <c r="F7" s="458">
        <v>0</v>
      </c>
      <c r="G7" s="458">
        <v>2.9</v>
      </c>
      <c r="H7" s="458">
        <v>0</v>
      </c>
      <c r="I7" s="458">
        <v>0</v>
      </c>
      <c r="J7" s="458">
        <v>0</v>
      </c>
      <c r="K7" s="458">
        <v>0</v>
      </c>
      <c r="L7" s="458">
        <v>0</v>
      </c>
      <c r="M7" s="458">
        <v>0</v>
      </c>
      <c r="N7" s="458">
        <v>0</v>
      </c>
      <c r="O7" s="458">
        <v>6</v>
      </c>
      <c r="P7" s="458">
        <v>0</v>
      </c>
      <c r="Q7" s="458">
        <v>0</v>
      </c>
      <c r="R7" s="458">
        <v>15.9</v>
      </c>
      <c r="S7" s="251"/>
    </row>
    <row r="8" spans="1:19" ht="20.100000000000001" customHeight="1" x14ac:dyDescent="0.25">
      <c r="A8" s="382" t="s">
        <v>58</v>
      </c>
      <c r="B8" s="383" t="s">
        <v>156</v>
      </c>
      <c r="C8" s="488" t="s">
        <v>59</v>
      </c>
      <c r="D8" s="458">
        <v>4.5</v>
      </c>
      <c r="E8" s="458">
        <v>15</v>
      </c>
      <c r="F8" s="458">
        <v>35</v>
      </c>
      <c r="G8" s="458">
        <v>12</v>
      </c>
      <c r="H8" s="458">
        <v>3</v>
      </c>
      <c r="I8" s="458">
        <v>0</v>
      </c>
      <c r="J8" s="458">
        <v>0</v>
      </c>
      <c r="K8" s="458">
        <v>1</v>
      </c>
      <c r="L8" s="458">
        <v>5</v>
      </c>
      <c r="M8" s="458">
        <v>0</v>
      </c>
      <c r="N8" s="458">
        <v>0</v>
      </c>
      <c r="O8" s="458">
        <v>7</v>
      </c>
      <c r="P8" s="458">
        <v>1</v>
      </c>
      <c r="Q8" s="458">
        <v>8</v>
      </c>
      <c r="R8" s="458">
        <v>91.5</v>
      </c>
      <c r="S8" s="251"/>
    </row>
    <row r="9" spans="1:19" ht="20.100000000000001" customHeight="1" x14ac:dyDescent="0.25">
      <c r="A9" s="382" t="s">
        <v>60</v>
      </c>
      <c r="B9" s="383" t="s">
        <v>246</v>
      </c>
      <c r="C9" s="488" t="s">
        <v>61</v>
      </c>
      <c r="D9" s="458">
        <v>4</v>
      </c>
      <c r="E9" s="458">
        <v>0</v>
      </c>
      <c r="F9" s="458">
        <v>0</v>
      </c>
      <c r="G9" s="458">
        <v>0</v>
      </c>
      <c r="H9" s="458">
        <v>0</v>
      </c>
      <c r="I9" s="458">
        <v>0</v>
      </c>
      <c r="J9" s="458">
        <v>0</v>
      </c>
      <c r="K9" s="458">
        <v>0</v>
      </c>
      <c r="L9" s="458">
        <v>0</v>
      </c>
      <c r="M9" s="458">
        <v>1</v>
      </c>
      <c r="N9" s="458">
        <v>0</v>
      </c>
      <c r="O9" s="458">
        <v>0</v>
      </c>
      <c r="P9" s="458">
        <v>0</v>
      </c>
      <c r="Q9" s="458">
        <v>0</v>
      </c>
      <c r="R9" s="458">
        <v>5</v>
      </c>
      <c r="S9" s="251"/>
    </row>
    <row r="10" spans="1:19" ht="20.100000000000001" customHeight="1" x14ac:dyDescent="0.25">
      <c r="A10" s="382" t="s">
        <v>60</v>
      </c>
      <c r="B10" s="383" t="s">
        <v>161</v>
      </c>
      <c r="C10" s="488" t="s">
        <v>59</v>
      </c>
      <c r="D10" s="458">
        <v>8.85</v>
      </c>
      <c r="E10" s="458">
        <v>0</v>
      </c>
      <c r="F10" s="458">
        <v>0</v>
      </c>
      <c r="G10" s="458">
        <v>0</v>
      </c>
      <c r="H10" s="458">
        <v>0</v>
      </c>
      <c r="I10" s="458">
        <v>0</v>
      </c>
      <c r="J10" s="458">
        <v>0</v>
      </c>
      <c r="K10" s="458">
        <v>0</v>
      </c>
      <c r="L10" s="458">
        <v>0</v>
      </c>
      <c r="M10" s="458">
        <v>12.5</v>
      </c>
      <c r="N10" s="458">
        <v>0</v>
      </c>
      <c r="O10" s="458">
        <v>11</v>
      </c>
      <c r="P10" s="458">
        <v>0</v>
      </c>
      <c r="Q10" s="458">
        <v>21.8</v>
      </c>
      <c r="R10" s="458">
        <v>54.15</v>
      </c>
      <c r="S10" s="251"/>
    </row>
    <row r="11" spans="1:19" ht="20.100000000000001" customHeight="1" x14ac:dyDescent="0.25">
      <c r="A11" s="382" t="s">
        <v>60</v>
      </c>
      <c r="B11" s="383" t="s">
        <v>162</v>
      </c>
      <c r="C11" s="488" t="s">
        <v>59</v>
      </c>
      <c r="D11" s="458">
        <v>16.7</v>
      </c>
      <c r="E11" s="458">
        <v>1</v>
      </c>
      <c r="F11" s="458">
        <v>0</v>
      </c>
      <c r="G11" s="458">
        <v>0.4</v>
      </c>
      <c r="H11" s="458">
        <v>0</v>
      </c>
      <c r="I11" s="458">
        <v>0</v>
      </c>
      <c r="J11" s="458">
        <v>0</v>
      </c>
      <c r="K11" s="458">
        <v>0</v>
      </c>
      <c r="L11" s="458">
        <v>0</v>
      </c>
      <c r="M11" s="458">
        <v>6</v>
      </c>
      <c r="N11" s="458">
        <v>0</v>
      </c>
      <c r="O11" s="458">
        <v>19.100000000000001</v>
      </c>
      <c r="P11" s="458">
        <v>0</v>
      </c>
      <c r="Q11" s="458">
        <v>12</v>
      </c>
      <c r="R11" s="458">
        <v>55.2</v>
      </c>
      <c r="S11" s="251"/>
    </row>
    <row r="12" spans="1:19" ht="20.100000000000001" customHeight="1" x14ac:dyDescent="0.25">
      <c r="A12" s="382" t="s">
        <v>60</v>
      </c>
      <c r="B12" s="383" t="s">
        <v>160</v>
      </c>
      <c r="C12" s="488" t="s">
        <v>57</v>
      </c>
      <c r="D12" s="458">
        <v>37.74</v>
      </c>
      <c r="E12" s="458">
        <v>1</v>
      </c>
      <c r="F12" s="458">
        <v>0</v>
      </c>
      <c r="G12" s="458">
        <v>0</v>
      </c>
      <c r="H12" s="458">
        <v>0</v>
      </c>
      <c r="I12" s="458">
        <v>0</v>
      </c>
      <c r="J12" s="458">
        <v>0</v>
      </c>
      <c r="K12" s="458">
        <v>0</v>
      </c>
      <c r="L12" s="458">
        <v>0</v>
      </c>
      <c r="M12" s="458">
        <v>0</v>
      </c>
      <c r="N12" s="458">
        <v>0</v>
      </c>
      <c r="O12" s="458">
        <v>15</v>
      </c>
      <c r="P12" s="458">
        <v>0</v>
      </c>
      <c r="Q12" s="458">
        <v>0</v>
      </c>
      <c r="R12" s="458">
        <v>53.74</v>
      </c>
      <c r="S12" s="251"/>
    </row>
    <row r="13" spans="1:19" ht="20.100000000000001" customHeight="1" x14ac:dyDescent="0.25">
      <c r="A13" s="382" t="s">
        <v>60</v>
      </c>
      <c r="B13" s="383" t="s">
        <v>159</v>
      </c>
      <c r="C13" s="488" t="s">
        <v>57</v>
      </c>
      <c r="D13" s="458">
        <v>0</v>
      </c>
      <c r="E13" s="458">
        <v>0</v>
      </c>
      <c r="F13" s="458">
        <v>0</v>
      </c>
      <c r="G13" s="458">
        <v>0</v>
      </c>
      <c r="H13" s="458">
        <v>0</v>
      </c>
      <c r="I13" s="458">
        <v>0</v>
      </c>
      <c r="J13" s="458">
        <v>0</v>
      </c>
      <c r="K13" s="458">
        <v>0</v>
      </c>
      <c r="L13" s="458">
        <v>0</v>
      </c>
      <c r="M13" s="458">
        <v>0</v>
      </c>
      <c r="N13" s="458">
        <v>0</v>
      </c>
      <c r="O13" s="458">
        <v>1.5</v>
      </c>
      <c r="P13" s="458">
        <v>0</v>
      </c>
      <c r="Q13" s="458">
        <v>0</v>
      </c>
      <c r="R13" s="458">
        <v>1.5</v>
      </c>
      <c r="S13" s="251"/>
    </row>
    <row r="14" spans="1:19" ht="20.100000000000001" customHeight="1" x14ac:dyDescent="0.25">
      <c r="A14" s="382" t="s">
        <v>60</v>
      </c>
      <c r="B14" s="383" t="s">
        <v>158</v>
      </c>
      <c r="C14" s="488" t="s">
        <v>59</v>
      </c>
      <c r="D14" s="458">
        <v>6</v>
      </c>
      <c r="E14" s="458">
        <v>0</v>
      </c>
      <c r="F14" s="458">
        <v>0</v>
      </c>
      <c r="G14" s="458">
        <v>0</v>
      </c>
      <c r="H14" s="458">
        <v>0</v>
      </c>
      <c r="I14" s="458">
        <v>0</v>
      </c>
      <c r="J14" s="458">
        <v>0</v>
      </c>
      <c r="K14" s="458">
        <v>0</v>
      </c>
      <c r="L14" s="458">
        <v>0</v>
      </c>
      <c r="M14" s="458">
        <v>16</v>
      </c>
      <c r="N14" s="458">
        <v>0</v>
      </c>
      <c r="O14" s="458">
        <v>0</v>
      </c>
      <c r="P14" s="458">
        <v>0</v>
      </c>
      <c r="Q14" s="458">
        <v>28</v>
      </c>
      <c r="R14" s="458">
        <v>50</v>
      </c>
      <c r="S14" s="251"/>
    </row>
    <row r="15" spans="1:19" ht="20.100000000000001" customHeight="1" x14ac:dyDescent="0.25">
      <c r="A15" s="382" t="s">
        <v>60</v>
      </c>
      <c r="B15" s="383" t="s">
        <v>163</v>
      </c>
      <c r="C15" s="488" t="s">
        <v>59</v>
      </c>
      <c r="D15" s="458">
        <v>6</v>
      </c>
      <c r="E15" s="458">
        <v>0</v>
      </c>
      <c r="F15" s="458">
        <v>0</v>
      </c>
      <c r="G15" s="458">
        <v>0</v>
      </c>
      <c r="H15" s="458">
        <v>0</v>
      </c>
      <c r="I15" s="458">
        <v>0</v>
      </c>
      <c r="J15" s="458">
        <v>0</v>
      </c>
      <c r="K15" s="458">
        <v>0</v>
      </c>
      <c r="L15" s="458">
        <v>0</v>
      </c>
      <c r="M15" s="458">
        <v>1</v>
      </c>
      <c r="N15" s="458">
        <v>0</v>
      </c>
      <c r="O15" s="458">
        <v>10</v>
      </c>
      <c r="P15" s="458">
        <v>0</v>
      </c>
      <c r="Q15" s="458">
        <v>0</v>
      </c>
      <c r="R15" s="458">
        <v>17</v>
      </c>
      <c r="S15" s="251"/>
    </row>
    <row r="16" spans="1:19" ht="20.100000000000001" customHeight="1" x14ac:dyDescent="0.25">
      <c r="A16" s="382" t="s">
        <v>63</v>
      </c>
      <c r="B16" s="383" t="s">
        <v>164</v>
      </c>
      <c r="C16" s="488" t="s">
        <v>57</v>
      </c>
      <c r="D16" s="458">
        <v>4.46</v>
      </c>
      <c r="E16" s="458">
        <v>0</v>
      </c>
      <c r="F16" s="458">
        <v>0</v>
      </c>
      <c r="G16" s="458">
        <v>0</v>
      </c>
      <c r="H16" s="458">
        <v>0</v>
      </c>
      <c r="I16" s="458">
        <v>0</v>
      </c>
      <c r="J16" s="458">
        <v>0</v>
      </c>
      <c r="K16" s="458">
        <v>0</v>
      </c>
      <c r="L16" s="458">
        <v>0</v>
      </c>
      <c r="M16" s="458">
        <v>9</v>
      </c>
      <c r="N16" s="458">
        <v>0</v>
      </c>
      <c r="O16" s="458">
        <v>19.02</v>
      </c>
      <c r="P16" s="458">
        <v>0</v>
      </c>
      <c r="Q16" s="458">
        <v>0</v>
      </c>
      <c r="R16" s="458">
        <v>32.479999999999997</v>
      </c>
      <c r="S16" s="251"/>
    </row>
    <row r="17" spans="1:19" ht="20.100000000000001" customHeight="1" x14ac:dyDescent="0.25">
      <c r="A17" s="382" t="s">
        <v>64</v>
      </c>
      <c r="B17" s="383" t="s">
        <v>165</v>
      </c>
      <c r="C17" s="488" t="s">
        <v>57</v>
      </c>
      <c r="D17" s="458">
        <v>0</v>
      </c>
      <c r="E17" s="458">
        <v>0</v>
      </c>
      <c r="F17" s="458">
        <v>0</v>
      </c>
      <c r="G17" s="458">
        <v>0</v>
      </c>
      <c r="H17" s="458">
        <v>0</v>
      </c>
      <c r="I17" s="458">
        <v>0</v>
      </c>
      <c r="J17" s="458">
        <v>0</v>
      </c>
      <c r="K17" s="458">
        <v>0</v>
      </c>
      <c r="L17" s="458">
        <v>0</v>
      </c>
      <c r="M17" s="458">
        <v>0</v>
      </c>
      <c r="N17" s="458">
        <v>0</v>
      </c>
      <c r="O17" s="458">
        <v>0</v>
      </c>
      <c r="P17" s="458">
        <v>0</v>
      </c>
      <c r="Q17" s="458">
        <v>0</v>
      </c>
      <c r="R17" s="458">
        <v>0</v>
      </c>
      <c r="S17" s="251"/>
    </row>
    <row r="18" spans="1:19" ht="20.100000000000001" customHeight="1" x14ac:dyDescent="0.25">
      <c r="A18" s="382" t="s">
        <v>66</v>
      </c>
      <c r="B18" s="383" t="s">
        <v>166</v>
      </c>
      <c r="C18" s="488" t="s">
        <v>59</v>
      </c>
      <c r="D18" s="458">
        <v>3</v>
      </c>
      <c r="E18" s="458">
        <v>0</v>
      </c>
      <c r="F18" s="458">
        <v>0</v>
      </c>
      <c r="G18" s="458">
        <v>0</v>
      </c>
      <c r="H18" s="458">
        <v>0</v>
      </c>
      <c r="I18" s="458">
        <v>0</v>
      </c>
      <c r="J18" s="458">
        <v>0</v>
      </c>
      <c r="K18" s="458">
        <v>0</v>
      </c>
      <c r="L18" s="458">
        <v>0</v>
      </c>
      <c r="M18" s="458">
        <v>0</v>
      </c>
      <c r="N18" s="458">
        <v>0</v>
      </c>
      <c r="O18" s="458">
        <v>6</v>
      </c>
      <c r="P18" s="458">
        <v>0</v>
      </c>
      <c r="Q18" s="458">
        <v>0</v>
      </c>
      <c r="R18" s="458">
        <v>9</v>
      </c>
      <c r="S18" s="251"/>
    </row>
    <row r="19" spans="1:19" ht="20.100000000000001" customHeight="1" x14ac:dyDescent="0.25">
      <c r="A19" s="382" t="s">
        <v>68</v>
      </c>
      <c r="B19" s="383" t="s">
        <v>169</v>
      </c>
      <c r="C19" s="488" t="s">
        <v>59</v>
      </c>
      <c r="D19" s="458">
        <v>2</v>
      </c>
      <c r="E19" s="458">
        <v>0</v>
      </c>
      <c r="F19" s="458">
        <v>0</v>
      </c>
      <c r="G19" s="458">
        <v>0</v>
      </c>
      <c r="H19" s="458">
        <v>0</v>
      </c>
      <c r="I19" s="458">
        <v>0</v>
      </c>
      <c r="J19" s="458">
        <v>0</v>
      </c>
      <c r="K19" s="458">
        <v>0</v>
      </c>
      <c r="L19" s="458">
        <v>0</v>
      </c>
      <c r="M19" s="458">
        <v>0</v>
      </c>
      <c r="N19" s="458">
        <v>0</v>
      </c>
      <c r="O19" s="458">
        <v>1</v>
      </c>
      <c r="P19" s="458">
        <v>0</v>
      </c>
      <c r="Q19" s="458">
        <v>0</v>
      </c>
      <c r="R19" s="458">
        <v>3</v>
      </c>
      <c r="S19" s="251"/>
    </row>
    <row r="20" spans="1:19" ht="20.100000000000001" customHeight="1" x14ac:dyDescent="0.25">
      <c r="A20" s="382" t="s">
        <v>68</v>
      </c>
      <c r="B20" s="383" t="s">
        <v>168</v>
      </c>
      <c r="C20" s="488" t="s">
        <v>59</v>
      </c>
      <c r="D20" s="458">
        <v>17</v>
      </c>
      <c r="E20" s="458">
        <v>0</v>
      </c>
      <c r="F20" s="458">
        <v>0</v>
      </c>
      <c r="G20" s="458">
        <v>0</v>
      </c>
      <c r="H20" s="458">
        <v>0</v>
      </c>
      <c r="I20" s="458">
        <v>0</v>
      </c>
      <c r="J20" s="458">
        <v>0</v>
      </c>
      <c r="K20" s="458">
        <v>0</v>
      </c>
      <c r="L20" s="458">
        <v>0</v>
      </c>
      <c r="M20" s="458">
        <v>0</v>
      </c>
      <c r="N20" s="458">
        <v>0</v>
      </c>
      <c r="O20" s="458">
        <v>0</v>
      </c>
      <c r="P20" s="458">
        <v>0</v>
      </c>
      <c r="Q20" s="458">
        <v>0</v>
      </c>
      <c r="R20" s="458">
        <v>17</v>
      </c>
      <c r="S20" s="251"/>
    </row>
    <row r="21" spans="1:19" ht="20.100000000000001" customHeight="1" x14ac:dyDescent="0.25">
      <c r="A21" s="382" t="s">
        <v>68</v>
      </c>
      <c r="B21" s="383" t="s">
        <v>167</v>
      </c>
      <c r="C21" s="488" t="s">
        <v>57</v>
      </c>
      <c r="D21" s="458">
        <v>24.9</v>
      </c>
      <c r="E21" s="458">
        <v>0</v>
      </c>
      <c r="F21" s="458">
        <v>0</v>
      </c>
      <c r="G21" s="458">
        <v>0</v>
      </c>
      <c r="H21" s="458">
        <v>0</v>
      </c>
      <c r="I21" s="458">
        <v>0</v>
      </c>
      <c r="J21" s="458">
        <v>0</v>
      </c>
      <c r="K21" s="458">
        <v>0</v>
      </c>
      <c r="L21" s="458">
        <v>0</v>
      </c>
      <c r="M21" s="458">
        <v>0</v>
      </c>
      <c r="N21" s="458">
        <v>0</v>
      </c>
      <c r="O21" s="458">
        <v>19.8</v>
      </c>
      <c r="P21" s="458">
        <v>0</v>
      </c>
      <c r="Q21" s="458">
        <v>5</v>
      </c>
      <c r="R21" s="458">
        <v>49.7</v>
      </c>
      <c r="S21" s="251"/>
    </row>
    <row r="22" spans="1:19" ht="20.100000000000001" customHeight="1" x14ac:dyDescent="0.25">
      <c r="A22" s="382" t="s">
        <v>69</v>
      </c>
      <c r="B22" s="383" t="s">
        <v>170</v>
      </c>
      <c r="C22" s="488" t="s">
        <v>57</v>
      </c>
      <c r="D22" s="458">
        <v>14.49</v>
      </c>
      <c r="E22" s="458">
        <v>0</v>
      </c>
      <c r="F22" s="458">
        <v>0</v>
      </c>
      <c r="G22" s="458">
        <v>0</v>
      </c>
      <c r="H22" s="458">
        <v>0</v>
      </c>
      <c r="I22" s="458">
        <v>0</v>
      </c>
      <c r="J22" s="458">
        <v>0</v>
      </c>
      <c r="K22" s="458">
        <v>0</v>
      </c>
      <c r="L22" s="458">
        <v>0</v>
      </c>
      <c r="M22" s="458">
        <v>2.6</v>
      </c>
      <c r="N22" s="458">
        <v>0</v>
      </c>
      <c r="O22" s="458">
        <v>19.489999999999998</v>
      </c>
      <c r="P22" s="458">
        <v>0</v>
      </c>
      <c r="Q22" s="458">
        <v>0</v>
      </c>
      <c r="R22" s="458">
        <v>36.58</v>
      </c>
      <c r="S22" s="251"/>
    </row>
    <row r="23" spans="1:19" ht="20.100000000000001" customHeight="1" x14ac:dyDescent="0.25">
      <c r="A23" s="382" t="s">
        <v>70</v>
      </c>
      <c r="B23" s="383" t="s">
        <v>172</v>
      </c>
      <c r="C23" s="488" t="s">
        <v>59</v>
      </c>
      <c r="D23" s="458">
        <v>0</v>
      </c>
      <c r="E23" s="458">
        <v>0</v>
      </c>
      <c r="F23" s="458">
        <v>0</v>
      </c>
      <c r="G23" s="458">
        <v>0</v>
      </c>
      <c r="H23" s="458">
        <v>2</v>
      </c>
      <c r="I23" s="458">
        <v>0</v>
      </c>
      <c r="J23" s="458">
        <v>0</v>
      </c>
      <c r="K23" s="458">
        <v>0</v>
      </c>
      <c r="L23" s="458">
        <v>0</v>
      </c>
      <c r="M23" s="458">
        <v>0</v>
      </c>
      <c r="N23" s="458">
        <v>0</v>
      </c>
      <c r="O23" s="458">
        <v>0</v>
      </c>
      <c r="P23" s="458">
        <v>0</v>
      </c>
      <c r="Q23" s="458">
        <v>0</v>
      </c>
      <c r="R23" s="458">
        <v>2</v>
      </c>
      <c r="S23" s="251"/>
    </row>
    <row r="24" spans="1:19" ht="20.100000000000001" customHeight="1" x14ac:dyDescent="0.25">
      <c r="A24" s="382" t="s">
        <v>70</v>
      </c>
      <c r="B24" s="383" t="s">
        <v>171</v>
      </c>
      <c r="C24" s="488" t="s">
        <v>57</v>
      </c>
      <c r="D24" s="458">
        <v>3.5</v>
      </c>
      <c r="E24" s="458">
        <v>0</v>
      </c>
      <c r="F24" s="458">
        <v>0</v>
      </c>
      <c r="G24" s="458">
        <v>0</v>
      </c>
      <c r="H24" s="458">
        <v>0</v>
      </c>
      <c r="I24" s="458">
        <v>0</v>
      </c>
      <c r="J24" s="458">
        <v>0</v>
      </c>
      <c r="K24" s="458">
        <v>0</v>
      </c>
      <c r="L24" s="458">
        <v>0</v>
      </c>
      <c r="M24" s="458">
        <v>6</v>
      </c>
      <c r="N24" s="458">
        <v>0</v>
      </c>
      <c r="O24" s="458">
        <v>2</v>
      </c>
      <c r="P24" s="458">
        <v>0</v>
      </c>
      <c r="Q24" s="458">
        <v>7.3</v>
      </c>
      <c r="R24" s="458">
        <v>18.8</v>
      </c>
      <c r="S24" s="251"/>
    </row>
    <row r="25" spans="1:19" ht="20.100000000000001" customHeight="1" x14ac:dyDescent="0.25">
      <c r="A25" s="382" t="s">
        <v>70</v>
      </c>
      <c r="B25" s="383" t="s">
        <v>991</v>
      </c>
      <c r="C25" s="488" t="s">
        <v>57</v>
      </c>
      <c r="D25" s="458">
        <v>7.6</v>
      </c>
      <c r="E25" s="458">
        <v>0</v>
      </c>
      <c r="F25" s="458">
        <v>0</v>
      </c>
      <c r="G25" s="458">
        <v>0</v>
      </c>
      <c r="H25" s="458">
        <v>0</v>
      </c>
      <c r="I25" s="458">
        <v>0</v>
      </c>
      <c r="J25" s="458">
        <v>0</v>
      </c>
      <c r="K25" s="458">
        <v>0</v>
      </c>
      <c r="L25" s="458">
        <v>0</v>
      </c>
      <c r="M25" s="458">
        <v>3</v>
      </c>
      <c r="N25" s="458">
        <v>0</v>
      </c>
      <c r="O25" s="458">
        <v>21.5</v>
      </c>
      <c r="P25" s="458">
        <v>0</v>
      </c>
      <c r="Q25" s="458">
        <v>9</v>
      </c>
      <c r="R25" s="458">
        <v>41.1</v>
      </c>
      <c r="S25" s="251"/>
    </row>
    <row r="26" spans="1:19" ht="20.100000000000001" customHeight="1" x14ac:dyDescent="0.25">
      <c r="A26" s="382" t="s">
        <v>71</v>
      </c>
      <c r="B26" s="383" t="s">
        <v>173</v>
      </c>
      <c r="C26" s="488" t="s">
        <v>57</v>
      </c>
      <c r="D26" s="458">
        <v>14</v>
      </c>
      <c r="E26" s="458">
        <v>0</v>
      </c>
      <c r="F26" s="458">
        <v>0</v>
      </c>
      <c r="G26" s="458">
        <v>0</v>
      </c>
      <c r="H26" s="458">
        <v>0</v>
      </c>
      <c r="I26" s="458">
        <v>0</v>
      </c>
      <c r="J26" s="458">
        <v>0</v>
      </c>
      <c r="K26" s="458">
        <v>0</v>
      </c>
      <c r="L26" s="458">
        <v>0</v>
      </c>
      <c r="M26" s="458">
        <v>0</v>
      </c>
      <c r="N26" s="458">
        <v>0</v>
      </c>
      <c r="O26" s="458">
        <v>40</v>
      </c>
      <c r="P26" s="458">
        <v>0</v>
      </c>
      <c r="Q26" s="458">
        <v>0</v>
      </c>
      <c r="R26" s="458">
        <v>54</v>
      </c>
      <c r="S26" s="251"/>
    </row>
    <row r="27" spans="1:19" ht="20.100000000000001" customHeight="1" x14ac:dyDescent="0.25">
      <c r="A27" s="382" t="s">
        <v>72</v>
      </c>
      <c r="B27" s="383" t="s">
        <v>174</v>
      </c>
      <c r="C27" s="488" t="s">
        <v>57</v>
      </c>
      <c r="D27" s="458">
        <v>9.5</v>
      </c>
      <c r="E27" s="458">
        <v>0</v>
      </c>
      <c r="F27" s="458">
        <v>0</v>
      </c>
      <c r="G27" s="458">
        <v>0</v>
      </c>
      <c r="H27" s="458">
        <v>0</v>
      </c>
      <c r="I27" s="458">
        <v>0</v>
      </c>
      <c r="J27" s="458">
        <v>0</v>
      </c>
      <c r="K27" s="458">
        <v>0</v>
      </c>
      <c r="L27" s="458">
        <v>0</v>
      </c>
      <c r="M27" s="458">
        <v>0</v>
      </c>
      <c r="N27" s="458">
        <v>0</v>
      </c>
      <c r="O27" s="458">
        <v>19.8</v>
      </c>
      <c r="P27" s="458">
        <v>0</v>
      </c>
      <c r="Q27" s="458">
        <v>9</v>
      </c>
      <c r="R27" s="458">
        <v>38.299999999999997</v>
      </c>
      <c r="S27" s="251"/>
    </row>
    <row r="28" spans="1:19" ht="20.100000000000001" customHeight="1" x14ac:dyDescent="0.25">
      <c r="A28" s="382" t="s">
        <v>73</v>
      </c>
      <c r="B28" s="383" t="s">
        <v>175</v>
      </c>
      <c r="C28" s="488" t="s">
        <v>57</v>
      </c>
      <c r="D28" s="458">
        <v>0</v>
      </c>
      <c r="E28" s="458">
        <v>0</v>
      </c>
      <c r="F28" s="458">
        <v>0</v>
      </c>
      <c r="G28" s="458">
        <v>1</v>
      </c>
      <c r="H28" s="458">
        <v>0</v>
      </c>
      <c r="I28" s="458">
        <v>0</v>
      </c>
      <c r="J28" s="458">
        <v>0</v>
      </c>
      <c r="K28" s="458">
        <v>0</v>
      </c>
      <c r="L28" s="458">
        <v>0</v>
      </c>
      <c r="M28" s="458">
        <v>1</v>
      </c>
      <c r="N28" s="458">
        <v>0</v>
      </c>
      <c r="O28" s="458">
        <v>0</v>
      </c>
      <c r="P28" s="458">
        <v>0</v>
      </c>
      <c r="Q28" s="458">
        <v>0</v>
      </c>
      <c r="R28" s="458">
        <v>2</v>
      </c>
      <c r="S28" s="251"/>
    </row>
    <row r="29" spans="1:19" ht="20.100000000000001" customHeight="1" x14ac:dyDescent="0.25">
      <c r="A29" s="382" t="s">
        <v>73</v>
      </c>
      <c r="B29" s="383" t="s">
        <v>176</v>
      </c>
      <c r="C29" s="488" t="s">
        <v>57</v>
      </c>
      <c r="D29" s="458">
        <v>5</v>
      </c>
      <c r="E29" s="458">
        <v>0</v>
      </c>
      <c r="F29" s="458">
        <v>0</v>
      </c>
      <c r="G29" s="458">
        <v>0</v>
      </c>
      <c r="H29" s="458">
        <v>0</v>
      </c>
      <c r="I29" s="458">
        <v>0</v>
      </c>
      <c r="J29" s="458">
        <v>0</v>
      </c>
      <c r="K29" s="458">
        <v>0</v>
      </c>
      <c r="L29" s="458">
        <v>0</v>
      </c>
      <c r="M29" s="458">
        <v>0</v>
      </c>
      <c r="N29" s="458">
        <v>0</v>
      </c>
      <c r="O29" s="458">
        <v>19</v>
      </c>
      <c r="P29" s="458">
        <v>0</v>
      </c>
      <c r="Q29" s="458">
        <v>0</v>
      </c>
      <c r="R29" s="458">
        <v>24</v>
      </c>
      <c r="S29" s="251"/>
    </row>
    <row r="30" spans="1:19" ht="20.100000000000001" customHeight="1" x14ac:dyDescent="0.25">
      <c r="A30" s="382" t="s">
        <v>74</v>
      </c>
      <c r="B30" s="383" t="s">
        <v>177</v>
      </c>
      <c r="C30" s="488" t="s">
        <v>57</v>
      </c>
      <c r="D30" s="458">
        <v>4</v>
      </c>
      <c r="E30" s="458">
        <v>0</v>
      </c>
      <c r="F30" s="458">
        <v>0</v>
      </c>
      <c r="G30" s="458">
        <v>0</v>
      </c>
      <c r="H30" s="458">
        <v>0</v>
      </c>
      <c r="I30" s="458">
        <v>0</v>
      </c>
      <c r="J30" s="458">
        <v>0</v>
      </c>
      <c r="K30" s="458">
        <v>0</v>
      </c>
      <c r="L30" s="458">
        <v>0</v>
      </c>
      <c r="M30" s="458">
        <v>3</v>
      </c>
      <c r="N30" s="458">
        <v>0</v>
      </c>
      <c r="O30" s="458">
        <v>6</v>
      </c>
      <c r="P30" s="458">
        <v>0</v>
      </c>
      <c r="Q30" s="458">
        <v>0</v>
      </c>
      <c r="R30" s="458">
        <v>13</v>
      </c>
      <c r="S30" s="251"/>
    </row>
    <row r="31" spans="1:19" ht="20.100000000000001" customHeight="1" x14ac:dyDescent="0.25">
      <c r="A31" s="382" t="s">
        <v>75</v>
      </c>
      <c r="B31" s="383" t="s">
        <v>247</v>
      </c>
      <c r="C31" s="488" t="s">
        <v>59</v>
      </c>
      <c r="D31" s="458">
        <v>0</v>
      </c>
      <c r="E31" s="458">
        <v>0</v>
      </c>
      <c r="F31" s="458">
        <v>0</v>
      </c>
      <c r="G31" s="458">
        <v>0</v>
      </c>
      <c r="H31" s="458">
        <v>0</v>
      </c>
      <c r="I31" s="458">
        <v>0</v>
      </c>
      <c r="J31" s="458">
        <v>0</v>
      </c>
      <c r="K31" s="458">
        <v>0</v>
      </c>
      <c r="L31" s="458">
        <v>0</v>
      </c>
      <c r="M31" s="458">
        <v>0</v>
      </c>
      <c r="N31" s="458">
        <v>0</v>
      </c>
      <c r="O31" s="458">
        <v>0</v>
      </c>
      <c r="P31" s="458">
        <v>0</v>
      </c>
      <c r="Q31" s="458">
        <v>0</v>
      </c>
      <c r="R31" s="458">
        <v>0</v>
      </c>
      <c r="S31" s="251"/>
    </row>
    <row r="32" spans="1:19" ht="20.100000000000001" customHeight="1" x14ac:dyDescent="0.25">
      <c r="A32" s="382" t="s">
        <v>76</v>
      </c>
      <c r="B32" s="383" t="s">
        <v>179</v>
      </c>
      <c r="C32" s="488" t="s">
        <v>57</v>
      </c>
      <c r="D32" s="458">
        <v>6</v>
      </c>
      <c r="E32" s="458">
        <v>0</v>
      </c>
      <c r="F32" s="458">
        <v>0</v>
      </c>
      <c r="G32" s="458">
        <v>0</v>
      </c>
      <c r="H32" s="458">
        <v>0</v>
      </c>
      <c r="I32" s="458">
        <v>0</v>
      </c>
      <c r="J32" s="458">
        <v>0</v>
      </c>
      <c r="K32" s="458">
        <v>0</v>
      </c>
      <c r="L32" s="458">
        <v>0</v>
      </c>
      <c r="M32" s="458">
        <v>19.399999999999999</v>
      </c>
      <c r="N32" s="458">
        <v>0</v>
      </c>
      <c r="O32" s="458">
        <v>38</v>
      </c>
      <c r="P32" s="458">
        <v>0</v>
      </c>
      <c r="Q32" s="458">
        <v>5</v>
      </c>
      <c r="R32" s="458">
        <v>68.400000000000006</v>
      </c>
      <c r="S32" s="251"/>
    </row>
    <row r="33" spans="1:19" ht="20.100000000000001" customHeight="1" x14ac:dyDescent="0.25">
      <c r="A33" s="382" t="s">
        <v>77</v>
      </c>
      <c r="B33" s="383" t="s">
        <v>181</v>
      </c>
      <c r="C33" s="488" t="s">
        <v>59</v>
      </c>
      <c r="D33" s="458">
        <v>9</v>
      </c>
      <c r="E33" s="458">
        <v>0</v>
      </c>
      <c r="F33" s="458">
        <v>0</v>
      </c>
      <c r="G33" s="458">
        <v>0</v>
      </c>
      <c r="H33" s="458">
        <v>0</v>
      </c>
      <c r="I33" s="458">
        <v>0</v>
      </c>
      <c r="J33" s="458">
        <v>0</v>
      </c>
      <c r="K33" s="458">
        <v>0</v>
      </c>
      <c r="L33" s="458">
        <v>0</v>
      </c>
      <c r="M33" s="458">
        <v>10</v>
      </c>
      <c r="N33" s="458">
        <v>0</v>
      </c>
      <c r="O33" s="458">
        <v>42.8</v>
      </c>
      <c r="P33" s="458">
        <v>0</v>
      </c>
      <c r="Q33" s="458">
        <v>13</v>
      </c>
      <c r="R33" s="458">
        <v>74.8</v>
      </c>
      <c r="S33" s="251"/>
    </row>
    <row r="34" spans="1:19" ht="20.100000000000001" customHeight="1" x14ac:dyDescent="0.25">
      <c r="A34" s="382" t="s">
        <v>77</v>
      </c>
      <c r="B34" s="383" t="s">
        <v>180</v>
      </c>
      <c r="C34" s="488" t="s">
        <v>59</v>
      </c>
      <c r="D34" s="458">
        <v>35</v>
      </c>
      <c r="E34" s="458">
        <v>0</v>
      </c>
      <c r="F34" s="458">
        <v>0</v>
      </c>
      <c r="G34" s="458">
        <v>4</v>
      </c>
      <c r="H34" s="458">
        <v>0</v>
      </c>
      <c r="I34" s="458">
        <v>0</v>
      </c>
      <c r="J34" s="458">
        <v>0</v>
      </c>
      <c r="K34" s="458">
        <v>0</v>
      </c>
      <c r="L34" s="458">
        <v>0</v>
      </c>
      <c r="M34" s="458">
        <v>4</v>
      </c>
      <c r="N34" s="458">
        <v>0</v>
      </c>
      <c r="O34" s="458">
        <v>28</v>
      </c>
      <c r="P34" s="458">
        <v>0</v>
      </c>
      <c r="Q34" s="458">
        <v>0</v>
      </c>
      <c r="R34" s="458">
        <v>71</v>
      </c>
      <c r="S34" s="251"/>
    </row>
    <row r="35" spans="1:19" ht="20.100000000000001" customHeight="1" x14ac:dyDescent="0.25">
      <c r="A35" s="382" t="s">
        <v>77</v>
      </c>
      <c r="B35" s="383" t="s">
        <v>182</v>
      </c>
      <c r="C35" s="488" t="s">
        <v>59</v>
      </c>
      <c r="D35" s="458">
        <v>28.17</v>
      </c>
      <c r="E35" s="458">
        <v>1</v>
      </c>
      <c r="F35" s="458">
        <v>0</v>
      </c>
      <c r="G35" s="458">
        <v>0</v>
      </c>
      <c r="H35" s="458">
        <v>0</v>
      </c>
      <c r="I35" s="458">
        <v>0</v>
      </c>
      <c r="J35" s="458">
        <v>0</v>
      </c>
      <c r="K35" s="458">
        <v>0</v>
      </c>
      <c r="L35" s="458">
        <v>0</v>
      </c>
      <c r="M35" s="458">
        <v>0</v>
      </c>
      <c r="N35" s="458">
        <v>0.6</v>
      </c>
      <c r="O35" s="458">
        <v>30.8</v>
      </c>
      <c r="P35" s="458">
        <v>0</v>
      </c>
      <c r="Q35" s="458">
        <v>0</v>
      </c>
      <c r="R35" s="458">
        <v>60.57</v>
      </c>
      <c r="S35" s="251"/>
    </row>
    <row r="36" spans="1:19" ht="20.100000000000001" customHeight="1" x14ac:dyDescent="0.25">
      <c r="A36" s="382" t="s">
        <v>78</v>
      </c>
      <c r="B36" s="383" t="s">
        <v>183</v>
      </c>
      <c r="C36" s="488" t="s">
        <v>59</v>
      </c>
      <c r="D36" s="458">
        <v>3</v>
      </c>
      <c r="E36" s="458">
        <v>0</v>
      </c>
      <c r="F36" s="458">
        <v>0</v>
      </c>
      <c r="G36" s="458">
        <v>0</v>
      </c>
      <c r="H36" s="458">
        <v>0</v>
      </c>
      <c r="I36" s="458">
        <v>0</v>
      </c>
      <c r="J36" s="458">
        <v>0</v>
      </c>
      <c r="K36" s="458">
        <v>0</v>
      </c>
      <c r="L36" s="458">
        <v>0</v>
      </c>
      <c r="M36" s="458">
        <v>3</v>
      </c>
      <c r="N36" s="458">
        <v>0</v>
      </c>
      <c r="O36" s="458">
        <v>13</v>
      </c>
      <c r="P36" s="458">
        <v>0</v>
      </c>
      <c r="Q36" s="458">
        <v>0</v>
      </c>
      <c r="R36" s="458">
        <v>19</v>
      </c>
      <c r="S36" s="251"/>
    </row>
    <row r="37" spans="1:19" ht="20.100000000000001" customHeight="1" x14ac:dyDescent="0.25">
      <c r="A37" s="382" t="s">
        <v>78</v>
      </c>
      <c r="B37" s="383" t="s">
        <v>184</v>
      </c>
      <c r="C37" s="488" t="s">
        <v>57</v>
      </c>
      <c r="D37" s="458">
        <v>34</v>
      </c>
      <c r="E37" s="458">
        <v>5</v>
      </c>
      <c r="F37" s="458">
        <v>9</v>
      </c>
      <c r="G37" s="458">
        <v>0</v>
      </c>
      <c r="H37" s="458">
        <v>2</v>
      </c>
      <c r="I37" s="458">
        <v>0</v>
      </c>
      <c r="J37" s="458">
        <v>0</v>
      </c>
      <c r="K37" s="458">
        <v>0</v>
      </c>
      <c r="L37" s="458">
        <v>0</v>
      </c>
      <c r="M37" s="458">
        <v>24</v>
      </c>
      <c r="N37" s="458">
        <v>0</v>
      </c>
      <c r="O37" s="458">
        <v>31</v>
      </c>
      <c r="P37" s="458">
        <v>0</v>
      </c>
      <c r="Q37" s="458">
        <v>19</v>
      </c>
      <c r="R37" s="458">
        <v>124</v>
      </c>
      <c r="S37" s="251"/>
    </row>
    <row r="38" spans="1:19" ht="20.100000000000001" customHeight="1" x14ac:dyDescent="0.25">
      <c r="A38" s="382" t="s">
        <v>79</v>
      </c>
      <c r="B38" s="383" t="s">
        <v>185</v>
      </c>
      <c r="C38" s="488" t="s">
        <v>57</v>
      </c>
      <c r="D38" s="458">
        <v>19</v>
      </c>
      <c r="E38" s="458">
        <v>0</v>
      </c>
      <c r="F38" s="458">
        <v>0</v>
      </c>
      <c r="G38" s="458">
        <v>0</v>
      </c>
      <c r="H38" s="458">
        <v>0</v>
      </c>
      <c r="I38" s="458">
        <v>0</v>
      </c>
      <c r="J38" s="458">
        <v>0</v>
      </c>
      <c r="K38" s="458">
        <v>0</v>
      </c>
      <c r="L38" s="458">
        <v>0</v>
      </c>
      <c r="M38" s="458">
        <v>9.3000000000000007</v>
      </c>
      <c r="N38" s="458">
        <v>0</v>
      </c>
      <c r="O38" s="458">
        <v>28</v>
      </c>
      <c r="P38" s="458">
        <v>0</v>
      </c>
      <c r="Q38" s="458">
        <v>3</v>
      </c>
      <c r="R38" s="458">
        <v>59.3</v>
      </c>
      <c r="S38" s="251"/>
    </row>
    <row r="39" spans="1:19" ht="20.100000000000001" customHeight="1" x14ac:dyDescent="0.25">
      <c r="A39" s="382" t="s">
        <v>80</v>
      </c>
      <c r="B39" s="383" t="s">
        <v>186</v>
      </c>
      <c r="C39" s="488" t="s">
        <v>57</v>
      </c>
      <c r="D39" s="458">
        <v>8</v>
      </c>
      <c r="E39" s="458">
        <v>0</v>
      </c>
      <c r="F39" s="458">
        <v>0</v>
      </c>
      <c r="G39" s="458">
        <v>0</v>
      </c>
      <c r="H39" s="458">
        <v>1</v>
      </c>
      <c r="I39" s="458">
        <v>0</v>
      </c>
      <c r="J39" s="458">
        <v>0</v>
      </c>
      <c r="K39" s="458">
        <v>0</v>
      </c>
      <c r="L39" s="458">
        <v>0</v>
      </c>
      <c r="M39" s="458">
        <v>1</v>
      </c>
      <c r="N39" s="458">
        <v>0</v>
      </c>
      <c r="O39" s="458">
        <v>20.5</v>
      </c>
      <c r="P39" s="458">
        <v>0</v>
      </c>
      <c r="Q39" s="458">
        <v>0</v>
      </c>
      <c r="R39" s="458">
        <v>30.5</v>
      </c>
      <c r="S39" s="251"/>
    </row>
    <row r="40" spans="1:19" ht="20.100000000000001" customHeight="1" x14ac:dyDescent="0.25">
      <c r="A40" s="382" t="s">
        <v>81</v>
      </c>
      <c r="B40" s="383" t="s">
        <v>594</v>
      </c>
      <c r="C40" s="488" t="s">
        <v>59</v>
      </c>
      <c r="D40" s="458">
        <v>2</v>
      </c>
      <c r="E40" s="458">
        <v>0</v>
      </c>
      <c r="F40" s="458">
        <v>0</v>
      </c>
      <c r="G40" s="458">
        <v>0</v>
      </c>
      <c r="H40" s="458">
        <v>0</v>
      </c>
      <c r="I40" s="458">
        <v>0</v>
      </c>
      <c r="J40" s="458">
        <v>0</v>
      </c>
      <c r="K40" s="458">
        <v>0</v>
      </c>
      <c r="L40" s="458">
        <v>0</v>
      </c>
      <c r="M40" s="458">
        <v>1</v>
      </c>
      <c r="N40" s="458">
        <v>0</v>
      </c>
      <c r="O40" s="458">
        <v>3</v>
      </c>
      <c r="P40" s="458">
        <v>0</v>
      </c>
      <c r="Q40" s="458">
        <v>4</v>
      </c>
      <c r="R40" s="458">
        <v>10</v>
      </c>
      <c r="S40" s="251"/>
    </row>
    <row r="41" spans="1:19" ht="20.100000000000001" customHeight="1" x14ac:dyDescent="0.25">
      <c r="A41" s="382" t="s">
        <v>81</v>
      </c>
      <c r="B41" s="383" t="s">
        <v>248</v>
      </c>
      <c r="C41" s="488" t="s">
        <v>59</v>
      </c>
      <c r="D41" s="458">
        <v>2</v>
      </c>
      <c r="E41" s="458">
        <v>0</v>
      </c>
      <c r="F41" s="458">
        <v>0</v>
      </c>
      <c r="G41" s="458">
        <v>0</v>
      </c>
      <c r="H41" s="458">
        <v>0</v>
      </c>
      <c r="I41" s="458">
        <v>0</v>
      </c>
      <c r="J41" s="458">
        <v>0</v>
      </c>
      <c r="K41" s="458">
        <v>0</v>
      </c>
      <c r="L41" s="458">
        <v>0</v>
      </c>
      <c r="M41" s="458">
        <v>1</v>
      </c>
      <c r="N41" s="458">
        <v>0</v>
      </c>
      <c r="O41" s="458">
        <v>3</v>
      </c>
      <c r="P41" s="458">
        <v>0</v>
      </c>
      <c r="Q41" s="458">
        <v>8</v>
      </c>
      <c r="R41" s="458">
        <v>14</v>
      </c>
      <c r="S41" s="251"/>
    </row>
    <row r="42" spans="1:19" ht="20.100000000000001" customHeight="1" x14ac:dyDescent="0.25">
      <c r="A42" s="382" t="s">
        <v>81</v>
      </c>
      <c r="B42" s="383" t="s">
        <v>187</v>
      </c>
      <c r="C42" s="488" t="s">
        <v>57</v>
      </c>
      <c r="D42" s="458">
        <v>16.5</v>
      </c>
      <c r="E42" s="458">
        <v>0</v>
      </c>
      <c r="F42" s="458">
        <v>0</v>
      </c>
      <c r="G42" s="458">
        <v>0</v>
      </c>
      <c r="H42" s="458">
        <v>0</v>
      </c>
      <c r="I42" s="458">
        <v>0</v>
      </c>
      <c r="J42" s="458">
        <v>0</v>
      </c>
      <c r="K42" s="458">
        <v>0</v>
      </c>
      <c r="L42" s="458">
        <v>0</v>
      </c>
      <c r="M42" s="458">
        <v>2.73</v>
      </c>
      <c r="N42" s="458">
        <v>0</v>
      </c>
      <c r="O42" s="458">
        <v>0</v>
      </c>
      <c r="P42" s="458">
        <v>0</v>
      </c>
      <c r="Q42" s="458">
        <v>0</v>
      </c>
      <c r="R42" s="458">
        <v>19.23</v>
      </c>
      <c r="S42" s="251"/>
    </row>
    <row r="43" spans="1:19" ht="20.100000000000001" customHeight="1" x14ac:dyDescent="0.25">
      <c r="A43" s="382" t="s">
        <v>82</v>
      </c>
      <c r="B43" s="383" t="s">
        <v>189</v>
      </c>
      <c r="C43" s="488" t="s">
        <v>59</v>
      </c>
      <c r="D43" s="458">
        <v>7</v>
      </c>
      <c r="E43" s="458">
        <v>0</v>
      </c>
      <c r="F43" s="458">
        <v>0</v>
      </c>
      <c r="G43" s="458">
        <v>0</v>
      </c>
      <c r="H43" s="458">
        <v>0</v>
      </c>
      <c r="I43" s="458">
        <v>0</v>
      </c>
      <c r="J43" s="458">
        <v>0</v>
      </c>
      <c r="K43" s="458">
        <v>0</v>
      </c>
      <c r="L43" s="458">
        <v>0</v>
      </c>
      <c r="M43" s="458">
        <v>0</v>
      </c>
      <c r="N43" s="458">
        <v>0</v>
      </c>
      <c r="O43" s="458">
        <v>0</v>
      </c>
      <c r="P43" s="458">
        <v>0</v>
      </c>
      <c r="Q43" s="458">
        <v>7.75</v>
      </c>
      <c r="R43" s="458">
        <v>14.75</v>
      </c>
      <c r="S43" s="251"/>
    </row>
    <row r="44" spans="1:19" ht="20.100000000000001" customHeight="1" x14ac:dyDescent="0.25">
      <c r="A44" s="382" t="s">
        <v>82</v>
      </c>
      <c r="B44" s="383" t="s">
        <v>190</v>
      </c>
      <c r="C44" s="488" t="s">
        <v>57</v>
      </c>
      <c r="D44" s="458">
        <v>11.5</v>
      </c>
      <c r="E44" s="458">
        <v>4.0999999999999996</v>
      </c>
      <c r="F44" s="458">
        <v>2.6</v>
      </c>
      <c r="G44" s="458">
        <v>1.3</v>
      </c>
      <c r="H44" s="458">
        <v>0</v>
      </c>
      <c r="I44" s="458">
        <v>0</v>
      </c>
      <c r="J44" s="458">
        <v>1.25</v>
      </c>
      <c r="K44" s="458">
        <v>0</v>
      </c>
      <c r="L44" s="458">
        <v>0</v>
      </c>
      <c r="M44" s="458">
        <v>0</v>
      </c>
      <c r="N44" s="458">
        <v>0</v>
      </c>
      <c r="O44" s="458">
        <v>0</v>
      </c>
      <c r="P44" s="458">
        <v>0</v>
      </c>
      <c r="Q44" s="458">
        <v>11.2</v>
      </c>
      <c r="R44" s="458">
        <v>31.95</v>
      </c>
      <c r="S44" s="251"/>
    </row>
    <row r="45" spans="1:19" ht="20.100000000000001" customHeight="1" x14ac:dyDescent="0.25">
      <c r="A45" s="382" t="s">
        <v>83</v>
      </c>
      <c r="B45" s="383" t="s">
        <v>191</v>
      </c>
      <c r="C45" s="488" t="s">
        <v>57</v>
      </c>
      <c r="D45" s="458">
        <v>0</v>
      </c>
      <c r="E45" s="458">
        <v>0</v>
      </c>
      <c r="F45" s="458">
        <v>12</v>
      </c>
      <c r="G45" s="458">
        <v>0</v>
      </c>
      <c r="H45" s="458">
        <v>0</v>
      </c>
      <c r="I45" s="458">
        <v>0</v>
      </c>
      <c r="J45" s="458">
        <v>0</v>
      </c>
      <c r="K45" s="458">
        <v>0</v>
      </c>
      <c r="L45" s="458">
        <v>0</v>
      </c>
      <c r="M45" s="458">
        <v>8</v>
      </c>
      <c r="N45" s="458">
        <v>0</v>
      </c>
      <c r="O45" s="458">
        <v>5</v>
      </c>
      <c r="P45" s="458">
        <v>0</v>
      </c>
      <c r="Q45" s="458">
        <v>3</v>
      </c>
      <c r="R45" s="458">
        <v>28</v>
      </c>
      <c r="S45" s="251"/>
    </row>
    <row r="46" spans="1:19" ht="20.100000000000001" customHeight="1" x14ac:dyDescent="0.25">
      <c r="A46" s="382" t="s">
        <v>84</v>
      </c>
      <c r="B46" s="383" t="s">
        <v>85</v>
      </c>
      <c r="C46" s="488" t="s">
        <v>57</v>
      </c>
      <c r="D46" s="458">
        <v>4</v>
      </c>
      <c r="E46" s="458">
        <v>13</v>
      </c>
      <c r="F46" s="458">
        <v>0</v>
      </c>
      <c r="G46" s="458">
        <v>0</v>
      </c>
      <c r="H46" s="458">
        <v>0</v>
      </c>
      <c r="I46" s="458">
        <v>0</v>
      </c>
      <c r="J46" s="458">
        <v>0</v>
      </c>
      <c r="K46" s="458">
        <v>0</v>
      </c>
      <c r="L46" s="458">
        <v>0</v>
      </c>
      <c r="M46" s="458">
        <v>23</v>
      </c>
      <c r="N46" s="458">
        <v>0</v>
      </c>
      <c r="O46" s="458">
        <v>47</v>
      </c>
      <c r="P46" s="458">
        <v>0</v>
      </c>
      <c r="Q46" s="458">
        <v>2</v>
      </c>
      <c r="R46" s="458">
        <v>89</v>
      </c>
      <c r="S46" s="251"/>
    </row>
    <row r="47" spans="1:19" ht="20.100000000000001" customHeight="1" x14ac:dyDescent="0.25">
      <c r="A47" s="382" t="s">
        <v>86</v>
      </c>
      <c r="B47" s="383" t="s">
        <v>192</v>
      </c>
      <c r="C47" s="488" t="s">
        <v>59</v>
      </c>
      <c r="D47" s="458">
        <v>0</v>
      </c>
      <c r="E47" s="458">
        <v>0</v>
      </c>
      <c r="F47" s="458">
        <v>0</v>
      </c>
      <c r="G47" s="458">
        <v>0</v>
      </c>
      <c r="H47" s="458">
        <v>0</v>
      </c>
      <c r="I47" s="458">
        <v>0</v>
      </c>
      <c r="J47" s="458">
        <v>0</v>
      </c>
      <c r="K47" s="458">
        <v>0</v>
      </c>
      <c r="L47" s="458">
        <v>0</v>
      </c>
      <c r="M47" s="458">
        <v>0</v>
      </c>
      <c r="N47" s="458">
        <v>0</v>
      </c>
      <c r="O47" s="458">
        <v>2</v>
      </c>
      <c r="P47" s="458">
        <v>0</v>
      </c>
      <c r="Q47" s="458">
        <v>14</v>
      </c>
      <c r="R47" s="458">
        <v>16</v>
      </c>
      <c r="S47" s="251"/>
    </row>
    <row r="48" spans="1:19" ht="20.100000000000001" customHeight="1" x14ac:dyDescent="0.25">
      <c r="A48" s="382" t="s">
        <v>86</v>
      </c>
      <c r="B48" s="383" t="s">
        <v>193</v>
      </c>
      <c r="C48" s="488" t="s">
        <v>59</v>
      </c>
      <c r="D48" s="458">
        <v>10</v>
      </c>
      <c r="E48" s="458">
        <v>0</v>
      </c>
      <c r="F48" s="458">
        <v>0</v>
      </c>
      <c r="G48" s="458">
        <v>0</v>
      </c>
      <c r="H48" s="458">
        <v>0</v>
      </c>
      <c r="I48" s="458">
        <v>0</v>
      </c>
      <c r="J48" s="458">
        <v>0</v>
      </c>
      <c r="K48" s="458">
        <v>0</v>
      </c>
      <c r="L48" s="458">
        <v>0</v>
      </c>
      <c r="M48" s="458">
        <v>24</v>
      </c>
      <c r="N48" s="458">
        <v>0</v>
      </c>
      <c r="O48" s="458">
        <v>94</v>
      </c>
      <c r="P48" s="458">
        <v>4</v>
      </c>
      <c r="Q48" s="458">
        <v>43</v>
      </c>
      <c r="R48" s="458">
        <v>175</v>
      </c>
      <c r="S48" s="251"/>
    </row>
    <row r="49" spans="1:19" ht="20.100000000000001" customHeight="1" x14ac:dyDescent="0.25">
      <c r="A49" s="382" t="s">
        <v>86</v>
      </c>
      <c r="B49" s="383" t="s">
        <v>194</v>
      </c>
      <c r="C49" s="488" t="s">
        <v>57</v>
      </c>
      <c r="D49" s="458">
        <v>1</v>
      </c>
      <c r="E49" s="458">
        <v>0</v>
      </c>
      <c r="F49" s="458">
        <v>0</v>
      </c>
      <c r="G49" s="458">
        <v>0</v>
      </c>
      <c r="H49" s="458">
        <v>1</v>
      </c>
      <c r="I49" s="458">
        <v>0</v>
      </c>
      <c r="J49" s="458">
        <v>0</v>
      </c>
      <c r="K49" s="458">
        <v>0</v>
      </c>
      <c r="L49" s="458">
        <v>0</v>
      </c>
      <c r="M49" s="458">
        <v>0</v>
      </c>
      <c r="N49" s="458">
        <v>0</v>
      </c>
      <c r="O49" s="458">
        <v>18</v>
      </c>
      <c r="P49" s="458">
        <v>0</v>
      </c>
      <c r="Q49" s="458">
        <v>0</v>
      </c>
      <c r="R49" s="458">
        <v>20</v>
      </c>
      <c r="S49" s="251"/>
    </row>
    <row r="50" spans="1:19" ht="20.100000000000001" customHeight="1" x14ac:dyDescent="0.25">
      <c r="A50" s="382" t="s">
        <v>86</v>
      </c>
      <c r="B50" s="383" t="s">
        <v>249</v>
      </c>
      <c r="C50" s="488" t="s">
        <v>59</v>
      </c>
      <c r="D50" s="458">
        <v>10</v>
      </c>
      <c r="E50" s="458">
        <v>5</v>
      </c>
      <c r="F50" s="458">
        <v>0</v>
      </c>
      <c r="G50" s="458">
        <v>0</v>
      </c>
      <c r="H50" s="458">
        <v>0</v>
      </c>
      <c r="I50" s="458">
        <v>0</v>
      </c>
      <c r="J50" s="458">
        <v>0</v>
      </c>
      <c r="K50" s="458">
        <v>0</v>
      </c>
      <c r="L50" s="458">
        <v>0</v>
      </c>
      <c r="M50" s="458">
        <v>4</v>
      </c>
      <c r="N50" s="458">
        <v>0</v>
      </c>
      <c r="O50" s="458">
        <v>11</v>
      </c>
      <c r="P50" s="458">
        <v>0</v>
      </c>
      <c r="Q50" s="458">
        <v>0</v>
      </c>
      <c r="R50" s="458">
        <v>30</v>
      </c>
      <c r="S50" s="251"/>
    </row>
    <row r="51" spans="1:19" ht="20.100000000000001" customHeight="1" x14ac:dyDescent="0.25">
      <c r="A51" s="382" t="s">
        <v>86</v>
      </c>
      <c r="B51" s="383" t="s">
        <v>196</v>
      </c>
      <c r="C51" s="488" t="s">
        <v>57</v>
      </c>
      <c r="D51" s="458">
        <v>10</v>
      </c>
      <c r="E51" s="458">
        <v>0</v>
      </c>
      <c r="F51" s="458">
        <v>0</v>
      </c>
      <c r="G51" s="458">
        <v>0</v>
      </c>
      <c r="H51" s="458">
        <v>0</v>
      </c>
      <c r="I51" s="458">
        <v>0</v>
      </c>
      <c r="J51" s="458">
        <v>0</v>
      </c>
      <c r="K51" s="458">
        <v>0</v>
      </c>
      <c r="L51" s="458">
        <v>0</v>
      </c>
      <c r="M51" s="458">
        <v>6.8</v>
      </c>
      <c r="N51" s="458">
        <v>1</v>
      </c>
      <c r="O51" s="458">
        <v>26.1</v>
      </c>
      <c r="P51" s="458">
        <v>0</v>
      </c>
      <c r="Q51" s="458">
        <v>0</v>
      </c>
      <c r="R51" s="458">
        <v>43.9</v>
      </c>
      <c r="S51" s="251"/>
    </row>
    <row r="52" spans="1:19" ht="20.100000000000001" customHeight="1" x14ac:dyDescent="0.25">
      <c r="A52" s="382" t="s">
        <v>87</v>
      </c>
      <c r="B52" s="383" t="s">
        <v>198</v>
      </c>
      <c r="C52" s="488" t="s">
        <v>57</v>
      </c>
      <c r="D52" s="458">
        <v>19.5</v>
      </c>
      <c r="E52" s="458">
        <v>0</v>
      </c>
      <c r="F52" s="458">
        <v>7.5</v>
      </c>
      <c r="G52" s="458">
        <v>0</v>
      </c>
      <c r="H52" s="458">
        <v>0</v>
      </c>
      <c r="I52" s="458">
        <v>0</v>
      </c>
      <c r="J52" s="458">
        <v>0</v>
      </c>
      <c r="K52" s="458">
        <v>0</v>
      </c>
      <c r="L52" s="458">
        <v>0</v>
      </c>
      <c r="M52" s="458">
        <v>10</v>
      </c>
      <c r="N52" s="458">
        <v>0</v>
      </c>
      <c r="O52" s="458">
        <v>20.75</v>
      </c>
      <c r="P52" s="458">
        <v>0</v>
      </c>
      <c r="Q52" s="458">
        <v>2</v>
      </c>
      <c r="R52" s="458">
        <v>59.75</v>
      </c>
      <c r="S52" s="251"/>
    </row>
    <row r="53" spans="1:19" ht="20.100000000000001" customHeight="1" x14ac:dyDescent="0.25">
      <c r="A53" s="382" t="s">
        <v>87</v>
      </c>
      <c r="B53" s="383" t="s">
        <v>621</v>
      </c>
      <c r="C53" s="488" t="s">
        <v>59</v>
      </c>
      <c r="D53" s="458">
        <v>0</v>
      </c>
      <c r="E53" s="458">
        <v>0</v>
      </c>
      <c r="F53" s="458">
        <v>0</v>
      </c>
      <c r="G53" s="458">
        <v>0</v>
      </c>
      <c r="H53" s="458">
        <v>0</v>
      </c>
      <c r="I53" s="458">
        <v>0</v>
      </c>
      <c r="J53" s="458">
        <v>0</v>
      </c>
      <c r="K53" s="458">
        <v>0</v>
      </c>
      <c r="L53" s="458">
        <v>0</v>
      </c>
      <c r="M53" s="458">
        <v>3</v>
      </c>
      <c r="N53" s="458">
        <v>0</v>
      </c>
      <c r="O53" s="458">
        <v>10</v>
      </c>
      <c r="P53" s="458">
        <v>0</v>
      </c>
      <c r="Q53" s="458">
        <v>0</v>
      </c>
      <c r="R53" s="458">
        <v>13</v>
      </c>
      <c r="S53" s="251"/>
    </row>
    <row r="54" spans="1:19" ht="20.100000000000001" customHeight="1" x14ac:dyDescent="0.25">
      <c r="A54" s="382" t="s">
        <v>87</v>
      </c>
      <c r="B54" s="383" t="s">
        <v>197</v>
      </c>
      <c r="C54" s="488" t="s">
        <v>57</v>
      </c>
      <c r="D54" s="458">
        <v>17</v>
      </c>
      <c r="E54" s="458">
        <v>17</v>
      </c>
      <c r="F54" s="458">
        <v>0</v>
      </c>
      <c r="G54" s="458">
        <v>0</v>
      </c>
      <c r="H54" s="458">
        <v>0</v>
      </c>
      <c r="I54" s="458">
        <v>0</v>
      </c>
      <c r="J54" s="458">
        <v>0</v>
      </c>
      <c r="K54" s="458">
        <v>0</v>
      </c>
      <c r="L54" s="458">
        <v>0</v>
      </c>
      <c r="M54" s="458">
        <v>15</v>
      </c>
      <c r="N54" s="458">
        <v>0</v>
      </c>
      <c r="O54" s="458">
        <v>27</v>
      </c>
      <c r="P54" s="458">
        <v>0</v>
      </c>
      <c r="Q54" s="458">
        <v>5</v>
      </c>
      <c r="R54" s="458">
        <v>81</v>
      </c>
      <c r="S54" s="251"/>
    </row>
    <row r="55" spans="1:19" ht="20.100000000000001" customHeight="1" x14ac:dyDescent="0.25">
      <c r="A55" s="382" t="s">
        <v>88</v>
      </c>
      <c r="B55" s="383" t="s">
        <v>200</v>
      </c>
      <c r="C55" s="488" t="s">
        <v>59</v>
      </c>
      <c r="D55" s="458">
        <v>8</v>
      </c>
      <c r="E55" s="458">
        <v>0</v>
      </c>
      <c r="F55" s="458">
        <v>0</v>
      </c>
      <c r="G55" s="458">
        <v>0</v>
      </c>
      <c r="H55" s="458">
        <v>0</v>
      </c>
      <c r="I55" s="458">
        <v>0</v>
      </c>
      <c r="J55" s="458">
        <v>0</v>
      </c>
      <c r="K55" s="458">
        <v>0</v>
      </c>
      <c r="L55" s="458">
        <v>0</v>
      </c>
      <c r="M55" s="458">
        <v>0</v>
      </c>
      <c r="N55" s="458">
        <v>0</v>
      </c>
      <c r="O55" s="458">
        <v>11</v>
      </c>
      <c r="P55" s="458">
        <v>0</v>
      </c>
      <c r="Q55" s="458">
        <v>2</v>
      </c>
      <c r="R55" s="458">
        <v>21</v>
      </c>
      <c r="S55" s="251"/>
    </row>
    <row r="56" spans="1:19" ht="20.100000000000001" customHeight="1" x14ac:dyDescent="0.25">
      <c r="A56" s="382" t="s">
        <v>88</v>
      </c>
      <c r="B56" s="383" t="s">
        <v>926</v>
      </c>
      <c r="C56" s="488" t="s">
        <v>57</v>
      </c>
      <c r="D56" s="458">
        <v>2</v>
      </c>
      <c r="E56" s="458">
        <v>0</v>
      </c>
      <c r="F56" s="458">
        <v>0</v>
      </c>
      <c r="G56" s="458">
        <v>0</v>
      </c>
      <c r="H56" s="458">
        <v>0</v>
      </c>
      <c r="I56" s="458">
        <v>1</v>
      </c>
      <c r="J56" s="458">
        <v>0</v>
      </c>
      <c r="K56" s="458">
        <v>0</v>
      </c>
      <c r="L56" s="458">
        <v>0</v>
      </c>
      <c r="M56" s="458">
        <v>0</v>
      </c>
      <c r="N56" s="458">
        <v>0</v>
      </c>
      <c r="O56" s="458">
        <v>0</v>
      </c>
      <c r="P56" s="458">
        <v>0</v>
      </c>
      <c r="Q56" s="458">
        <v>0</v>
      </c>
      <c r="R56" s="458">
        <v>3</v>
      </c>
      <c r="S56" s="251"/>
    </row>
    <row r="57" spans="1:19" ht="20.100000000000001" customHeight="1" x14ac:dyDescent="0.25">
      <c r="A57" s="382" t="s">
        <v>88</v>
      </c>
      <c r="B57" s="383" t="s">
        <v>199</v>
      </c>
      <c r="C57" s="488" t="s">
        <v>57</v>
      </c>
      <c r="D57" s="458">
        <v>18.899999999999999</v>
      </c>
      <c r="E57" s="458">
        <v>1</v>
      </c>
      <c r="F57" s="458">
        <v>0</v>
      </c>
      <c r="G57" s="458">
        <v>0</v>
      </c>
      <c r="H57" s="458">
        <v>0</v>
      </c>
      <c r="I57" s="458">
        <v>0</v>
      </c>
      <c r="J57" s="458">
        <v>0</v>
      </c>
      <c r="K57" s="458">
        <v>0</v>
      </c>
      <c r="L57" s="458">
        <v>0</v>
      </c>
      <c r="M57" s="458">
        <v>10</v>
      </c>
      <c r="N57" s="458">
        <v>0</v>
      </c>
      <c r="O57" s="458">
        <v>18</v>
      </c>
      <c r="P57" s="458">
        <v>0</v>
      </c>
      <c r="Q57" s="458">
        <v>15.8</v>
      </c>
      <c r="R57" s="458">
        <v>63.7</v>
      </c>
      <c r="S57" s="251"/>
    </row>
    <row r="58" spans="1:19" ht="20.100000000000001" customHeight="1" x14ac:dyDescent="0.25">
      <c r="A58" s="382" t="s">
        <v>89</v>
      </c>
      <c r="B58" s="383" t="s">
        <v>201</v>
      </c>
      <c r="C58" s="488" t="s">
        <v>57</v>
      </c>
      <c r="D58" s="458">
        <v>4</v>
      </c>
      <c r="E58" s="458">
        <v>4</v>
      </c>
      <c r="F58" s="458">
        <v>0</v>
      </c>
      <c r="G58" s="458">
        <v>2</v>
      </c>
      <c r="H58" s="458">
        <v>0</v>
      </c>
      <c r="I58" s="458">
        <v>1.1000000000000001</v>
      </c>
      <c r="J58" s="458">
        <v>0</v>
      </c>
      <c r="K58" s="458">
        <v>0</v>
      </c>
      <c r="L58" s="458">
        <v>0</v>
      </c>
      <c r="M58" s="458">
        <v>0</v>
      </c>
      <c r="N58" s="458">
        <v>0</v>
      </c>
      <c r="O58" s="458">
        <v>17.8</v>
      </c>
      <c r="P58" s="458">
        <v>0</v>
      </c>
      <c r="Q58" s="458">
        <v>2</v>
      </c>
      <c r="R58" s="458">
        <v>30.9</v>
      </c>
      <c r="S58" s="251"/>
    </row>
    <row r="59" spans="1:19" ht="20.100000000000001" customHeight="1" x14ac:dyDescent="0.25">
      <c r="A59" s="382" t="s">
        <v>90</v>
      </c>
      <c r="B59" s="383" t="s">
        <v>202</v>
      </c>
      <c r="C59" s="488" t="s">
        <v>57</v>
      </c>
      <c r="D59" s="458">
        <v>11.8</v>
      </c>
      <c r="E59" s="458">
        <v>0</v>
      </c>
      <c r="F59" s="458">
        <v>0</v>
      </c>
      <c r="G59" s="458">
        <v>0</v>
      </c>
      <c r="H59" s="458">
        <v>0</v>
      </c>
      <c r="I59" s="458">
        <v>0</v>
      </c>
      <c r="J59" s="458">
        <v>0</v>
      </c>
      <c r="K59" s="458">
        <v>0</v>
      </c>
      <c r="L59" s="458">
        <v>0</v>
      </c>
      <c r="M59" s="458">
        <v>0</v>
      </c>
      <c r="N59" s="458">
        <v>0</v>
      </c>
      <c r="O59" s="458">
        <v>15</v>
      </c>
      <c r="P59" s="458">
        <v>0</v>
      </c>
      <c r="Q59" s="458">
        <v>0</v>
      </c>
      <c r="R59" s="458">
        <v>26.8</v>
      </c>
      <c r="S59" s="251"/>
    </row>
    <row r="60" spans="1:19" ht="20.100000000000001" customHeight="1" x14ac:dyDescent="0.25">
      <c r="A60" s="382" t="s">
        <v>91</v>
      </c>
      <c r="B60" s="383" t="s">
        <v>203</v>
      </c>
      <c r="C60" s="488" t="s">
        <v>92</v>
      </c>
      <c r="D60" s="458">
        <v>0</v>
      </c>
      <c r="E60" s="458">
        <v>0</v>
      </c>
      <c r="F60" s="458">
        <v>4</v>
      </c>
      <c r="G60" s="458">
        <v>1</v>
      </c>
      <c r="H60" s="458">
        <v>0</v>
      </c>
      <c r="I60" s="458">
        <v>0</v>
      </c>
      <c r="J60" s="458">
        <v>0</v>
      </c>
      <c r="K60" s="458">
        <v>0</v>
      </c>
      <c r="L60" s="458">
        <v>0</v>
      </c>
      <c r="M60" s="458">
        <v>0</v>
      </c>
      <c r="N60" s="458">
        <v>0</v>
      </c>
      <c r="O60" s="458">
        <v>18.5</v>
      </c>
      <c r="P60" s="458">
        <v>1</v>
      </c>
      <c r="Q60" s="458">
        <v>0</v>
      </c>
      <c r="R60" s="458">
        <v>24.5</v>
      </c>
      <c r="S60" s="251"/>
    </row>
    <row r="61" spans="1:19" ht="20.100000000000001" customHeight="1" x14ac:dyDescent="0.25">
      <c r="A61" s="382" t="s">
        <v>91</v>
      </c>
      <c r="B61" s="383" t="s">
        <v>204</v>
      </c>
      <c r="C61" s="488" t="s">
        <v>59</v>
      </c>
      <c r="D61" s="458">
        <v>12</v>
      </c>
      <c r="E61" s="458">
        <v>60</v>
      </c>
      <c r="F61" s="458">
        <v>20</v>
      </c>
      <c r="G61" s="458">
        <v>13</v>
      </c>
      <c r="H61" s="458">
        <v>0</v>
      </c>
      <c r="I61" s="458">
        <v>2</v>
      </c>
      <c r="J61" s="458">
        <v>0</v>
      </c>
      <c r="K61" s="458">
        <v>0</v>
      </c>
      <c r="L61" s="458">
        <v>39</v>
      </c>
      <c r="M61" s="458">
        <v>22</v>
      </c>
      <c r="N61" s="458">
        <v>21</v>
      </c>
      <c r="O61" s="458">
        <v>80</v>
      </c>
      <c r="P61" s="458">
        <v>1</v>
      </c>
      <c r="Q61" s="458">
        <v>0</v>
      </c>
      <c r="R61" s="458">
        <v>270</v>
      </c>
      <c r="S61" s="251"/>
    </row>
    <row r="62" spans="1:19" ht="20.100000000000001" customHeight="1" x14ac:dyDescent="0.25">
      <c r="A62" s="382" t="s">
        <v>91</v>
      </c>
      <c r="B62" s="383" t="s">
        <v>205</v>
      </c>
      <c r="C62" s="488" t="s">
        <v>92</v>
      </c>
      <c r="D62" s="458">
        <v>16</v>
      </c>
      <c r="E62" s="458">
        <v>0</v>
      </c>
      <c r="F62" s="458">
        <v>0</v>
      </c>
      <c r="G62" s="458">
        <v>0</v>
      </c>
      <c r="H62" s="458">
        <v>0</v>
      </c>
      <c r="I62" s="458">
        <v>0</v>
      </c>
      <c r="J62" s="458">
        <v>0</v>
      </c>
      <c r="K62" s="458">
        <v>0</v>
      </c>
      <c r="L62" s="458">
        <v>0</v>
      </c>
      <c r="M62" s="458">
        <v>1</v>
      </c>
      <c r="N62" s="458">
        <v>0</v>
      </c>
      <c r="O62" s="458">
        <v>0</v>
      </c>
      <c r="P62" s="458">
        <v>0</v>
      </c>
      <c r="Q62" s="458">
        <v>4</v>
      </c>
      <c r="R62" s="458">
        <v>21</v>
      </c>
      <c r="S62" s="251"/>
    </row>
    <row r="63" spans="1:19" ht="20.100000000000001" customHeight="1" x14ac:dyDescent="0.25">
      <c r="A63" s="382" t="s">
        <v>93</v>
      </c>
      <c r="B63" s="383" t="s">
        <v>206</v>
      </c>
      <c r="C63" s="488" t="s">
        <v>57</v>
      </c>
      <c r="D63" s="458">
        <v>0</v>
      </c>
      <c r="E63" s="458">
        <v>0</v>
      </c>
      <c r="F63" s="458">
        <v>0</v>
      </c>
      <c r="G63" s="458">
        <v>0</v>
      </c>
      <c r="H63" s="458">
        <v>0</v>
      </c>
      <c r="I63" s="458">
        <v>0</v>
      </c>
      <c r="J63" s="458">
        <v>0</v>
      </c>
      <c r="K63" s="458">
        <v>0</v>
      </c>
      <c r="L63" s="458">
        <v>0</v>
      </c>
      <c r="M63" s="458">
        <v>0</v>
      </c>
      <c r="N63" s="458">
        <v>0</v>
      </c>
      <c r="O63" s="458">
        <v>0</v>
      </c>
      <c r="P63" s="458">
        <v>0</v>
      </c>
      <c r="Q63" s="458">
        <v>0</v>
      </c>
      <c r="R63" s="458">
        <v>0</v>
      </c>
      <c r="S63" s="251"/>
    </row>
    <row r="64" spans="1:19" ht="20.100000000000001" customHeight="1" x14ac:dyDescent="0.25">
      <c r="A64" s="382" t="s">
        <v>94</v>
      </c>
      <c r="B64" s="383" t="s">
        <v>250</v>
      </c>
      <c r="C64" s="488" t="s">
        <v>59</v>
      </c>
      <c r="D64" s="458">
        <v>0</v>
      </c>
      <c r="E64" s="458">
        <v>0</v>
      </c>
      <c r="F64" s="458">
        <v>0</v>
      </c>
      <c r="G64" s="458">
        <v>0</v>
      </c>
      <c r="H64" s="458">
        <v>0</v>
      </c>
      <c r="I64" s="458">
        <v>0</v>
      </c>
      <c r="J64" s="458">
        <v>0</v>
      </c>
      <c r="K64" s="458">
        <v>0</v>
      </c>
      <c r="L64" s="458">
        <v>0</v>
      </c>
      <c r="M64" s="458">
        <v>2</v>
      </c>
      <c r="N64" s="458">
        <v>0</v>
      </c>
      <c r="O64" s="458">
        <v>0</v>
      </c>
      <c r="P64" s="458">
        <v>0</v>
      </c>
      <c r="Q64" s="458">
        <v>0</v>
      </c>
      <c r="R64" s="458">
        <v>2</v>
      </c>
      <c r="S64" s="251"/>
    </row>
    <row r="65" spans="1:19" ht="20.100000000000001" customHeight="1" x14ac:dyDescent="0.25">
      <c r="A65" s="382" t="s">
        <v>94</v>
      </c>
      <c r="B65" s="383" t="s">
        <v>208</v>
      </c>
      <c r="C65" s="488" t="s">
        <v>59</v>
      </c>
      <c r="D65" s="458">
        <v>0</v>
      </c>
      <c r="E65" s="458">
        <v>0</v>
      </c>
      <c r="F65" s="458">
        <v>0</v>
      </c>
      <c r="G65" s="458">
        <v>0</v>
      </c>
      <c r="H65" s="458">
        <v>0</v>
      </c>
      <c r="I65" s="458">
        <v>0</v>
      </c>
      <c r="J65" s="458">
        <v>0</v>
      </c>
      <c r="K65" s="458">
        <v>0</v>
      </c>
      <c r="L65" s="458">
        <v>0</v>
      </c>
      <c r="M65" s="458">
        <v>0</v>
      </c>
      <c r="N65" s="458">
        <v>0</v>
      </c>
      <c r="O65" s="458">
        <v>0</v>
      </c>
      <c r="P65" s="458">
        <v>0</v>
      </c>
      <c r="Q65" s="458">
        <v>0</v>
      </c>
      <c r="R65" s="458">
        <v>0</v>
      </c>
      <c r="S65" s="251"/>
    </row>
    <row r="66" spans="1:19" ht="20.100000000000001" customHeight="1" x14ac:dyDescent="0.25">
      <c r="A66" s="382" t="s">
        <v>94</v>
      </c>
      <c r="B66" s="383" t="s">
        <v>209</v>
      </c>
      <c r="C66" s="488" t="s">
        <v>57</v>
      </c>
      <c r="D66" s="458">
        <v>15.5</v>
      </c>
      <c r="E66" s="458">
        <v>0</v>
      </c>
      <c r="F66" s="458">
        <v>3</v>
      </c>
      <c r="G66" s="458">
        <v>1</v>
      </c>
      <c r="H66" s="458">
        <v>0</v>
      </c>
      <c r="I66" s="458">
        <v>3</v>
      </c>
      <c r="J66" s="458">
        <v>1</v>
      </c>
      <c r="K66" s="458">
        <v>0</v>
      </c>
      <c r="L66" s="458">
        <v>0</v>
      </c>
      <c r="M66" s="458">
        <v>0</v>
      </c>
      <c r="N66" s="458">
        <v>0</v>
      </c>
      <c r="O66" s="458">
        <v>13</v>
      </c>
      <c r="P66" s="458">
        <v>0</v>
      </c>
      <c r="Q66" s="458">
        <v>0</v>
      </c>
      <c r="R66" s="458">
        <v>36.5</v>
      </c>
      <c r="S66" s="251"/>
    </row>
    <row r="67" spans="1:19" ht="20.100000000000001" customHeight="1" x14ac:dyDescent="0.25">
      <c r="A67" s="382" t="s">
        <v>95</v>
      </c>
      <c r="B67" s="383" t="s">
        <v>210</v>
      </c>
      <c r="C67" s="488" t="s">
        <v>57</v>
      </c>
      <c r="D67" s="458">
        <v>13</v>
      </c>
      <c r="E67" s="458">
        <v>0</v>
      </c>
      <c r="F67" s="458">
        <v>0</v>
      </c>
      <c r="G67" s="458">
        <v>0</v>
      </c>
      <c r="H67" s="458">
        <v>0</v>
      </c>
      <c r="I67" s="458">
        <v>0</v>
      </c>
      <c r="J67" s="458">
        <v>0</v>
      </c>
      <c r="K67" s="458">
        <v>0</v>
      </c>
      <c r="L67" s="458">
        <v>0</v>
      </c>
      <c r="M67" s="458">
        <v>0</v>
      </c>
      <c r="N67" s="458">
        <v>0</v>
      </c>
      <c r="O67" s="458">
        <v>0</v>
      </c>
      <c r="P67" s="458">
        <v>0</v>
      </c>
      <c r="Q67" s="458">
        <v>0</v>
      </c>
      <c r="R67" s="458">
        <v>13</v>
      </c>
      <c r="S67" s="251"/>
    </row>
    <row r="68" spans="1:19" ht="20.100000000000001" customHeight="1" x14ac:dyDescent="0.25">
      <c r="A68" s="382" t="s">
        <v>95</v>
      </c>
      <c r="B68" s="383" t="s">
        <v>251</v>
      </c>
      <c r="C68" s="488" t="s">
        <v>57</v>
      </c>
      <c r="D68" s="458">
        <v>6</v>
      </c>
      <c r="E68" s="458">
        <v>0</v>
      </c>
      <c r="F68" s="458">
        <v>0</v>
      </c>
      <c r="G68" s="458">
        <v>0</v>
      </c>
      <c r="H68" s="458">
        <v>0</v>
      </c>
      <c r="I68" s="458">
        <v>0</v>
      </c>
      <c r="J68" s="458">
        <v>0</v>
      </c>
      <c r="K68" s="458">
        <v>0</v>
      </c>
      <c r="L68" s="458">
        <v>0</v>
      </c>
      <c r="M68" s="458">
        <v>2</v>
      </c>
      <c r="N68" s="458">
        <v>1</v>
      </c>
      <c r="O68" s="458">
        <v>4</v>
      </c>
      <c r="P68" s="458">
        <v>0</v>
      </c>
      <c r="Q68" s="458">
        <v>0</v>
      </c>
      <c r="R68" s="458">
        <v>13</v>
      </c>
      <c r="S68" s="251"/>
    </row>
    <row r="69" spans="1:19" ht="20.100000000000001" customHeight="1" x14ac:dyDescent="0.25">
      <c r="A69" s="382" t="s">
        <v>95</v>
      </c>
      <c r="B69" s="383" t="s">
        <v>211</v>
      </c>
      <c r="C69" s="488" t="s">
        <v>57</v>
      </c>
      <c r="D69" s="458">
        <v>11</v>
      </c>
      <c r="E69" s="458">
        <v>0</v>
      </c>
      <c r="F69" s="458">
        <v>0</v>
      </c>
      <c r="G69" s="458">
        <v>0</v>
      </c>
      <c r="H69" s="458">
        <v>0</v>
      </c>
      <c r="I69" s="458">
        <v>0</v>
      </c>
      <c r="J69" s="458">
        <v>0</v>
      </c>
      <c r="K69" s="458">
        <v>0</v>
      </c>
      <c r="L69" s="458">
        <v>0</v>
      </c>
      <c r="M69" s="458">
        <v>0</v>
      </c>
      <c r="N69" s="458">
        <v>0</v>
      </c>
      <c r="O69" s="458">
        <v>0</v>
      </c>
      <c r="P69" s="458">
        <v>0</v>
      </c>
      <c r="Q69" s="458">
        <v>0</v>
      </c>
      <c r="R69" s="458">
        <v>11</v>
      </c>
      <c r="S69" s="251"/>
    </row>
    <row r="70" spans="1:19" ht="20.100000000000001" customHeight="1" x14ac:dyDescent="0.25">
      <c r="A70" s="382" t="s">
        <v>95</v>
      </c>
      <c r="B70" s="383" t="s">
        <v>212</v>
      </c>
      <c r="C70" s="488" t="s">
        <v>57</v>
      </c>
      <c r="D70" s="458">
        <v>23</v>
      </c>
      <c r="E70" s="458">
        <v>10</v>
      </c>
      <c r="F70" s="458">
        <v>0</v>
      </c>
      <c r="G70" s="458">
        <v>0</v>
      </c>
      <c r="H70" s="458">
        <v>0</v>
      </c>
      <c r="I70" s="458">
        <v>0</v>
      </c>
      <c r="J70" s="458">
        <v>0</v>
      </c>
      <c r="K70" s="458">
        <v>0</v>
      </c>
      <c r="L70" s="458">
        <v>0</v>
      </c>
      <c r="M70" s="458">
        <v>0</v>
      </c>
      <c r="N70" s="458">
        <v>0</v>
      </c>
      <c r="O70" s="458">
        <v>5</v>
      </c>
      <c r="P70" s="458">
        <v>0</v>
      </c>
      <c r="Q70" s="458">
        <v>1</v>
      </c>
      <c r="R70" s="458">
        <v>39</v>
      </c>
      <c r="S70" s="251"/>
    </row>
    <row r="71" spans="1:19" ht="20.100000000000001" customHeight="1" x14ac:dyDescent="0.25">
      <c r="A71" s="382" t="s">
        <v>96</v>
      </c>
      <c r="B71" s="383" t="s">
        <v>213</v>
      </c>
      <c r="C71" s="488" t="s">
        <v>59</v>
      </c>
      <c r="D71" s="458">
        <v>3</v>
      </c>
      <c r="E71" s="458">
        <v>0</v>
      </c>
      <c r="F71" s="458">
        <v>0</v>
      </c>
      <c r="G71" s="458">
        <v>0</v>
      </c>
      <c r="H71" s="458">
        <v>0</v>
      </c>
      <c r="I71" s="458">
        <v>0</v>
      </c>
      <c r="J71" s="458">
        <v>0</v>
      </c>
      <c r="K71" s="458">
        <v>0</v>
      </c>
      <c r="L71" s="458">
        <v>0</v>
      </c>
      <c r="M71" s="458">
        <v>0</v>
      </c>
      <c r="N71" s="458">
        <v>0</v>
      </c>
      <c r="O71" s="458">
        <v>0</v>
      </c>
      <c r="P71" s="458">
        <v>0</v>
      </c>
      <c r="Q71" s="458">
        <v>13</v>
      </c>
      <c r="R71" s="458">
        <v>16</v>
      </c>
      <c r="S71" s="251"/>
    </row>
    <row r="72" spans="1:19" ht="20.100000000000001" customHeight="1" x14ac:dyDescent="0.25">
      <c r="A72" s="382" t="s">
        <v>96</v>
      </c>
      <c r="B72" s="383" t="s">
        <v>252</v>
      </c>
      <c r="C72" s="488" t="s">
        <v>57</v>
      </c>
      <c r="D72" s="458">
        <v>0</v>
      </c>
      <c r="E72" s="458">
        <v>0</v>
      </c>
      <c r="F72" s="458">
        <v>0</v>
      </c>
      <c r="G72" s="458">
        <v>0</v>
      </c>
      <c r="H72" s="458">
        <v>2.19</v>
      </c>
      <c r="I72" s="458">
        <v>0</v>
      </c>
      <c r="J72" s="458">
        <v>0</v>
      </c>
      <c r="K72" s="458">
        <v>0</v>
      </c>
      <c r="L72" s="458">
        <v>0</v>
      </c>
      <c r="M72" s="458">
        <v>0</v>
      </c>
      <c r="N72" s="458">
        <v>0</v>
      </c>
      <c r="O72" s="458">
        <v>0</v>
      </c>
      <c r="P72" s="458">
        <v>0</v>
      </c>
      <c r="Q72" s="458">
        <v>0</v>
      </c>
      <c r="R72" s="458">
        <v>2.19</v>
      </c>
      <c r="S72" s="251"/>
    </row>
    <row r="73" spans="1:19" ht="20.100000000000001" customHeight="1" x14ac:dyDescent="0.25">
      <c r="A73" s="382" t="s">
        <v>97</v>
      </c>
      <c r="B73" s="383" t="s">
        <v>229</v>
      </c>
      <c r="C73" s="488" t="s">
        <v>57</v>
      </c>
      <c r="D73" s="458">
        <v>27</v>
      </c>
      <c r="E73" s="458">
        <v>0</v>
      </c>
      <c r="F73" s="458">
        <v>0</v>
      </c>
      <c r="G73" s="458">
        <v>0</v>
      </c>
      <c r="H73" s="458">
        <v>0</v>
      </c>
      <c r="I73" s="458">
        <v>0</v>
      </c>
      <c r="J73" s="458">
        <v>0</v>
      </c>
      <c r="K73" s="458">
        <v>0</v>
      </c>
      <c r="L73" s="458">
        <v>0</v>
      </c>
      <c r="M73" s="458">
        <v>8</v>
      </c>
      <c r="N73" s="458">
        <v>0</v>
      </c>
      <c r="O73" s="458">
        <v>10</v>
      </c>
      <c r="P73" s="458">
        <v>0</v>
      </c>
      <c r="Q73" s="458">
        <v>5</v>
      </c>
      <c r="R73" s="458">
        <v>50</v>
      </c>
      <c r="S73" s="251"/>
    </row>
    <row r="74" spans="1:19" ht="20.100000000000001" customHeight="1" x14ac:dyDescent="0.25">
      <c r="A74" s="382" t="s">
        <v>98</v>
      </c>
      <c r="B74" s="383" t="s">
        <v>927</v>
      </c>
      <c r="C74" s="488" t="s">
        <v>59</v>
      </c>
      <c r="D74" s="458">
        <v>5</v>
      </c>
      <c r="E74" s="458">
        <v>0</v>
      </c>
      <c r="F74" s="458">
        <v>0</v>
      </c>
      <c r="G74" s="458">
        <v>0</v>
      </c>
      <c r="H74" s="458">
        <v>0</v>
      </c>
      <c r="I74" s="458">
        <v>0</v>
      </c>
      <c r="J74" s="458">
        <v>0</v>
      </c>
      <c r="K74" s="458">
        <v>0</v>
      </c>
      <c r="L74" s="458">
        <v>0</v>
      </c>
      <c r="M74" s="458">
        <v>2</v>
      </c>
      <c r="N74" s="458">
        <v>0</v>
      </c>
      <c r="O74" s="458">
        <v>0</v>
      </c>
      <c r="P74" s="458">
        <v>0</v>
      </c>
      <c r="Q74" s="458">
        <v>0</v>
      </c>
      <c r="R74" s="458">
        <v>7</v>
      </c>
      <c r="S74" s="251"/>
    </row>
    <row r="75" spans="1:19" ht="20.100000000000001" customHeight="1" x14ac:dyDescent="0.25">
      <c r="A75" s="382" t="s">
        <v>98</v>
      </c>
      <c r="B75" s="383" t="s">
        <v>215</v>
      </c>
      <c r="C75" s="488" t="s">
        <v>57</v>
      </c>
      <c r="D75" s="458">
        <v>1.73</v>
      </c>
      <c r="E75" s="458">
        <v>0</v>
      </c>
      <c r="F75" s="458">
        <v>0</v>
      </c>
      <c r="G75" s="458">
        <v>0</v>
      </c>
      <c r="H75" s="458">
        <v>0</v>
      </c>
      <c r="I75" s="458">
        <v>0</v>
      </c>
      <c r="J75" s="458">
        <v>0</v>
      </c>
      <c r="K75" s="458">
        <v>0</v>
      </c>
      <c r="L75" s="458">
        <v>0</v>
      </c>
      <c r="M75" s="458">
        <v>0</v>
      </c>
      <c r="N75" s="458">
        <v>0</v>
      </c>
      <c r="O75" s="458">
        <v>29.03</v>
      </c>
      <c r="P75" s="458">
        <v>0</v>
      </c>
      <c r="Q75" s="458">
        <v>35.07</v>
      </c>
      <c r="R75" s="458">
        <v>65.83</v>
      </c>
      <c r="S75" s="251"/>
    </row>
    <row r="76" spans="1:19" ht="20.100000000000001" customHeight="1" x14ac:dyDescent="0.25">
      <c r="A76" s="382" t="s">
        <v>99</v>
      </c>
      <c r="B76" s="383" t="s">
        <v>216</v>
      </c>
      <c r="C76" s="488" t="s">
        <v>57</v>
      </c>
      <c r="D76" s="458">
        <v>6</v>
      </c>
      <c r="E76" s="458">
        <v>0</v>
      </c>
      <c r="F76" s="458">
        <v>0</v>
      </c>
      <c r="G76" s="458">
        <v>0</v>
      </c>
      <c r="H76" s="458">
        <v>0</v>
      </c>
      <c r="I76" s="458">
        <v>0</v>
      </c>
      <c r="J76" s="458">
        <v>0</v>
      </c>
      <c r="K76" s="458">
        <v>0</v>
      </c>
      <c r="L76" s="458">
        <v>0</v>
      </c>
      <c r="M76" s="458">
        <v>0</v>
      </c>
      <c r="N76" s="458">
        <v>0</v>
      </c>
      <c r="O76" s="458">
        <v>1</v>
      </c>
      <c r="P76" s="458">
        <v>0</v>
      </c>
      <c r="Q76" s="458">
        <v>2</v>
      </c>
      <c r="R76" s="458">
        <v>9</v>
      </c>
      <c r="S76" s="251"/>
    </row>
    <row r="77" spans="1:19" ht="20.100000000000001" customHeight="1" x14ac:dyDescent="0.25">
      <c r="A77" s="382" t="s">
        <v>100</v>
      </c>
      <c r="B77" s="383" t="s">
        <v>217</v>
      </c>
      <c r="C77" s="488" t="s">
        <v>59</v>
      </c>
      <c r="D77" s="458">
        <v>12</v>
      </c>
      <c r="E77" s="458">
        <v>1</v>
      </c>
      <c r="F77" s="458">
        <v>6.5</v>
      </c>
      <c r="G77" s="458">
        <v>2</v>
      </c>
      <c r="H77" s="458">
        <v>0</v>
      </c>
      <c r="I77" s="458">
        <v>0</v>
      </c>
      <c r="J77" s="458">
        <v>0</v>
      </c>
      <c r="K77" s="458">
        <v>0</v>
      </c>
      <c r="L77" s="458">
        <v>0</v>
      </c>
      <c r="M77" s="458">
        <v>3</v>
      </c>
      <c r="N77" s="458">
        <v>2</v>
      </c>
      <c r="O77" s="458">
        <v>0</v>
      </c>
      <c r="P77" s="458">
        <v>0</v>
      </c>
      <c r="Q77" s="458">
        <v>0</v>
      </c>
      <c r="R77" s="458">
        <v>26.5</v>
      </c>
      <c r="S77" s="251"/>
    </row>
    <row r="78" spans="1:19" ht="20.100000000000001" customHeight="1" x14ac:dyDescent="0.25">
      <c r="A78" s="382" t="s">
        <v>101</v>
      </c>
      <c r="B78" s="383" t="s">
        <v>627</v>
      </c>
      <c r="C78" s="488" t="s">
        <v>61</v>
      </c>
      <c r="D78" s="458">
        <v>4</v>
      </c>
      <c r="E78" s="458">
        <v>1</v>
      </c>
      <c r="F78" s="458">
        <v>0</v>
      </c>
      <c r="G78" s="458">
        <v>0</v>
      </c>
      <c r="H78" s="458">
        <v>0</v>
      </c>
      <c r="I78" s="458">
        <v>2</v>
      </c>
      <c r="J78" s="458">
        <v>0</v>
      </c>
      <c r="K78" s="458">
        <v>0</v>
      </c>
      <c r="L78" s="458">
        <v>0</v>
      </c>
      <c r="M78" s="458">
        <v>0</v>
      </c>
      <c r="N78" s="458">
        <v>0</v>
      </c>
      <c r="O78" s="458">
        <v>0</v>
      </c>
      <c r="P78" s="458">
        <v>0</v>
      </c>
      <c r="Q78" s="458">
        <v>0</v>
      </c>
      <c r="R78" s="458">
        <v>7</v>
      </c>
      <c r="S78" s="251"/>
    </row>
    <row r="79" spans="1:19" ht="20.100000000000001" customHeight="1" x14ac:dyDescent="0.25">
      <c r="A79" s="382" t="s">
        <v>101</v>
      </c>
      <c r="B79" s="383" t="s">
        <v>628</v>
      </c>
      <c r="C79" s="488" t="s">
        <v>59</v>
      </c>
      <c r="D79" s="458">
        <v>0</v>
      </c>
      <c r="E79" s="458">
        <v>0</v>
      </c>
      <c r="F79" s="458">
        <v>0</v>
      </c>
      <c r="G79" s="458">
        <v>0</v>
      </c>
      <c r="H79" s="458">
        <v>0</v>
      </c>
      <c r="I79" s="458">
        <v>0</v>
      </c>
      <c r="J79" s="458">
        <v>0</v>
      </c>
      <c r="K79" s="458">
        <v>0</v>
      </c>
      <c r="L79" s="458">
        <v>0</v>
      </c>
      <c r="M79" s="458">
        <v>0</v>
      </c>
      <c r="N79" s="458">
        <v>0</v>
      </c>
      <c r="O79" s="458">
        <v>0</v>
      </c>
      <c r="P79" s="458">
        <v>0</v>
      </c>
      <c r="Q79" s="458">
        <v>0</v>
      </c>
      <c r="R79" s="458">
        <v>0</v>
      </c>
      <c r="S79" s="251"/>
    </row>
    <row r="80" spans="1:19" ht="20.100000000000001" customHeight="1" x14ac:dyDescent="0.25">
      <c r="A80" s="382" t="s">
        <v>101</v>
      </c>
      <c r="B80" s="383" t="s">
        <v>218</v>
      </c>
      <c r="C80" s="488" t="s">
        <v>57</v>
      </c>
      <c r="D80" s="458">
        <v>23</v>
      </c>
      <c r="E80" s="458">
        <v>0</v>
      </c>
      <c r="F80" s="458">
        <v>0</v>
      </c>
      <c r="G80" s="458">
        <v>0</v>
      </c>
      <c r="H80" s="458">
        <v>0</v>
      </c>
      <c r="I80" s="458">
        <v>0</v>
      </c>
      <c r="J80" s="458">
        <v>0</v>
      </c>
      <c r="K80" s="458">
        <v>0</v>
      </c>
      <c r="L80" s="458">
        <v>0</v>
      </c>
      <c r="M80" s="458">
        <v>0</v>
      </c>
      <c r="N80" s="458">
        <v>0</v>
      </c>
      <c r="O80" s="458">
        <v>4</v>
      </c>
      <c r="P80" s="458">
        <v>0</v>
      </c>
      <c r="Q80" s="458">
        <v>1</v>
      </c>
      <c r="R80" s="458">
        <v>28</v>
      </c>
      <c r="S80" s="251"/>
    </row>
    <row r="81" spans="1:25" ht="25.5" customHeight="1" x14ac:dyDescent="0.25">
      <c r="A81" s="179"/>
      <c r="B81" s="179" t="s">
        <v>581</v>
      </c>
      <c r="C81" s="184"/>
      <c r="D81" s="184">
        <v>716.04</v>
      </c>
      <c r="E81" s="184">
        <v>139.69999999999999</v>
      </c>
      <c r="F81" s="184">
        <v>99.6</v>
      </c>
      <c r="G81" s="184">
        <v>40.6</v>
      </c>
      <c r="H81" s="184">
        <v>11.19</v>
      </c>
      <c r="I81" s="184">
        <v>9.1</v>
      </c>
      <c r="J81" s="184">
        <v>2.25</v>
      </c>
      <c r="K81" s="184">
        <v>1</v>
      </c>
      <c r="L81" s="184">
        <v>44</v>
      </c>
      <c r="M81" s="184">
        <v>288.63</v>
      </c>
      <c r="N81" s="184">
        <v>25.6</v>
      </c>
      <c r="O81" s="184">
        <v>992.29</v>
      </c>
      <c r="P81" s="184">
        <v>7</v>
      </c>
      <c r="Q81" s="184">
        <v>322.92</v>
      </c>
      <c r="R81" s="184">
        <v>2699.92</v>
      </c>
      <c r="S81" s="251"/>
    </row>
    <row r="82" spans="1:25" ht="25.5" customHeight="1" x14ac:dyDescent="0.25">
      <c r="A82" s="179"/>
      <c r="B82" s="179" t="s">
        <v>530</v>
      </c>
      <c r="C82" s="184"/>
      <c r="D82" s="184">
        <v>11.55</v>
      </c>
      <c r="E82" s="184">
        <v>8.73</v>
      </c>
      <c r="F82" s="184">
        <v>11.07</v>
      </c>
      <c r="G82" s="184">
        <v>3.69</v>
      </c>
      <c r="H82" s="184">
        <v>1.87</v>
      </c>
      <c r="I82" s="184">
        <v>1.82</v>
      </c>
      <c r="J82" s="184">
        <v>1.1299999999999999</v>
      </c>
      <c r="K82" s="184">
        <v>1</v>
      </c>
      <c r="L82" s="184">
        <v>22</v>
      </c>
      <c r="M82" s="184">
        <v>7.4</v>
      </c>
      <c r="N82" s="184">
        <v>5.12</v>
      </c>
      <c r="O82" s="184">
        <v>19.079999999999998</v>
      </c>
      <c r="P82" s="184">
        <v>1.75</v>
      </c>
      <c r="Q82" s="184">
        <v>9.7899999999999991</v>
      </c>
      <c r="R82" s="184">
        <v>38.03</v>
      </c>
    </row>
    <row r="83" spans="1:25" ht="25.5" customHeight="1" thickBot="1" x14ac:dyDescent="0.3">
      <c r="A83" s="179"/>
      <c r="B83" s="334" t="s">
        <v>571</v>
      </c>
      <c r="C83" s="185"/>
      <c r="D83" s="185">
        <v>62</v>
      </c>
      <c r="E83" s="185">
        <v>16</v>
      </c>
      <c r="F83" s="185">
        <v>9</v>
      </c>
      <c r="G83" s="185">
        <v>11</v>
      </c>
      <c r="H83" s="185">
        <v>6</v>
      </c>
      <c r="I83" s="185">
        <v>5</v>
      </c>
      <c r="J83" s="185">
        <v>2</v>
      </c>
      <c r="K83" s="185">
        <v>1</v>
      </c>
      <c r="L83" s="185">
        <v>2</v>
      </c>
      <c r="M83" s="185">
        <v>39</v>
      </c>
      <c r="N83" s="185">
        <v>5</v>
      </c>
      <c r="O83" s="185">
        <v>52</v>
      </c>
      <c r="P83" s="185">
        <v>4</v>
      </c>
      <c r="Q83" s="185">
        <v>33</v>
      </c>
      <c r="R83" s="185">
        <v>71</v>
      </c>
    </row>
    <row r="84" spans="1:25" ht="29.25" customHeight="1" thickTop="1" x14ac:dyDescent="0.25">
      <c r="A84" s="307"/>
      <c r="B84" s="264" t="s">
        <v>102</v>
      </c>
      <c r="C84" s="308"/>
      <c r="D84" s="308"/>
      <c r="E84" s="308"/>
      <c r="F84" s="308"/>
      <c r="G84" s="308"/>
      <c r="H84" s="308"/>
      <c r="I84" s="308"/>
      <c r="J84" s="308"/>
      <c r="K84" s="308"/>
      <c r="L84" s="308"/>
      <c r="M84" s="308"/>
      <c r="N84" s="308"/>
      <c r="O84" s="308"/>
      <c r="P84" s="308"/>
      <c r="Q84" s="308"/>
      <c r="R84" s="308"/>
    </row>
    <row r="85" spans="1:25" ht="20.100000000000001" customHeight="1" x14ac:dyDescent="0.25">
      <c r="A85" s="382" t="s">
        <v>103</v>
      </c>
      <c r="B85" s="383" t="s">
        <v>104</v>
      </c>
      <c r="C85" s="488" t="s">
        <v>57</v>
      </c>
      <c r="D85" s="457">
        <v>78</v>
      </c>
      <c r="E85" s="457">
        <v>0</v>
      </c>
      <c r="F85" s="457">
        <v>4</v>
      </c>
      <c r="G85" s="457">
        <v>0</v>
      </c>
      <c r="H85" s="457">
        <v>0</v>
      </c>
      <c r="I85" s="457">
        <v>0</v>
      </c>
      <c r="J85" s="457">
        <v>0</v>
      </c>
      <c r="K85" s="457">
        <v>0</v>
      </c>
      <c r="L85" s="457">
        <v>0</v>
      </c>
      <c r="M85" s="457">
        <v>13</v>
      </c>
      <c r="N85" s="457">
        <v>0</v>
      </c>
      <c r="O85" s="457">
        <v>0</v>
      </c>
      <c r="P85" s="457">
        <v>0</v>
      </c>
      <c r="Q85" s="457">
        <v>77</v>
      </c>
      <c r="R85" s="457">
        <v>172</v>
      </c>
    </row>
    <row r="86" spans="1:25" ht="20.100000000000001" customHeight="1" thickBot="1" x14ac:dyDescent="0.3">
      <c r="A86" s="848" t="s">
        <v>613</v>
      </c>
      <c r="B86" s="849" t="s">
        <v>622</v>
      </c>
      <c r="C86" s="850" t="s">
        <v>59</v>
      </c>
      <c r="D86" s="851">
        <v>0</v>
      </c>
      <c r="E86" s="851">
        <v>0</v>
      </c>
      <c r="F86" s="851">
        <v>0</v>
      </c>
      <c r="G86" s="851">
        <v>0</v>
      </c>
      <c r="H86" s="851">
        <v>0</v>
      </c>
      <c r="I86" s="851">
        <v>0</v>
      </c>
      <c r="J86" s="851">
        <v>0</v>
      </c>
      <c r="K86" s="851">
        <v>0</v>
      </c>
      <c r="L86" s="851">
        <v>0</v>
      </c>
      <c r="M86" s="851">
        <v>0</v>
      </c>
      <c r="N86" s="851">
        <v>0</v>
      </c>
      <c r="O86" s="851">
        <v>0</v>
      </c>
      <c r="P86" s="851">
        <v>0</v>
      </c>
      <c r="Q86" s="851">
        <v>0</v>
      </c>
      <c r="R86" s="851">
        <v>0</v>
      </c>
    </row>
    <row r="87" spans="1:25" ht="14.4" thickTop="1" x14ac:dyDescent="0.25">
      <c r="D87" s="180"/>
      <c r="E87" s="180"/>
      <c r="F87" s="180"/>
      <c r="G87" s="180"/>
      <c r="H87" s="180"/>
      <c r="I87" s="180"/>
      <c r="J87" s="180"/>
      <c r="K87" s="180"/>
      <c r="L87" s="180"/>
      <c r="M87" s="180"/>
      <c r="N87" s="180"/>
      <c r="O87" s="180"/>
      <c r="P87" s="180"/>
      <c r="Q87" s="180"/>
      <c r="R87" s="180"/>
    </row>
    <row r="88" spans="1:25" ht="25.5" customHeight="1" x14ac:dyDescent="0.25">
      <c r="A88" s="1015" t="s">
        <v>983</v>
      </c>
      <c r="B88" s="1015"/>
      <c r="C88" s="1015"/>
      <c r="D88" s="180"/>
      <c r="E88" s="180"/>
      <c r="F88" s="180"/>
      <c r="G88" s="180"/>
      <c r="H88" s="180"/>
      <c r="I88" s="180"/>
      <c r="J88" s="180"/>
      <c r="K88" s="180"/>
      <c r="L88" s="180"/>
      <c r="M88" s="180"/>
      <c r="N88" s="180"/>
      <c r="O88" s="180"/>
      <c r="P88" s="180"/>
      <c r="Q88" s="180"/>
      <c r="R88" s="180"/>
    </row>
    <row r="89" spans="1:25" ht="16.5" customHeight="1" x14ac:dyDescent="0.25">
      <c r="A89" s="241" t="s">
        <v>736</v>
      </c>
      <c r="B89" s="220"/>
      <c r="C89" s="220"/>
      <c r="D89" s="116"/>
      <c r="E89" s="116"/>
      <c r="F89" s="116"/>
      <c r="G89" s="116"/>
      <c r="H89" s="790"/>
      <c r="I89" s="790"/>
      <c r="J89" s="790"/>
      <c r="K89" s="790"/>
      <c r="L89" s="116"/>
      <c r="M89" s="116"/>
      <c r="N89" s="116"/>
      <c r="O89" s="116"/>
      <c r="P89" s="116"/>
      <c r="Q89" s="116"/>
      <c r="R89" s="116"/>
    </row>
    <row r="90" spans="1:25" x14ac:dyDescent="0.25">
      <c r="D90" s="175"/>
      <c r="E90" s="175"/>
      <c r="F90" s="175"/>
      <c r="G90" s="950"/>
      <c r="H90" s="950"/>
      <c r="I90" s="950"/>
      <c r="J90" s="950"/>
      <c r="K90" s="637"/>
      <c r="L90" s="329"/>
      <c r="M90" s="329"/>
      <c r="N90" s="329"/>
      <c r="O90" s="329"/>
      <c r="P90" s="329"/>
      <c r="Q90" s="329"/>
      <c r="R90" s="329"/>
      <c r="S90" s="329"/>
      <c r="T90" s="329"/>
    </row>
    <row r="91" spans="1:25" x14ac:dyDescent="0.25">
      <c r="D91" s="176"/>
      <c r="E91" s="177"/>
      <c r="F91" s="177"/>
      <c r="G91" s="636"/>
      <c r="H91" s="637"/>
      <c r="I91" s="637"/>
      <c r="J91" s="637"/>
      <c r="K91" s="637"/>
      <c r="L91" s="329"/>
      <c r="M91" s="329"/>
      <c r="N91" s="329"/>
      <c r="O91" s="329"/>
      <c r="P91" s="329"/>
      <c r="Q91" s="329"/>
      <c r="R91" s="329"/>
      <c r="S91" s="329"/>
      <c r="T91" s="329"/>
    </row>
    <row r="92" spans="1:25" x14ac:dyDescent="0.25">
      <c r="D92" s="176"/>
      <c r="E92" s="177"/>
      <c r="F92" s="177"/>
      <c r="G92" s="636"/>
      <c r="H92" s="637"/>
      <c r="I92" s="637"/>
      <c r="J92" s="637"/>
      <c r="K92" s="637"/>
      <c r="L92" s="175"/>
      <c r="M92" s="175"/>
      <c r="N92" s="175"/>
      <c r="O92" s="175"/>
      <c r="P92" s="175"/>
      <c r="Q92" s="175"/>
      <c r="R92" s="175"/>
      <c r="S92" s="175"/>
      <c r="T92" s="329"/>
    </row>
    <row r="93" spans="1:25" x14ac:dyDescent="0.25">
      <c r="D93" s="176"/>
      <c r="E93" s="177"/>
      <c r="F93" s="177"/>
      <c r="G93" s="636"/>
      <c r="H93" s="637"/>
      <c r="I93" s="637"/>
      <c r="J93" s="637"/>
      <c r="K93" s="637"/>
      <c r="L93" s="335"/>
      <c r="M93" s="335"/>
      <c r="N93" s="335"/>
      <c r="O93" s="335"/>
      <c r="P93" s="335"/>
      <c r="Q93" s="335"/>
      <c r="R93" s="335"/>
      <c r="S93" s="335"/>
      <c r="T93" s="329"/>
    </row>
    <row r="94" spans="1:25" x14ac:dyDescent="0.25">
      <c r="D94" s="175"/>
      <c r="E94" s="175"/>
      <c r="F94" s="175"/>
      <c r="G94" s="636"/>
      <c r="H94" s="637"/>
      <c r="I94" s="637"/>
      <c r="J94" s="637"/>
      <c r="K94" s="637"/>
      <c r="L94" s="635"/>
      <c r="M94" s="635"/>
      <c r="N94" s="635"/>
      <c r="O94" s="635"/>
      <c r="P94" s="635"/>
      <c r="Q94" s="635"/>
      <c r="R94" s="635"/>
      <c r="S94" s="635"/>
      <c r="T94" s="635"/>
      <c r="U94" s="635"/>
      <c r="V94" s="635"/>
      <c r="W94" s="644"/>
      <c r="X94" s="644"/>
      <c r="Y94" s="644"/>
    </row>
    <row r="95" spans="1:25" x14ac:dyDescent="0.25">
      <c r="D95" s="175"/>
      <c r="E95" s="335"/>
      <c r="F95" s="335"/>
      <c r="G95" s="636"/>
      <c r="H95" s="637"/>
      <c r="I95" s="637"/>
      <c r="J95" s="637"/>
      <c r="K95" s="637"/>
      <c r="L95" s="655"/>
      <c r="M95" s="655"/>
      <c r="N95" s="655"/>
      <c r="O95" s="655"/>
      <c r="P95" s="655"/>
      <c r="Q95" s="655"/>
      <c r="R95" s="655"/>
      <c r="S95" s="655"/>
      <c r="T95" s="655"/>
      <c r="U95" s="655"/>
      <c r="V95" s="655"/>
      <c r="W95" s="644"/>
      <c r="X95" s="644"/>
      <c r="Y95" s="644"/>
    </row>
    <row r="96" spans="1:25" x14ac:dyDescent="0.25">
      <c r="D96" s="176"/>
      <c r="E96" s="177"/>
      <c r="F96" s="177"/>
      <c r="G96" s="636"/>
      <c r="H96" s="637"/>
      <c r="I96" s="637"/>
      <c r="J96" s="637"/>
      <c r="K96" s="637"/>
      <c r="L96" s="644"/>
      <c r="M96" s="644"/>
      <c r="N96" s="644"/>
      <c r="O96" s="644"/>
      <c r="P96" s="644"/>
      <c r="Q96" s="644"/>
      <c r="R96" s="644"/>
      <c r="S96" s="644"/>
      <c r="T96" s="644"/>
      <c r="U96" s="644"/>
      <c r="V96" s="644"/>
      <c r="W96" s="644"/>
      <c r="X96" s="644"/>
      <c r="Y96" s="644"/>
    </row>
    <row r="97" spans="4:25" x14ac:dyDescent="0.25">
      <c r="D97" s="176"/>
      <c r="E97" s="177"/>
      <c r="F97" s="177"/>
      <c r="G97" s="636"/>
      <c r="H97" s="637"/>
      <c r="I97" s="637"/>
      <c r="J97" s="637"/>
      <c r="K97" s="637"/>
      <c r="L97" s="644"/>
      <c r="M97" s="644"/>
      <c r="N97" s="644"/>
      <c r="O97" s="644"/>
      <c r="P97" s="644"/>
      <c r="Q97" s="644"/>
      <c r="R97" s="644"/>
      <c r="S97" s="644"/>
      <c r="T97" s="644"/>
      <c r="U97" s="644"/>
      <c r="V97" s="644"/>
      <c r="W97" s="644"/>
      <c r="X97" s="644"/>
      <c r="Y97" s="644"/>
    </row>
    <row r="98" spans="4:25" x14ac:dyDescent="0.25">
      <c r="D98" s="176"/>
      <c r="E98" s="177"/>
      <c r="F98" s="177"/>
      <c r="G98" s="636"/>
      <c r="H98" s="637"/>
      <c r="I98" s="637"/>
      <c r="J98" s="637"/>
      <c r="K98" s="637"/>
      <c r="L98" s="644"/>
      <c r="M98" s="644"/>
      <c r="N98" s="644"/>
      <c r="O98" s="644"/>
      <c r="P98" s="644"/>
      <c r="Q98" s="644"/>
      <c r="R98" s="644"/>
      <c r="S98" s="644"/>
      <c r="T98" s="644"/>
      <c r="U98" s="644"/>
      <c r="V98" s="644"/>
      <c r="W98" s="644"/>
      <c r="X98" s="644"/>
      <c r="Y98" s="644"/>
    </row>
    <row r="99" spans="4:25" x14ac:dyDescent="0.25">
      <c r="D99" s="176"/>
      <c r="E99" s="177"/>
      <c r="F99" s="177"/>
      <c r="G99" s="636"/>
      <c r="H99" s="637"/>
      <c r="I99" s="637"/>
      <c r="J99" s="637"/>
      <c r="K99" s="637"/>
      <c r="L99" s="644"/>
      <c r="M99" s="644"/>
      <c r="N99" s="644"/>
      <c r="O99" s="644"/>
      <c r="P99" s="644"/>
      <c r="Q99" s="644"/>
      <c r="R99" s="644"/>
      <c r="S99" s="644"/>
      <c r="T99" s="644"/>
      <c r="U99" s="644"/>
      <c r="V99" s="644"/>
      <c r="W99" s="644"/>
      <c r="X99" s="644"/>
      <c r="Y99" s="644"/>
    </row>
    <row r="100" spans="4:25" x14ac:dyDescent="0.25">
      <c r="D100" s="176"/>
      <c r="E100" s="177"/>
      <c r="F100" s="177"/>
      <c r="G100" s="636"/>
      <c r="H100" s="637"/>
      <c r="I100" s="637"/>
      <c r="J100" s="637"/>
      <c r="K100" s="637"/>
      <c r="L100" s="644"/>
      <c r="M100" s="644"/>
      <c r="N100" s="644"/>
      <c r="O100" s="644"/>
      <c r="P100" s="644"/>
      <c r="Q100" s="644"/>
      <c r="R100" s="644"/>
      <c r="S100" s="644"/>
      <c r="T100" s="644"/>
      <c r="U100" s="644"/>
      <c r="V100" s="644"/>
      <c r="W100" s="644"/>
      <c r="X100" s="644"/>
      <c r="Y100" s="644"/>
    </row>
    <row r="101" spans="4:25" x14ac:dyDescent="0.25">
      <c r="D101" s="176"/>
      <c r="E101" s="177"/>
      <c r="F101" s="177"/>
      <c r="G101" s="636"/>
      <c r="H101" s="637"/>
      <c r="I101" s="637"/>
      <c r="J101" s="637"/>
      <c r="K101" s="637"/>
      <c r="L101" s="644"/>
      <c r="M101" s="644"/>
      <c r="N101" s="644"/>
      <c r="O101" s="644"/>
      <c r="P101" s="644"/>
      <c r="Q101" s="644"/>
      <c r="R101" s="644"/>
      <c r="S101" s="644"/>
      <c r="T101" s="644"/>
      <c r="U101" s="644"/>
      <c r="V101" s="644"/>
      <c r="W101" s="644"/>
      <c r="X101" s="644"/>
      <c r="Y101" s="644"/>
    </row>
    <row r="102" spans="4:25" x14ac:dyDescent="0.25">
      <c r="D102" s="176"/>
      <c r="E102" s="177"/>
      <c r="F102" s="177"/>
      <c r="G102" s="636"/>
      <c r="H102" s="637"/>
      <c r="I102" s="637"/>
      <c r="J102" s="637"/>
      <c r="K102" s="637"/>
      <c r="L102" s="644"/>
      <c r="M102" s="644"/>
      <c r="N102" s="644"/>
      <c r="O102" s="644"/>
      <c r="P102" s="644"/>
      <c r="Q102" s="644"/>
      <c r="R102" s="644"/>
      <c r="S102" s="644"/>
      <c r="T102" s="644"/>
      <c r="U102" s="644"/>
      <c r="V102" s="644"/>
      <c r="W102" s="644"/>
      <c r="X102" s="644"/>
      <c r="Y102" s="644"/>
    </row>
    <row r="103" spans="4:25" x14ac:dyDescent="0.25">
      <c r="D103" s="176"/>
      <c r="E103" s="177"/>
      <c r="F103" s="177"/>
      <c r="G103" s="636"/>
      <c r="H103" s="637"/>
      <c r="I103" s="637"/>
      <c r="J103" s="637"/>
      <c r="K103" s="637"/>
      <c r="L103" s="644"/>
      <c r="M103" s="644"/>
      <c r="N103" s="644"/>
      <c r="O103" s="644"/>
      <c r="P103" s="644"/>
      <c r="Q103" s="644"/>
      <c r="R103" s="644"/>
      <c r="S103" s="644"/>
      <c r="T103" s="644"/>
      <c r="U103" s="644"/>
      <c r="V103" s="644"/>
      <c r="W103" s="644"/>
      <c r="X103" s="644"/>
      <c r="Y103" s="644"/>
    </row>
    <row r="104" spans="4:25" x14ac:dyDescent="0.25">
      <c r="D104" s="176"/>
      <c r="E104" s="177"/>
      <c r="F104" s="177"/>
      <c r="G104" s="636"/>
      <c r="H104" s="637"/>
      <c r="I104" s="637"/>
      <c r="J104" s="637"/>
      <c r="K104" s="637"/>
      <c r="L104" s="644"/>
      <c r="M104" s="644"/>
      <c r="N104" s="644"/>
      <c r="O104" s="644"/>
      <c r="P104" s="644"/>
      <c r="Q104" s="644"/>
      <c r="R104" s="644"/>
      <c r="S104" s="644"/>
      <c r="T104" s="644"/>
      <c r="U104" s="644"/>
      <c r="V104" s="644"/>
      <c r="W104" s="644"/>
      <c r="X104" s="644"/>
      <c r="Y104" s="644"/>
    </row>
    <row r="105" spans="4:25" x14ac:dyDescent="0.25">
      <c r="D105" s="176"/>
      <c r="E105" s="177"/>
      <c r="F105" s="177"/>
      <c r="G105" s="636"/>
      <c r="H105" s="637"/>
      <c r="I105" s="637"/>
      <c r="J105" s="637"/>
      <c r="K105" s="637"/>
      <c r="L105" s="644"/>
      <c r="M105" s="644"/>
      <c r="N105" s="644"/>
      <c r="O105" s="644"/>
      <c r="P105" s="644"/>
      <c r="Q105" s="644"/>
      <c r="R105" s="644"/>
      <c r="S105" s="644"/>
      <c r="T105" s="644"/>
      <c r="U105" s="644"/>
      <c r="V105" s="644"/>
      <c r="W105" s="644"/>
      <c r="X105" s="644"/>
      <c r="Y105" s="644"/>
    </row>
    <row r="106" spans="4:25" x14ac:dyDescent="0.25">
      <c r="D106" s="329"/>
      <c r="E106" s="176"/>
      <c r="F106" s="177"/>
      <c r="G106" s="177"/>
      <c r="H106" s="636"/>
      <c r="I106" s="637"/>
      <c r="J106" s="637"/>
      <c r="K106" s="637"/>
      <c r="L106" s="644"/>
      <c r="M106" s="644"/>
      <c r="N106" s="644"/>
      <c r="O106" s="644"/>
      <c r="P106" s="644"/>
      <c r="Q106" s="644"/>
      <c r="R106" s="644"/>
      <c r="S106" s="644"/>
      <c r="T106" s="644"/>
      <c r="U106" s="644"/>
      <c r="V106" s="644"/>
      <c r="W106" s="644"/>
      <c r="X106" s="644"/>
      <c r="Y106" s="644"/>
    </row>
    <row r="107" spans="4:25" x14ac:dyDescent="0.25">
      <c r="H107" s="636"/>
      <c r="I107" s="637"/>
      <c r="J107" s="637"/>
      <c r="K107" s="637"/>
      <c r="L107" s="644"/>
      <c r="M107" s="644"/>
      <c r="N107" s="644"/>
      <c r="O107" s="644"/>
      <c r="P107" s="644"/>
      <c r="Q107" s="644"/>
      <c r="R107" s="644"/>
      <c r="S107" s="644"/>
      <c r="T107" s="644"/>
      <c r="U107" s="644"/>
      <c r="V107" s="644"/>
      <c r="W107" s="644"/>
      <c r="X107" s="644"/>
      <c r="Y107" s="644"/>
    </row>
    <row r="108" spans="4:25" x14ac:dyDescent="0.25">
      <c r="H108" s="636"/>
      <c r="I108" s="637"/>
      <c r="J108" s="637"/>
      <c r="K108" s="637"/>
      <c r="L108" s="644"/>
      <c r="M108" s="644"/>
      <c r="N108" s="644"/>
      <c r="O108" s="644"/>
      <c r="P108" s="644"/>
      <c r="Q108" s="644"/>
      <c r="R108" s="644"/>
      <c r="S108" s="644"/>
      <c r="T108" s="644"/>
      <c r="U108" s="644"/>
      <c r="V108" s="644"/>
      <c r="W108" s="644"/>
      <c r="X108" s="644"/>
      <c r="Y108" s="644"/>
    </row>
    <row r="109" spans="4:25" x14ac:dyDescent="0.25">
      <c r="H109" s="636"/>
      <c r="I109" s="637"/>
      <c r="J109" s="637"/>
      <c r="K109" s="637"/>
      <c r="L109" s="644"/>
      <c r="M109" s="644"/>
      <c r="N109" s="644"/>
      <c r="O109" s="644"/>
      <c r="P109" s="644"/>
      <c r="Q109" s="644"/>
      <c r="R109" s="644"/>
      <c r="S109" s="644"/>
      <c r="T109" s="644"/>
      <c r="U109" s="644"/>
      <c r="V109" s="644"/>
      <c r="W109" s="644"/>
      <c r="X109" s="644"/>
      <c r="Y109" s="644"/>
    </row>
    <row r="110" spans="4:25" x14ac:dyDescent="0.25">
      <c r="H110" s="644"/>
      <c r="I110" s="644"/>
      <c r="J110" s="644"/>
      <c r="K110" s="644"/>
      <c r="L110" s="644"/>
      <c r="M110" s="644"/>
      <c r="N110" s="644"/>
      <c r="O110" s="644"/>
      <c r="P110" s="644"/>
      <c r="Q110" s="644"/>
      <c r="R110" s="644"/>
      <c r="S110" s="644"/>
      <c r="T110" s="644"/>
      <c r="U110" s="644"/>
      <c r="V110" s="644"/>
      <c r="W110" s="644"/>
      <c r="X110" s="644"/>
      <c r="Y110" s="644"/>
    </row>
    <row r="111" spans="4:25" x14ac:dyDescent="0.25">
      <c r="H111" s="644"/>
      <c r="I111" s="644"/>
      <c r="J111" s="644"/>
      <c r="K111" s="644"/>
      <c r="L111" s="644"/>
      <c r="M111" s="644"/>
      <c r="N111" s="644"/>
      <c r="O111" s="644"/>
      <c r="P111" s="644"/>
      <c r="Q111" s="644"/>
      <c r="R111" s="644"/>
      <c r="S111" s="644"/>
      <c r="T111" s="644"/>
      <c r="U111" s="644"/>
      <c r="V111" s="644"/>
      <c r="W111" s="644"/>
      <c r="X111" s="644"/>
      <c r="Y111" s="644"/>
    </row>
    <row r="112" spans="4:25" x14ac:dyDescent="0.25">
      <c r="H112" s="644"/>
      <c r="I112" s="644"/>
      <c r="J112" s="644"/>
      <c r="K112" s="644"/>
      <c r="L112" s="644"/>
      <c r="M112" s="644"/>
      <c r="N112" s="644"/>
      <c r="O112" s="644"/>
      <c r="P112" s="644"/>
      <c r="Q112" s="644"/>
      <c r="R112" s="644"/>
      <c r="S112" s="644"/>
      <c r="T112" s="644"/>
      <c r="U112" s="644"/>
      <c r="V112" s="644"/>
      <c r="W112" s="644"/>
      <c r="X112" s="644"/>
      <c r="Y112" s="644"/>
    </row>
    <row r="113" spans="8:25" x14ac:dyDescent="0.25">
      <c r="H113" s="644"/>
      <c r="I113" s="644"/>
      <c r="J113" s="644"/>
      <c r="K113" s="644"/>
      <c r="L113" s="644"/>
      <c r="M113" s="644"/>
      <c r="N113" s="644"/>
      <c r="O113" s="644"/>
      <c r="P113" s="644"/>
      <c r="Q113" s="644"/>
      <c r="R113" s="644"/>
      <c r="S113" s="644"/>
      <c r="T113" s="644"/>
      <c r="U113" s="644"/>
      <c r="V113" s="644"/>
      <c r="W113" s="644"/>
      <c r="X113" s="644"/>
      <c r="Y113" s="644"/>
    </row>
  </sheetData>
  <autoFilter ref="A3:R4" xr:uid="{00000000-0009-0000-0000-00002C000000}"/>
  <mergeCells count="20">
    <mergeCell ref="K3:K4"/>
    <mergeCell ref="E3:E4"/>
    <mergeCell ref="A88:C88"/>
    <mergeCell ref="F3:F4"/>
    <mergeCell ref="G3:G4"/>
    <mergeCell ref="H3:H4"/>
    <mergeCell ref="I3:I4"/>
    <mergeCell ref="J3:J4"/>
    <mergeCell ref="R3:R4"/>
    <mergeCell ref="L3:L4"/>
    <mergeCell ref="M3:M4"/>
    <mergeCell ref="N3:N4"/>
    <mergeCell ref="O3:O4"/>
    <mergeCell ref="P3:P4"/>
    <mergeCell ref="Q3:Q4"/>
    <mergeCell ref="A2:B2"/>
    <mergeCell ref="A3:A4"/>
    <mergeCell ref="B3:B4"/>
    <mergeCell ref="D3:D4"/>
    <mergeCell ref="A1:C1"/>
  </mergeCells>
  <conditionalFormatting sqref="A5:R80">
    <cfRule type="expression" dxfId="4" priority="3">
      <formula>MOD(ROW(),2)=0</formula>
    </cfRule>
  </conditionalFormatting>
  <conditionalFormatting sqref="A85:R86">
    <cfRule type="expression" dxfId="3" priority="1">
      <formula>MOD(ROW(),2)=0</formula>
    </cfRule>
  </conditionalFormatting>
  <hyperlinks>
    <hyperlink ref="A2:B2" location="TOC!A1" display="Return to Table of Contents" xr:uid="{00000000-0004-0000-2C00-000000000000}"/>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8" max="17" man="1"/>
  </rowBreaks>
  <colBreaks count="1" manualBreakCount="1">
    <brk id="10" max="81"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5"/>
    <pageSetUpPr fitToPage="1"/>
  </sheetPr>
  <dimension ref="A1:N47"/>
  <sheetViews>
    <sheetView zoomScaleNormal="100" workbookViewId="0">
      <pane ySplit="1" topLeftCell="A2" activePane="bottomLeft" state="frozen"/>
      <selection activeCell="A4" sqref="A4"/>
      <selection pane="bottomLeft"/>
    </sheetView>
  </sheetViews>
  <sheetFormatPr defaultColWidth="9.109375" defaultRowHeight="13.2" x14ac:dyDescent="0.25"/>
  <cols>
    <col min="1" max="2" width="9.109375" style="8"/>
    <col min="3" max="3" width="70.5546875" style="8" customWidth="1"/>
    <col min="4" max="16384" width="9.109375" style="8"/>
  </cols>
  <sheetData>
    <row r="1" spans="1:7" ht="18" customHeight="1" x14ac:dyDescent="0.25">
      <c r="A1" s="490" t="s">
        <v>986</v>
      </c>
      <c r="B1" s="489"/>
      <c r="C1" s="489"/>
    </row>
    <row r="2" spans="1:7" ht="20.25" customHeight="1" x14ac:dyDescent="0.25">
      <c r="A2" s="1113" t="s">
        <v>10</v>
      </c>
      <c r="B2" s="1113"/>
      <c r="C2" s="1113"/>
    </row>
    <row r="4" spans="1:7" ht="13.8" thickBot="1" x14ac:dyDescent="0.3"/>
    <row r="5" spans="1:7" ht="12.75" customHeight="1" x14ac:dyDescent="0.25">
      <c r="C5" s="1002" t="s">
        <v>583</v>
      </c>
      <c r="D5" s="1004" t="s">
        <v>39</v>
      </c>
      <c r="E5" s="1004" t="s">
        <v>40</v>
      </c>
      <c r="F5" s="948" t="s">
        <v>45</v>
      </c>
      <c r="G5" s="948" t="s">
        <v>45</v>
      </c>
    </row>
    <row r="6" spans="1:7" ht="26.4" x14ac:dyDescent="0.25">
      <c r="C6" s="1003"/>
      <c r="D6" s="1007"/>
      <c r="E6" s="1007"/>
      <c r="F6" s="949" t="s">
        <v>39</v>
      </c>
      <c r="G6" s="949" t="s">
        <v>40</v>
      </c>
    </row>
    <row r="7" spans="1:7" x14ac:dyDescent="0.25">
      <c r="C7" s="947" t="s">
        <v>584</v>
      </c>
      <c r="D7" s="847">
        <v>21</v>
      </c>
      <c r="E7" s="847">
        <v>27.63</v>
      </c>
      <c r="F7" s="847">
        <v>21</v>
      </c>
      <c r="G7" s="847">
        <v>27.63</v>
      </c>
    </row>
    <row r="8" spans="1:7" x14ac:dyDescent="0.25">
      <c r="C8" s="947" t="s">
        <v>585</v>
      </c>
      <c r="D8" s="847">
        <v>5</v>
      </c>
      <c r="E8" s="847">
        <v>6.58</v>
      </c>
      <c r="F8" s="847">
        <v>26</v>
      </c>
      <c r="G8" s="847">
        <v>34.21</v>
      </c>
    </row>
    <row r="9" spans="1:7" x14ac:dyDescent="0.25">
      <c r="C9" s="947" t="s">
        <v>586</v>
      </c>
      <c r="D9" s="847">
        <v>42</v>
      </c>
      <c r="E9" s="847">
        <v>55.26</v>
      </c>
      <c r="F9" s="847">
        <v>68</v>
      </c>
      <c r="G9" s="847">
        <v>89.47</v>
      </c>
    </row>
    <row r="10" spans="1:7" x14ac:dyDescent="0.25">
      <c r="C10" s="947" t="s">
        <v>587</v>
      </c>
      <c r="D10" s="847">
        <v>8</v>
      </c>
      <c r="E10" s="847">
        <v>10.53</v>
      </c>
      <c r="F10" s="847">
        <v>76</v>
      </c>
      <c r="G10" s="847">
        <v>100</v>
      </c>
    </row>
    <row r="33" spans="1:14" ht="22.5" customHeight="1" x14ac:dyDescent="0.25">
      <c r="A33" s="256" t="s">
        <v>1018</v>
      </c>
    </row>
    <row r="34" spans="1:14" s="341" customFormat="1" ht="17.399999999999999" customHeight="1" x14ac:dyDescent="0.25">
      <c r="A34" s="241" t="s">
        <v>972</v>
      </c>
      <c r="B34" s="241"/>
      <c r="C34" s="241"/>
    </row>
    <row r="35" spans="1:14" x14ac:dyDescent="0.25">
      <c r="A35" s="219" t="s">
        <v>736</v>
      </c>
      <c r="B35" s="228"/>
      <c r="C35" s="226"/>
    </row>
    <row r="42" spans="1:14" x14ac:dyDescent="0.25">
      <c r="J42" s="1112"/>
      <c r="K42" s="1112"/>
      <c r="L42" s="1112"/>
      <c r="M42" s="635"/>
      <c r="N42" s="635"/>
    </row>
    <row r="43" spans="1:14" x14ac:dyDescent="0.25">
      <c r="J43" s="1112"/>
      <c r="K43" s="1112"/>
      <c r="L43" s="1112"/>
      <c r="M43" s="635"/>
      <c r="N43" s="635"/>
    </row>
    <row r="44" spans="1:14" x14ac:dyDescent="0.25">
      <c r="J44" s="635"/>
      <c r="K44" s="655"/>
      <c r="L44" s="655"/>
      <c r="M44" s="655"/>
      <c r="N44" s="655"/>
    </row>
    <row r="45" spans="1:14" x14ac:dyDescent="0.25">
      <c r="J45" s="635"/>
      <c r="K45" s="655"/>
      <c r="L45" s="655"/>
      <c r="M45" s="655"/>
      <c r="N45" s="655"/>
    </row>
    <row r="46" spans="1:14" x14ac:dyDescent="0.25">
      <c r="J46" s="635"/>
      <c r="K46" s="655"/>
      <c r="L46" s="655"/>
      <c r="M46" s="655"/>
      <c r="N46" s="655"/>
    </row>
    <row r="47" spans="1:14" x14ac:dyDescent="0.25">
      <c r="J47" s="635"/>
      <c r="K47" s="655"/>
      <c r="L47" s="655"/>
      <c r="M47" s="655"/>
      <c r="N47" s="655"/>
    </row>
  </sheetData>
  <mergeCells count="7">
    <mergeCell ref="J42:J43"/>
    <mergeCell ref="K42:K43"/>
    <mergeCell ref="L42:L43"/>
    <mergeCell ref="E5:E6"/>
    <mergeCell ref="A2:C2"/>
    <mergeCell ref="C5:C6"/>
    <mergeCell ref="D5:D6"/>
  </mergeCells>
  <hyperlinks>
    <hyperlink ref="A2:C2" location="TOC!A1" display="Return to Table of Contents" xr:uid="{00000000-0004-0000-2D00-000000000000}"/>
  </hyperlinks>
  <pageMargins left="0.25" right="0.25" top="0.75" bottom="0.75" header="0.3" footer="0.3"/>
  <pageSetup scale="63" fitToHeight="0" orientation="portrait" horizontalDpi="1200" verticalDpi="1200" r:id="rId1"/>
  <headerFooter>
    <oddHeader>&amp;L&amp;9 2025-26 &amp;"Arial,Italic"Survey of Dental Education&amp;"Arial,Regular"
Report 1 - Academic Programs, Enrollment, and Graduates</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70C0"/>
  </sheetPr>
  <dimension ref="A1:D86"/>
  <sheetViews>
    <sheetView zoomScaleNormal="100" workbookViewId="0">
      <pane ySplit="3" topLeftCell="A4" activePane="bottomLeft" state="frozen"/>
      <selection activeCell="M10" sqref="M10"/>
      <selection pane="bottomLeft"/>
    </sheetView>
  </sheetViews>
  <sheetFormatPr defaultColWidth="9.109375" defaultRowHeight="13.8" x14ac:dyDescent="0.25"/>
  <cols>
    <col min="1" max="1" width="9.88671875" style="116" customWidth="1"/>
    <col min="2" max="2" width="47.44140625" style="116" customWidth="1"/>
    <col min="3" max="3" width="21.5546875" style="116" customWidth="1"/>
    <col min="4" max="4" width="63.88671875" style="189" customWidth="1"/>
    <col min="5" max="16384" width="9.109375" style="116"/>
  </cols>
  <sheetData>
    <row r="1" spans="1:4" ht="18" customHeight="1" x14ac:dyDescent="0.25">
      <c r="A1" s="2" t="s">
        <v>984</v>
      </c>
    </row>
    <row r="2" spans="1:4" ht="20.25" customHeight="1" x14ac:dyDescent="0.25">
      <c r="A2" s="1040" t="s">
        <v>10</v>
      </c>
      <c r="B2" s="1040"/>
      <c r="C2" s="464"/>
    </row>
    <row r="3" spans="1:4" ht="33" customHeight="1" x14ac:dyDescent="0.25">
      <c r="A3" s="18" t="s">
        <v>254</v>
      </c>
      <c r="B3" s="54" t="s">
        <v>153</v>
      </c>
      <c r="C3" s="54" t="s">
        <v>55</v>
      </c>
      <c r="D3" s="54" t="s">
        <v>588</v>
      </c>
    </row>
    <row r="4" spans="1:4" ht="20.100000000000001" customHeight="1" x14ac:dyDescent="0.25">
      <c r="A4" s="382" t="s">
        <v>56</v>
      </c>
      <c r="B4" s="383" t="s">
        <v>154</v>
      </c>
      <c r="C4" s="469" t="s">
        <v>57</v>
      </c>
      <c r="D4" s="469" t="s">
        <v>587</v>
      </c>
    </row>
    <row r="5" spans="1:4" ht="20.100000000000001" customHeight="1" x14ac:dyDescent="0.25">
      <c r="A5" s="382" t="s">
        <v>361</v>
      </c>
      <c r="B5" s="383" t="s">
        <v>744</v>
      </c>
      <c r="C5" s="469" t="s">
        <v>59</v>
      </c>
      <c r="D5" s="469" t="s">
        <v>584</v>
      </c>
    </row>
    <row r="6" spans="1:4" ht="20.100000000000001" customHeight="1" x14ac:dyDescent="0.25">
      <c r="A6" s="382" t="s">
        <v>58</v>
      </c>
      <c r="B6" s="383" t="s">
        <v>155</v>
      </c>
      <c r="C6" s="469" t="s">
        <v>59</v>
      </c>
      <c r="D6" s="469" t="s">
        <v>586</v>
      </c>
    </row>
    <row r="7" spans="1:4" ht="20.100000000000001" customHeight="1" x14ac:dyDescent="0.25">
      <c r="A7" s="382" t="s">
        <v>58</v>
      </c>
      <c r="B7" s="383" t="s">
        <v>156</v>
      </c>
      <c r="C7" s="469" t="s">
        <v>59</v>
      </c>
      <c r="D7" s="469" t="s">
        <v>587</v>
      </c>
    </row>
    <row r="8" spans="1:4" ht="20.100000000000001" customHeight="1" x14ac:dyDescent="0.25">
      <c r="A8" s="382" t="s">
        <v>60</v>
      </c>
      <c r="B8" s="383" t="s">
        <v>246</v>
      </c>
      <c r="C8" s="469" t="s">
        <v>61</v>
      </c>
      <c r="D8" s="469" t="s">
        <v>584</v>
      </c>
    </row>
    <row r="9" spans="1:4" ht="20.100000000000001" customHeight="1" x14ac:dyDescent="0.25">
      <c r="A9" s="382" t="s">
        <v>60</v>
      </c>
      <c r="B9" s="383" t="s">
        <v>161</v>
      </c>
      <c r="C9" s="469" t="s">
        <v>59</v>
      </c>
      <c r="D9" s="469" t="s">
        <v>584</v>
      </c>
    </row>
    <row r="10" spans="1:4" ht="20.100000000000001" customHeight="1" x14ac:dyDescent="0.25">
      <c r="A10" s="382" t="s">
        <v>60</v>
      </c>
      <c r="B10" s="383" t="s">
        <v>162</v>
      </c>
      <c r="C10" s="469" t="s">
        <v>59</v>
      </c>
      <c r="D10" s="469" t="s">
        <v>586</v>
      </c>
    </row>
    <row r="11" spans="1:4" ht="20.100000000000001" customHeight="1" x14ac:dyDescent="0.25">
      <c r="A11" s="382" t="s">
        <v>60</v>
      </c>
      <c r="B11" s="383" t="s">
        <v>160</v>
      </c>
      <c r="C11" s="469" t="s">
        <v>57</v>
      </c>
      <c r="D11" s="469" t="s">
        <v>586</v>
      </c>
    </row>
    <row r="12" spans="1:4" ht="20.100000000000001" customHeight="1" x14ac:dyDescent="0.25">
      <c r="A12" s="382" t="s">
        <v>60</v>
      </c>
      <c r="B12" s="383" t="s">
        <v>159</v>
      </c>
      <c r="C12" s="469" t="s">
        <v>57</v>
      </c>
      <c r="D12" s="469" t="s">
        <v>587</v>
      </c>
    </row>
    <row r="13" spans="1:4" ht="20.100000000000001" customHeight="1" x14ac:dyDescent="0.25">
      <c r="A13" s="382" t="s">
        <v>60</v>
      </c>
      <c r="B13" s="383" t="s">
        <v>158</v>
      </c>
      <c r="C13" s="469" t="s">
        <v>59</v>
      </c>
      <c r="D13" s="469" t="s">
        <v>584</v>
      </c>
    </row>
    <row r="14" spans="1:4" ht="20.100000000000001" customHeight="1" x14ac:dyDescent="0.25">
      <c r="A14" s="382" t="s">
        <v>60</v>
      </c>
      <c r="B14" s="383" t="s">
        <v>163</v>
      </c>
      <c r="C14" s="469" t="s">
        <v>59</v>
      </c>
      <c r="D14" s="469" t="s">
        <v>584</v>
      </c>
    </row>
    <row r="15" spans="1:4" ht="20.100000000000001" customHeight="1" x14ac:dyDescent="0.25">
      <c r="A15" s="382" t="s">
        <v>63</v>
      </c>
      <c r="B15" s="383" t="s">
        <v>164</v>
      </c>
      <c r="C15" s="469" t="s">
        <v>57</v>
      </c>
      <c r="D15" s="469" t="s">
        <v>586</v>
      </c>
    </row>
    <row r="16" spans="1:4" ht="20.100000000000001" customHeight="1" x14ac:dyDescent="0.25">
      <c r="A16" s="382" t="s">
        <v>64</v>
      </c>
      <c r="B16" s="383" t="s">
        <v>165</v>
      </c>
      <c r="C16" s="469" t="s">
        <v>57</v>
      </c>
      <c r="D16" s="469" t="s">
        <v>586</v>
      </c>
    </row>
    <row r="17" spans="1:4" ht="20.100000000000001" customHeight="1" x14ac:dyDescent="0.25">
      <c r="A17" s="382" t="s">
        <v>66</v>
      </c>
      <c r="B17" s="383" t="s">
        <v>166</v>
      </c>
      <c r="C17" s="469" t="s">
        <v>59</v>
      </c>
      <c r="D17" s="469" t="s">
        <v>1002</v>
      </c>
    </row>
    <row r="18" spans="1:4" ht="20.100000000000001" customHeight="1" x14ac:dyDescent="0.25">
      <c r="A18" s="382" t="s">
        <v>68</v>
      </c>
      <c r="B18" s="383" t="s">
        <v>169</v>
      </c>
      <c r="C18" s="469" t="s">
        <v>59</v>
      </c>
      <c r="D18" s="469" t="s">
        <v>584</v>
      </c>
    </row>
    <row r="19" spans="1:4" ht="20.100000000000001" customHeight="1" x14ac:dyDescent="0.25">
      <c r="A19" s="382" t="s">
        <v>68</v>
      </c>
      <c r="B19" s="383" t="s">
        <v>168</v>
      </c>
      <c r="C19" s="469" t="s">
        <v>59</v>
      </c>
      <c r="D19" s="469" t="s">
        <v>586</v>
      </c>
    </row>
    <row r="20" spans="1:4" ht="20.100000000000001" customHeight="1" x14ac:dyDescent="0.25">
      <c r="A20" s="382" t="s">
        <v>68</v>
      </c>
      <c r="B20" s="383" t="s">
        <v>167</v>
      </c>
      <c r="C20" s="469" t="s">
        <v>57</v>
      </c>
      <c r="D20" s="469" t="s">
        <v>586</v>
      </c>
    </row>
    <row r="21" spans="1:4" ht="20.100000000000001" customHeight="1" x14ac:dyDescent="0.25">
      <c r="A21" s="382" t="s">
        <v>69</v>
      </c>
      <c r="B21" s="383" t="s">
        <v>170</v>
      </c>
      <c r="C21" s="469" t="s">
        <v>57</v>
      </c>
      <c r="D21" s="469" t="s">
        <v>584</v>
      </c>
    </row>
    <row r="22" spans="1:4" ht="20.100000000000001" customHeight="1" x14ac:dyDescent="0.25">
      <c r="A22" s="382" t="s">
        <v>70</v>
      </c>
      <c r="B22" s="383" t="s">
        <v>172</v>
      </c>
      <c r="C22" s="469" t="s">
        <v>59</v>
      </c>
      <c r="D22" s="469" t="s">
        <v>587</v>
      </c>
    </row>
    <row r="23" spans="1:4" ht="20.100000000000001" customHeight="1" x14ac:dyDescent="0.25">
      <c r="A23" s="382" t="s">
        <v>70</v>
      </c>
      <c r="B23" s="383" t="s">
        <v>171</v>
      </c>
      <c r="C23" s="469" t="s">
        <v>57</v>
      </c>
      <c r="D23" s="469" t="s">
        <v>584</v>
      </c>
    </row>
    <row r="24" spans="1:4" ht="20.100000000000001" customHeight="1" x14ac:dyDescent="0.25">
      <c r="A24" s="382" t="s">
        <v>70</v>
      </c>
      <c r="B24" s="383" t="s">
        <v>991</v>
      </c>
      <c r="C24" s="469" t="s">
        <v>57</v>
      </c>
      <c r="D24" s="469" t="s">
        <v>584</v>
      </c>
    </row>
    <row r="25" spans="1:4" ht="20.100000000000001" customHeight="1" x14ac:dyDescent="0.25">
      <c r="A25" s="382" t="s">
        <v>71</v>
      </c>
      <c r="B25" s="383" t="s">
        <v>173</v>
      </c>
      <c r="C25" s="469" t="s">
        <v>57</v>
      </c>
      <c r="D25" s="469" t="s">
        <v>584</v>
      </c>
    </row>
    <row r="26" spans="1:4" ht="20.100000000000001" customHeight="1" x14ac:dyDescent="0.25">
      <c r="A26" s="382" t="s">
        <v>72</v>
      </c>
      <c r="B26" s="383" t="s">
        <v>174</v>
      </c>
      <c r="C26" s="469" t="s">
        <v>57</v>
      </c>
      <c r="D26" s="469" t="s">
        <v>586</v>
      </c>
    </row>
    <row r="27" spans="1:4" ht="20.100000000000001" customHeight="1" x14ac:dyDescent="0.25">
      <c r="A27" s="382" t="s">
        <v>73</v>
      </c>
      <c r="B27" s="383" t="s">
        <v>175</v>
      </c>
      <c r="C27" s="469" t="s">
        <v>57</v>
      </c>
      <c r="D27" s="469" t="s">
        <v>586</v>
      </c>
    </row>
    <row r="28" spans="1:4" ht="20.100000000000001" customHeight="1" x14ac:dyDescent="0.25">
      <c r="A28" s="382" t="s">
        <v>73</v>
      </c>
      <c r="B28" s="383" t="s">
        <v>176</v>
      </c>
      <c r="C28" s="469" t="s">
        <v>57</v>
      </c>
      <c r="D28" s="469" t="s">
        <v>586</v>
      </c>
    </row>
    <row r="29" spans="1:4" ht="20.100000000000001" customHeight="1" x14ac:dyDescent="0.25">
      <c r="A29" s="382" t="s">
        <v>74</v>
      </c>
      <c r="B29" s="383" t="s">
        <v>177</v>
      </c>
      <c r="C29" s="469" t="s">
        <v>57</v>
      </c>
      <c r="D29" s="469" t="s">
        <v>1002</v>
      </c>
    </row>
    <row r="30" spans="1:4" ht="20.100000000000001" customHeight="1" x14ac:dyDescent="0.25">
      <c r="A30" s="382" t="s">
        <v>75</v>
      </c>
      <c r="B30" s="383" t="s">
        <v>247</v>
      </c>
      <c r="C30" s="469" t="s">
        <v>59</v>
      </c>
      <c r="D30" s="469" t="s">
        <v>586</v>
      </c>
    </row>
    <row r="31" spans="1:4" ht="20.100000000000001" customHeight="1" x14ac:dyDescent="0.25">
      <c r="A31" s="382" t="s">
        <v>76</v>
      </c>
      <c r="B31" s="383" t="s">
        <v>179</v>
      </c>
      <c r="C31" s="469" t="s">
        <v>57</v>
      </c>
      <c r="D31" s="469" t="s">
        <v>586</v>
      </c>
    </row>
    <row r="32" spans="1:4" ht="20.100000000000001" customHeight="1" x14ac:dyDescent="0.25">
      <c r="A32" s="382" t="s">
        <v>77</v>
      </c>
      <c r="B32" s="383" t="s">
        <v>181</v>
      </c>
      <c r="C32" s="469" t="s">
        <v>59</v>
      </c>
      <c r="D32" s="469" t="s">
        <v>586</v>
      </c>
    </row>
    <row r="33" spans="1:4" ht="20.100000000000001" customHeight="1" x14ac:dyDescent="0.25">
      <c r="A33" s="382" t="s">
        <v>77</v>
      </c>
      <c r="B33" s="383" t="s">
        <v>180</v>
      </c>
      <c r="C33" s="469" t="s">
        <v>59</v>
      </c>
      <c r="D33" s="469" t="s">
        <v>586</v>
      </c>
    </row>
    <row r="34" spans="1:4" ht="20.100000000000001" customHeight="1" x14ac:dyDescent="0.25">
      <c r="A34" s="382" t="s">
        <v>77</v>
      </c>
      <c r="B34" s="383" t="s">
        <v>182</v>
      </c>
      <c r="C34" s="469" t="s">
        <v>59</v>
      </c>
      <c r="D34" s="469" t="s">
        <v>586</v>
      </c>
    </row>
    <row r="35" spans="1:4" ht="20.100000000000001" customHeight="1" x14ac:dyDescent="0.25">
      <c r="A35" s="382" t="s">
        <v>78</v>
      </c>
      <c r="B35" s="383" t="s">
        <v>183</v>
      </c>
      <c r="C35" s="469" t="s">
        <v>59</v>
      </c>
      <c r="D35" s="469" t="s">
        <v>584</v>
      </c>
    </row>
    <row r="36" spans="1:4" ht="20.100000000000001" customHeight="1" x14ac:dyDescent="0.25">
      <c r="A36" s="382" t="s">
        <v>78</v>
      </c>
      <c r="B36" s="383" t="s">
        <v>184</v>
      </c>
      <c r="C36" s="469" t="s">
        <v>57</v>
      </c>
      <c r="D36" s="469" t="s">
        <v>586</v>
      </c>
    </row>
    <row r="37" spans="1:4" ht="20.100000000000001" customHeight="1" x14ac:dyDescent="0.25">
      <c r="A37" s="382" t="s">
        <v>79</v>
      </c>
      <c r="B37" s="383" t="s">
        <v>185</v>
      </c>
      <c r="C37" s="469" t="s">
        <v>57</v>
      </c>
      <c r="D37" s="469" t="s">
        <v>586</v>
      </c>
    </row>
    <row r="38" spans="1:4" ht="20.100000000000001" customHeight="1" x14ac:dyDescent="0.25">
      <c r="A38" s="382" t="s">
        <v>80</v>
      </c>
      <c r="B38" s="383" t="s">
        <v>186</v>
      </c>
      <c r="C38" s="469" t="s">
        <v>57</v>
      </c>
      <c r="D38" s="469" t="s">
        <v>586</v>
      </c>
    </row>
    <row r="39" spans="1:4" ht="20.100000000000001" customHeight="1" x14ac:dyDescent="0.25">
      <c r="A39" s="382" t="s">
        <v>81</v>
      </c>
      <c r="B39" s="383" t="s">
        <v>594</v>
      </c>
      <c r="C39" s="488" t="s">
        <v>59</v>
      </c>
      <c r="D39" s="469" t="s">
        <v>586</v>
      </c>
    </row>
    <row r="40" spans="1:4" ht="20.100000000000001" customHeight="1" x14ac:dyDescent="0.25">
      <c r="A40" s="382" t="s">
        <v>81</v>
      </c>
      <c r="B40" s="383" t="s">
        <v>248</v>
      </c>
      <c r="C40" s="469" t="s">
        <v>59</v>
      </c>
      <c r="D40" s="469" t="s">
        <v>586</v>
      </c>
    </row>
    <row r="41" spans="1:4" ht="20.100000000000001" customHeight="1" x14ac:dyDescent="0.25">
      <c r="A41" s="382" t="s">
        <v>81</v>
      </c>
      <c r="B41" s="383" t="s">
        <v>187</v>
      </c>
      <c r="C41" s="469" t="s">
        <v>57</v>
      </c>
      <c r="D41" s="469" t="s">
        <v>586</v>
      </c>
    </row>
    <row r="42" spans="1:4" ht="20.100000000000001" customHeight="1" x14ac:dyDescent="0.25">
      <c r="A42" s="382" t="s">
        <v>82</v>
      </c>
      <c r="B42" s="383" t="s">
        <v>189</v>
      </c>
      <c r="C42" s="469" t="s">
        <v>59</v>
      </c>
      <c r="D42" s="469" t="s">
        <v>586</v>
      </c>
    </row>
    <row r="43" spans="1:4" ht="20.100000000000001" customHeight="1" x14ac:dyDescent="0.25">
      <c r="A43" s="382" t="s">
        <v>82</v>
      </c>
      <c r="B43" s="383" t="s">
        <v>190</v>
      </c>
      <c r="C43" s="469" t="s">
        <v>57</v>
      </c>
      <c r="D43" s="469" t="s">
        <v>584</v>
      </c>
    </row>
    <row r="44" spans="1:4" ht="20.100000000000001" customHeight="1" x14ac:dyDescent="0.25">
      <c r="A44" s="382" t="s">
        <v>83</v>
      </c>
      <c r="B44" s="383" t="s">
        <v>191</v>
      </c>
      <c r="C44" s="469" t="s">
        <v>57</v>
      </c>
      <c r="D44" s="469" t="s">
        <v>584</v>
      </c>
    </row>
    <row r="45" spans="1:4" ht="20.100000000000001" customHeight="1" x14ac:dyDescent="0.25">
      <c r="A45" s="382" t="s">
        <v>84</v>
      </c>
      <c r="B45" s="383" t="s">
        <v>85</v>
      </c>
      <c r="C45" s="469" t="s">
        <v>57</v>
      </c>
      <c r="D45" s="469" t="s">
        <v>586</v>
      </c>
    </row>
    <row r="46" spans="1:4" ht="20.100000000000001" customHeight="1" x14ac:dyDescent="0.25">
      <c r="A46" s="382" t="s">
        <v>86</v>
      </c>
      <c r="B46" s="383" t="s">
        <v>192</v>
      </c>
      <c r="C46" s="469" t="s">
        <v>59</v>
      </c>
      <c r="D46" s="469" t="s">
        <v>586</v>
      </c>
    </row>
    <row r="47" spans="1:4" ht="20.100000000000001" customHeight="1" x14ac:dyDescent="0.25">
      <c r="A47" s="382" t="s">
        <v>86</v>
      </c>
      <c r="B47" s="383" t="s">
        <v>193</v>
      </c>
      <c r="C47" s="469" t="s">
        <v>59</v>
      </c>
      <c r="D47" s="469" t="s">
        <v>584</v>
      </c>
    </row>
    <row r="48" spans="1:4" ht="20.100000000000001" customHeight="1" x14ac:dyDescent="0.25">
      <c r="A48" s="382" t="s">
        <v>86</v>
      </c>
      <c r="B48" s="383" t="s">
        <v>194</v>
      </c>
      <c r="C48" s="469" t="s">
        <v>57</v>
      </c>
      <c r="D48" s="469" t="s">
        <v>1002</v>
      </c>
    </row>
    <row r="49" spans="1:4" ht="20.100000000000001" customHeight="1" x14ac:dyDescent="0.25">
      <c r="A49" s="382" t="s">
        <v>86</v>
      </c>
      <c r="B49" s="383" t="s">
        <v>249</v>
      </c>
      <c r="C49" s="469" t="s">
        <v>59</v>
      </c>
      <c r="D49" s="469" t="s">
        <v>586</v>
      </c>
    </row>
    <row r="50" spans="1:4" ht="20.100000000000001" customHeight="1" x14ac:dyDescent="0.25">
      <c r="A50" s="382" t="s">
        <v>86</v>
      </c>
      <c r="B50" s="383" t="s">
        <v>196</v>
      </c>
      <c r="C50" s="469" t="s">
        <v>57</v>
      </c>
      <c r="D50" s="469" t="s">
        <v>586</v>
      </c>
    </row>
    <row r="51" spans="1:4" ht="20.100000000000001" customHeight="1" x14ac:dyDescent="0.25">
      <c r="A51" s="382" t="s">
        <v>87</v>
      </c>
      <c r="B51" s="383" t="s">
        <v>198</v>
      </c>
      <c r="C51" s="469" t="s">
        <v>57</v>
      </c>
      <c r="D51" s="469" t="s">
        <v>586</v>
      </c>
    </row>
    <row r="52" spans="1:4" ht="20.100000000000001" customHeight="1" x14ac:dyDescent="0.25">
      <c r="A52" s="382" t="s">
        <v>87</v>
      </c>
      <c r="B52" s="383" t="s">
        <v>621</v>
      </c>
      <c r="C52" s="469" t="s">
        <v>59</v>
      </c>
      <c r="D52" s="469" t="s">
        <v>584</v>
      </c>
    </row>
    <row r="53" spans="1:4" ht="20.100000000000001" customHeight="1" x14ac:dyDescent="0.25">
      <c r="A53" s="382" t="s">
        <v>87</v>
      </c>
      <c r="B53" s="383" t="s">
        <v>197</v>
      </c>
      <c r="C53" s="469" t="s">
        <v>57</v>
      </c>
      <c r="D53" s="469" t="s">
        <v>586</v>
      </c>
    </row>
    <row r="54" spans="1:4" ht="20.100000000000001" customHeight="1" x14ac:dyDescent="0.25">
      <c r="A54" s="382" t="s">
        <v>88</v>
      </c>
      <c r="B54" s="383" t="s">
        <v>200</v>
      </c>
      <c r="C54" s="469" t="s">
        <v>59</v>
      </c>
      <c r="D54" s="469" t="s">
        <v>586</v>
      </c>
    </row>
    <row r="55" spans="1:4" ht="20.100000000000001" customHeight="1" x14ac:dyDescent="0.25">
      <c r="A55" s="382" t="s">
        <v>88</v>
      </c>
      <c r="B55" s="383" t="s">
        <v>926</v>
      </c>
      <c r="C55" s="469" t="s">
        <v>57</v>
      </c>
      <c r="D55" s="469" t="s">
        <v>1002</v>
      </c>
    </row>
    <row r="56" spans="1:4" ht="20.100000000000001" customHeight="1" x14ac:dyDescent="0.25">
      <c r="A56" s="382" t="s">
        <v>88</v>
      </c>
      <c r="B56" s="383" t="s">
        <v>199</v>
      </c>
      <c r="C56" s="469" t="s">
        <v>57</v>
      </c>
      <c r="D56" s="469" t="s">
        <v>586</v>
      </c>
    </row>
    <row r="57" spans="1:4" ht="20.100000000000001" customHeight="1" x14ac:dyDescent="0.25">
      <c r="A57" s="382" t="s">
        <v>89</v>
      </c>
      <c r="B57" s="383" t="s">
        <v>201</v>
      </c>
      <c r="C57" s="469" t="s">
        <v>57</v>
      </c>
      <c r="D57" s="469" t="s">
        <v>587</v>
      </c>
    </row>
    <row r="58" spans="1:4" ht="20.100000000000001" customHeight="1" x14ac:dyDescent="0.25">
      <c r="A58" s="382" t="s">
        <v>90</v>
      </c>
      <c r="B58" s="383" t="s">
        <v>202</v>
      </c>
      <c r="C58" s="469" t="s">
        <v>57</v>
      </c>
      <c r="D58" s="469" t="s">
        <v>586</v>
      </c>
    </row>
    <row r="59" spans="1:4" ht="20.100000000000001" customHeight="1" x14ac:dyDescent="0.25">
      <c r="A59" s="382" t="s">
        <v>91</v>
      </c>
      <c r="B59" s="383" t="s">
        <v>203</v>
      </c>
      <c r="C59" s="469" t="s">
        <v>92</v>
      </c>
      <c r="D59" s="469" t="s">
        <v>1002</v>
      </c>
    </row>
    <row r="60" spans="1:4" ht="20.100000000000001" customHeight="1" x14ac:dyDescent="0.25">
      <c r="A60" s="382" t="s">
        <v>91</v>
      </c>
      <c r="B60" s="383" t="s">
        <v>204</v>
      </c>
      <c r="C60" s="469" t="s">
        <v>59</v>
      </c>
      <c r="D60" s="469" t="s">
        <v>584</v>
      </c>
    </row>
    <row r="61" spans="1:4" ht="20.100000000000001" customHeight="1" x14ac:dyDescent="0.25">
      <c r="A61" s="382" t="s">
        <v>91</v>
      </c>
      <c r="B61" s="383" t="s">
        <v>205</v>
      </c>
      <c r="C61" s="469" t="s">
        <v>92</v>
      </c>
      <c r="D61" s="469" t="s">
        <v>584</v>
      </c>
    </row>
    <row r="62" spans="1:4" ht="20.100000000000001" customHeight="1" x14ac:dyDescent="0.25">
      <c r="A62" s="382" t="s">
        <v>93</v>
      </c>
      <c r="B62" s="383" t="s">
        <v>206</v>
      </c>
      <c r="C62" s="469" t="s">
        <v>57</v>
      </c>
      <c r="D62" s="469" t="s">
        <v>586</v>
      </c>
    </row>
    <row r="63" spans="1:4" ht="20.100000000000001" customHeight="1" x14ac:dyDescent="0.25">
      <c r="A63" s="382" t="s">
        <v>94</v>
      </c>
      <c r="B63" s="383" t="s">
        <v>250</v>
      </c>
      <c r="C63" s="469" t="s">
        <v>59</v>
      </c>
      <c r="D63" s="469" t="s">
        <v>584</v>
      </c>
    </row>
    <row r="64" spans="1:4" ht="20.100000000000001" customHeight="1" x14ac:dyDescent="0.25">
      <c r="A64" s="382" t="s">
        <v>94</v>
      </c>
      <c r="B64" s="383" t="s">
        <v>208</v>
      </c>
      <c r="C64" s="469" t="s">
        <v>59</v>
      </c>
      <c r="D64" s="469" t="s">
        <v>586</v>
      </c>
    </row>
    <row r="65" spans="1:4" ht="20.100000000000001" customHeight="1" x14ac:dyDescent="0.25">
      <c r="A65" s="382" t="s">
        <v>94</v>
      </c>
      <c r="B65" s="383" t="s">
        <v>209</v>
      </c>
      <c r="C65" s="469" t="s">
        <v>57</v>
      </c>
      <c r="D65" s="469" t="s">
        <v>586</v>
      </c>
    </row>
    <row r="66" spans="1:4" ht="20.100000000000001" customHeight="1" x14ac:dyDescent="0.25">
      <c r="A66" s="382" t="s">
        <v>95</v>
      </c>
      <c r="B66" s="383" t="s">
        <v>210</v>
      </c>
      <c r="C66" s="469" t="s">
        <v>57</v>
      </c>
      <c r="D66" s="469" t="s">
        <v>584</v>
      </c>
    </row>
    <row r="67" spans="1:4" ht="20.100000000000001" customHeight="1" x14ac:dyDescent="0.25">
      <c r="A67" s="382" t="s">
        <v>95</v>
      </c>
      <c r="B67" s="383" t="s">
        <v>251</v>
      </c>
      <c r="C67" s="469" t="s">
        <v>57</v>
      </c>
      <c r="D67" s="469" t="s">
        <v>584</v>
      </c>
    </row>
    <row r="68" spans="1:4" ht="20.100000000000001" customHeight="1" x14ac:dyDescent="0.25">
      <c r="A68" s="382" t="s">
        <v>95</v>
      </c>
      <c r="B68" s="383" t="s">
        <v>211</v>
      </c>
      <c r="C68" s="469" t="s">
        <v>57</v>
      </c>
      <c r="D68" s="469" t="s">
        <v>584</v>
      </c>
    </row>
    <row r="69" spans="1:4" ht="20.100000000000001" customHeight="1" x14ac:dyDescent="0.25">
      <c r="A69" s="382" t="s">
        <v>95</v>
      </c>
      <c r="B69" s="383" t="s">
        <v>212</v>
      </c>
      <c r="C69" s="469" t="s">
        <v>57</v>
      </c>
      <c r="D69" s="469" t="s">
        <v>586</v>
      </c>
    </row>
    <row r="70" spans="1:4" ht="20.100000000000001" customHeight="1" x14ac:dyDescent="0.25">
      <c r="A70" s="382" t="s">
        <v>96</v>
      </c>
      <c r="B70" s="383" t="s">
        <v>213</v>
      </c>
      <c r="C70" s="469" t="s">
        <v>59</v>
      </c>
      <c r="D70" s="469" t="s">
        <v>587</v>
      </c>
    </row>
    <row r="71" spans="1:4" ht="20.100000000000001" customHeight="1" x14ac:dyDescent="0.25">
      <c r="A71" s="382" t="s">
        <v>96</v>
      </c>
      <c r="B71" s="383" t="s">
        <v>252</v>
      </c>
      <c r="C71" s="469" t="s">
        <v>57</v>
      </c>
      <c r="D71" s="469" t="s">
        <v>586</v>
      </c>
    </row>
    <row r="72" spans="1:4" ht="20.100000000000001" customHeight="1" x14ac:dyDescent="0.25">
      <c r="A72" s="382" t="s">
        <v>97</v>
      </c>
      <c r="B72" s="383" t="s">
        <v>229</v>
      </c>
      <c r="C72" s="469" t="s">
        <v>57</v>
      </c>
      <c r="D72" s="469" t="s">
        <v>586</v>
      </c>
    </row>
    <row r="73" spans="1:4" ht="20.100000000000001" customHeight="1" x14ac:dyDescent="0.25">
      <c r="A73" s="382" t="s">
        <v>98</v>
      </c>
      <c r="B73" s="383" t="s">
        <v>927</v>
      </c>
      <c r="C73" s="469" t="s">
        <v>59</v>
      </c>
      <c r="D73" s="469" t="s">
        <v>586</v>
      </c>
    </row>
    <row r="74" spans="1:4" ht="20.100000000000001" customHeight="1" x14ac:dyDescent="0.25">
      <c r="A74" s="382" t="s">
        <v>98</v>
      </c>
      <c r="B74" s="383" t="s">
        <v>215</v>
      </c>
      <c r="C74" s="469" t="s">
        <v>57</v>
      </c>
      <c r="D74" s="469" t="s">
        <v>586</v>
      </c>
    </row>
    <row r="75" spans="1:4" ht="20.100000000000001" customHeight="1" x14ac:dyDescent="0.25">
      <c r="A75" s="382" t="s">
        <v>99</v>
      </c>
      <c r="B75" s="383" t="s">
        <v>216</v>
      </c>
      <c r="C75" s="469" t="s">
        <v>57</v>
      </c>
      <c r="D75" s="469" t="s">
        <v>586</v>
      </c>
    </row>
    <row r="76" spans="1:4" ht="20.100000000000001" customHeight="1" x14ac:dyDescent="0.25">
      <c r="A76" s="382" t="s">
        <v>100</v>
      </c>
      <c r="B76" s="383" t="s">
        <v>217</v>
      </c>
      <c r="C76" s="469" t="s">
        <v>59</v>
      </c>
      <c r="D76" s="469" t="s">
        <v>587</v>
      </c>
    </row>
    <row r="77" spans="1:4" ht="20.100000000000001" customHeight="1" x14ac:dyDescent="0.25">
      <c r="A77" s="382" t="s">
        <v>101</v>
      </c>
      <c r="B77" s="383" t="s">
        <v>627</v>
      </c>
      <c r="C77" s="469" t="s">
        <v>61</v>
      </c>
      <c r="D77" s="469" t="s">
        <v>586</v>
      </c>
    </row>
    <row r="78" spans="1:4" ht="20.100000000000001" customHeight="1" x14ac:dyDescent="0.25">
      <c r="A78" s="382" t="s">
        <v>101</v>
      </c>
      <c r="B78" s="383" t="s">
        <v>628</v>
      </c>
      <c r="C78" s="469" t="s">
        <v>59</v>
      </c>
      <c r="D78" s="469" t="s">
        <v>587</v>
      </c>
    </row>
    <row r="79" spans="1:4" ht="20.100000000000001" customHeight="1" x14ac:dyDescent="0.25">
      <c r="A79" s="382" t="s">
        <v>101</v>
      </c>
      <c r="B79" s="383" t="s">
        <v>218</v>
      </c>
      <c r="C79" s="469" t="s">
        <v>57</v>
      </c>
      <c r="D79" s="469" t="s">
        <v>586</v>
      </c>
    </row>
    <row r="80" spans="1:4" ht="25.5" customHeight="1" thickBot="1" x14ac:dyDescent="0.3">
      <c r="A80" s="190"/>
      <c r="B80" s="342" t="s">
        <v>589</v>
      </c>
      <c r="C80" s="179"/>
      <c r="D80" s="182">
        <f>COUNTIF(D4:D79,"Dental school faculty only")</f>
        <v>21</v>
      </c>
    </row>
    <row r="81" spans="1:4" ht="25.5" customHeight="1" thickTop="1" x14ac:dyDescent="0.25">
      <c r="A81" s="307"/>
      <c r="B81" s="264" t="s">
        <v>102</v>
      </c>
      <c r="C81" s="308"/>
      <c r="D81" s="308"/>
    </row>
    <row r="82" spans="1:4" ht="20.100000000000001" customHeight="1" x14ac:dyDescent="0.25">
      <c r="A82" s="382" t="s">
        <v>103</v>
      </c>
      <c r="B82" s="383" t="s">
        <v>104</v>
      </c>
      <c r="C82" s="469" t="s">
        <v>57</v>
      </c>
      <c r="D82" s="469" t="s">
        <v>586</v>
      </c>
    </row>
    <row r="83" spans="1:4" ht="20.100000000000001" customHeight="1" thickBot="1" x14ac:dyDescent="0.3">
      <c r="A83" s="414" t="s">
        <v>613</v>
      </c>
      <c r="B83" s="438" t="s">
        <v>622</v>
      </c>
      <c r="C83" s="970" t="s">
        <v>59</v>
      </c>
      <c r="D83" s="970" t="s">
        <v>586</v>
      </c>
    </row>
    <row r="84" spans="1:4" ht="14.4" thickTop="1" x14ac:dyDescent="0.25">
      <c r="A84" s="189"/>
      <c r="B84" s="189"/>
      <c r="C84" s="189"/>
    </row>
    <row r="85" spans="1:4" x14ac:dyDescent="0.25">
      <c r="A85" s="219" t="s">
        <v>972</v>
      </c>
      <c r="B85" s="219"/>
      <c r="C85" s="219"/>
    </row>
    <row r="86" spans="1:4" x14ac:dyDescent="0.25">
      <c r="A86" s="219" t="s">
        <v>736</v>
      </c>
      <c r="B86" s="228"/>
      <c r="C86" s="228"/>
    </row>
  </sheetData>
  <autoFilter ref="A3:D86" xr:uid="{00000000-0009-0000-0000-00002E000000}"/>
  <mergeCells count="1">
    <mergeCell ref="A2:B2"/>
  </mergeCells>
  <conditionalFormatting sqref="A39:C39">
    <cfRule type="expression" dxfId="2" priority="2">
      <formula>MOD(ROW(),2)=0</formula>
    </cfRule>
  </conditionalFormatting>
  <conditionalFormatting sqref="A4:D38 D39 A40:D79">
    <cfRule type="expression" dxfId="1" priority="5">
      <formula>MOD(ROW(),2)=0</formula>
    </cfRule>
  </conditionalFormatting>
  <conditionalFormatting sqref="A82:D83">
    <cfRule type="expression" dxfId="0" priority="1">
      <formula>MOD(ROW(),2)=0</formula>
    </cfRule>
  </conditionalFormatting>
  <hyperlinks>
    <hyperlink ref="A2:B2" location="TOC!A1" display="Return to Table of Contents" xr:uid="{00000000-0004-0000-2E00-000000000000}"/>
  </hyperlinks>
  <pageMargins left="0.25" right="0.25" top="0.75" bottom="0.75" header="0.3" footer="0.3"/>
  <pageSetup scale="65" fitToHeight="0" orientation="portrait" horizontalDpi="1200" verticalDpi="1200" r:id="rId1"/>
  <headerFooter>
    <oddHeader>&amp;L&amp;9 2025-26 &amp;"Arial,Italic"Survey of Dental Education&amp;"Arial,Regular"
Report 1 - Academic Programs, Enrollment, and Graduates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I102"/>
  <sheetViews>
    <sheetView zoomScaleNormal="100" workbookViewId="0">
      <pane xSplit="2" ySplit="3" topLeftCell="C4" activePane="bottomRight" state="frozen"/>
      <selection activeCell="M10" sqref="M10"/>
      <selection pane="topRight" activeCell="M10" sqref="M10"/>
      <selection pane="bottomLeft" activeCell="M10" sqref="M10"/>
      <selection pane="bottomRight" sqref="A1:B1"/>
    </sheetView>
  </sheetViews>
  <sheetFormatPr defaultColWidth="9.109375" defaultRowHeight="13.2" x14ac:dyDescent="0.25"/>
  <cols>
    <col min="1" max="1" width="12.44140625" style="1" customWidth="1"/>
    <col min="2" max="2" width="76.5546875" style="1" customWidth="1"/>
    <col min="3" max="3" width="16.5546875" style="1" customWidth="1"/>
    <col min="4" max="4" width="16.109375" style="1" customWidth="1"/>
    <col min="5" max="5" width="14.5546875" style="1" customWidth="1"/>
    <col min="6" max="6" width="13.88671875" style="1" customWidth="1"/>
    <col min="7" max="7" width="14.5546875" style="1" customWidth="1"/>
    <col min="8" max="8" width="18.5546875" style="1" customWidth="1"/>
    <col min="9" max="9" width="25" style="1" customWidth="1"/>
    <col min="10" max="16384" width="9.109375" style="1"/>
  </cols>
  <sheetData>
    <row r="1" spans="1:9" ht="33.75" customHeight="1" x14ac:dyDescent="0.25">
      <c r="A1" s="1011" t="s">
        <v>694</v>
      </c>
      <c r="B1" s="1011"/>
    </row>
    <row r="2" spans="1:9" ht="18.75" customHeight="1" x14ac:dyDescent="0.25">
      <c r="A2" s="1009" t="s">
        <v>10</v>
      </c>
      <c r="B2" s="1009"/>
    </row>
    <row r="3" spans="1:9" ht="51" customHeight="1" x14ac:dyDescent="0.25">
      <c r="A3" s="6" t="s">
        <v>47</v>
      </c>
      <c r="B3" s="3" t="s">
        <v>48</v>
      </c>
      <c r="C3" s="4" t="s">
        <v>49</v>
      </c>
      <c r="D3" s="4" t="s">
        <v>50</v>
      </c>
      <c r="E3" s="4" t="s">
        <v>51</v>
      </c>
      <c r="F3" s="4" t="s">
        <v>52</v>
      </c>
      <c r="G3" s="4" t="s">
        <v>53</v>
      </c>
      <c r="H3" s="4" t="s">
        <v>54</v>
      </c>
      <c r="I3" s="5" t="s">
        <v>55</v>
      </c>
    </row>
    <row r="4" spans="1:9" ht="20.100000000000001" customHeight="1" x14ac:dyDescent="0.25">
      <c r="A4" s="497" t="s">
        <v>56</v>
      </c>
      <c r="B4" s="498" t="s">
        <v>738</v>
      </c>
      <c r="C4" s="499" t="s">
        <v>739</v>
      </c>
      <c r="D4" s="877" t="s">
        <v>740</v>
      </c>
      <c r="E4" s="500" t="s">
        <v>741</v>
      </c>
      <c r="F4" s="499">
        <v>174</v>
      </c>
      <c r="G4" s="499" t="s">
        <v>742</v>
      </c>
      <c r="H4" s="499" t="s">
        <v>743</v>
      </c>
      <c r="I4" s="501" t="s">
        <v>57</v>
      </c>
    </row>
    <row r="5" spans="1:9" ht="20.100000000000001" customHeight="1" x14ac:dyDescent="0.25">
      <c r="A5" s="497" t="s">
        <v>361</v>
      </c>
      <c r="B5" s="498" t="s">
        <v>744</v>
      </c>
      <c r="C5" s="499" t="s">
        <v>67</v>
      </c>
      <c r="D5" s="877">
        <v>25</v>
      </c>
      <c r="E5" s="500" t="s">
        <v>745</v>
      </c>
      <c r="F5" s="499">
        <v>147</v>
      </c>
      <c r="G5" s="499" t="s">
        <v>67</v>
      </c>
      <c r="H5" s="499" t="s">
        <v>743</v>
      </c>
      <c r="I5" s="501" t="s">
        <v>59</v>
      </c>
    </row>
    <row r="6" spans="1:9" ht="20.100000000000001" customHeight="1" x14ac:dyDescent="0.25">
      <c r="A6" s="497" t="s">
        <v>58</v>
      </c>
      <c r="B6" s="498" t="s">
        <v>746</v>
      </c>
      <c r="C6" s="499" t="s">
        <v>739</v>
      </c>
      <c r="D6" s="877" t="s">
        <v>740</v>
      </c>
      <c r="E6" s="500" t="s">
        <v>747</v>
      </c>
      <c r="F6" s="499">
        <v>174</v>
      </c>
      <c r="G6" s="499" t="s">
        <v>742</v>
      </c>
      <c r="H6" s="499" t="s">
        <v>743</v>
      </c>
      <c r="I6" s="501" t="s">
        <v>59</v>
      </c>
    </row>
    <row r="7" spans="1:9" ht="20.100000000000001" customHeight="1" x14ac:dyDescent="0.25">
      <c r="A7" s="497" t="s">
        <v>58</v>
      </c>
      <c r="B7" s="498" t="s">
        <v>748</v>
      </c>
      <c r="C7" s="499" t="s">
        <v>749</v>
      </c>
      <c r="D7" s="876">
        <v>11</v>
      </c>
      <c r="E7" s="500" t="s">
        <v>750</v>
      </c>
      <c r="F7" s="499">
        <v>154</v>
      </c>
      <c r="G7" s="499" t="s">
        <v>742</v>
      </c>
      <c r="H7" s="499" t="s">
        <v>743</v>
      </c>
      <c r="I7" s="501" t="s">
        <v>59</v>
      </c>
    </row>
    <row r="8" spans="1:9" ht="20.100000000000001" customHeight="1" x14ac:dyDescent="0.25">
      <c r="A8" s="497" t="s">
        <v>60</v>
      </c>
      <c r="B8" s="498" t="s">
        <v>751</v>
      </c>
      <c r="C8" s="499" t="s">
        <v>752</v>
      </c>
      <c r="D8" s="876" t="s">
        <v>753</v>
      </c>
      <c r="E8" s="500" t="s">
        <v>754</v>
      </c>
      <c r="F8" s="499">
        <v>186</v>
      </c>
      <c r="G8" s="499" t="s">
        <v>742</v>
      </c>
      <c r="H8" s="499" t="s">
        <v>743</v>
      </c>
      <c r="I8" s="501" t="s">
        <v>61</v>
      </c>
    </row>
    <row r="9" spans="1:9" ht="20.100000000000001" customHeight="1" x14ac:dyDescent="0.25">
      <c r="A9" s="497" t="s">
        <v>60</v>
      </c>
      <c r="B9" s="498" t="s">
        <v>755</v>
      </c>
      <c r="C9" s="499" t="s">
        <v>752</v>
      </c>
      <c r="D9" s="876">
        <v>15</v>
      </c>
      <c r="E9" s="500" t="s">
        <v>756</v>
      </c>
      <c r="F9" s="499">
        <v>165</v>
      </c>
      <c r="G9" s="499" t="s">
        <v>742</v>
      </c>
      <c r="H9" s="499" t="s">
        <v>62</v>
      </c>
      <c r="I9" s="501" t="s">
        <v>59</v>
      </c>
    </row>
    <row r="10" spans="1:9" ht="20.100000000000001" customHeight="1" x14ac:dyDescent="0.25">
      <c r="A10" s="497" t="s">
        <v>60</v>
      </c>
      <c r="B10" s="498" t="s">
        <v>757</v>
      </c>
      <c r="C10" s="499" t="s">
        <v>67</v>
      </c>
      <c r="D10" s="875" t="s">
        <v>758</v>
      </c>
      <c r="E10" s="500" t="s">
        <v>759</v>
      </c>
      <c r="F10" s="499">
        <v>171</v>
      </c>
      <c r="G10" s="499" t="s">
        <v>742</v>
      </c>
      <c r="H10" s="499" t="s">
        <v>62</v>
      </c>
      <c r="I10" s="501" t="s">
        <v>59</v>
      </c>
    </row>
    <row r="11" spans="1:9" ht="20.100000000000001" customHeight="1" x14ac:dyDescent="0.25">
      <c r="A11" s="497" t="s">
        <v>60</v>
      </c>
      <c r="B11" s="498" t="s">
        <v>760</v>
      </c>
      <c r="C11" s="499" t="s">
        <v>749</v>
      </c>
      <c r="D11" s="875" t="s">
        <v>908</v>
      </c>
      <c r="E11" s="500" t="s">
        <v>761</v>
      </c>
      <c r="F11" s="499">
        <v>163</v>
      </c>
      <c r="G11" s="499" t="s">
        <v>742</v>
      </c>
      <c r="H11" s="499" t="s">
        <v>62</v>
      </c>
      <c r="I11" s="501" t="s">
        <v>57</v>
      </c>
    </row>
    <row r="12" spans="1:9" ht="20.100000000000001" customHeight="1" x14ac:dyDescent="0.25">
      <c r="A12" s="497" t="s">
        <v>60</v>
      </c>
      <c r="B12" s="498" t="s">
        <v>762</v>
      </c>
      <c r="C12" s="499" t="s">
        <v>749</v>
      </c>
      <c r="D12" s="874">
        <v>11</v>
      </c>
      <c r="E12" s="500" t="s">
        <v>750</v>
      </c>
      <c r="F12" s="499">
        <v>165</v>
      </c>
      <c r="G12" s="499" t="s">
        <v>742</v>
      </c>
      <c r="H12" s="499" t="s">
        <v>62</v>
      </c>
      <c r="I12" s="501" t="s">
        <v>57</v>
      </c>
    </row>
    <row r="13" spans="1:9" ht="20.100000000000001" customHeight="1" x14ac:dyDescent="0.25">
      <c r="A13" s="497" t="s">
        <v>60</v>
      </c>
      <c r="B13" s="498" t="s">
        <v>763</v>
      </c>
      <c r="C13" s="499" t="s">
        <v>749</v>
      </c>
      <c r="D13" s="875">
        <v>11</v>
      </c>
      <c r="E13" s="500" t="s">
        <v>764</v>
      </c>
      <c r="F13" s="499">
        <v>132</v>
      </c>
      <c r="G13" s="499" t="s">
        <v>765</v>
      </c>
      <c r="H13" s="499" t="s">
        <v>62</v>
      </c>
      <c r="I13" s="501" t="s">
        <v>59</v>
      </c>
    </row>
    <row r="14" spans="1:9" ht="20.100000000000001" customHeight="1" x14ac:dyDescent="0.25">
      <c r="A14" s="497" t="s">
        <v>60</v>
      </c>
      <c r="B14" s="498" t="s">
        <v>766</v>
      </c>
      <c r="C14" s="499" t="s">
        <v>739</v>
      </c>
      <c r="D14" s="875" t="s">
        <v>909</v>
      </c>
      <c r="E14" s="500" t="s">
        <v>759</v>
      </c>
      <c r="F14" s="499">
        <v>173</v>
      </c>
      <c r="G14" s="499" t="s">
        <v>742</v>
      </c>
      <c r="H14" s="499" t="s">
        <v>743</v>
      </c>
      <c r="I14" s="501" t="s">
        <v>59</v>
      </c>
    </row>
    <row r="15" spans="1:9" ht="20.100000000000001" customHeight="1" x14ac:dyDescent="0.25">
      <c r="A15" s="497" t="s">
        <v>63</v>
      </c>
      <c r="B15" s="498" t="s">
        <v>767</v>
      </c>
      <c r="C15" s="499" t="s">
        <v>67</v>
      </c>
      <c r="D15" s="874" t="s">
        <v>904</v>
      </c>
      <c r="E15" s="500" t="s">
        <v>768</v>
      </c>
      <c r="F15" s="499">
        <v>170</v>
      </c>
      <c r="G15" s="499" t="s">
        <v>742</v>
      </c>
      <c r="H15" s="499" t="s">
        <v>62</v>
      </c>
      <c r="I15" s="501" t="s">
        <v>57</v>
      </c>
    </row>
    <row r="16" spans="1:9" ht="20.100000000000001" customHeight="1" x14ac:dyDescent="0.25">
      <c r="A16" s="497" t="s">
        <v>64</v>
      </c>
      <c r="B16" s="498" t="s">
        <v>769</v>
      </c>
      <c r="C16" s="499" t="s">
        <v>65</v>
      </c>
      <c r="D16" s="874" t="s">
        <v>770</v>
      </c>
      <c r="E16" s="500" t="s">
        <v>770</v>
      </c>
      <c r="F16" s="499">
        <v>165</v>
      </c>
      <c r="G16" s="499" t="s">
        <v>742</v>
      </c>
      <c r="H16" s="499" t="s">
        <v>743</v>
      </c>
      <c r="I16" s="501" t="s">
        <v>57</v>
      </c>
    </row>
    <row r="17" spans="1:9" ht="20.100000000000001" customHeight="1" x14ac:dyDescent="0.25">
      <c r="A17" s="497" t="s">
        <v>66</v>
      </c>
      <c r="B17" s="498" t="s">
        <v>771</v>
      </c>
      <c r="C17" s="499" t="s">
        <v>739</v>
      </c>
      <c r="D17" s="874" t="s">
        <v>905</v>
      </c>
      <c r="E17" s="500" t="s">
        <v>772</v>
      </c>
      <c r="F17" s="499">
        <v>158</v>
      </c>
      <c r="G17" s="499" t="s">
        <v>742</v>
      </c>
      <c r="H17" s="499" t="s">
        <v>62</v>
      </c>
      <c r="I17" s="501" t="s">
        <v>59</v>
      </c>
    </row>
    <row r="18" spans="1:9" ht="20.100000000000001" customHeight="1" x14ac:dyDescent="0.25">
      <c r="A18" s="497" t="s">
        <v>68</v>
      </c>
      <c r="B18" s="498" t="s">
        <v>773</v>
      </c>
      <c r="C18" s="499" t="s">
        <v>739</v>
      </c>
      <c r="D18" s="875" t="s">
        <v>906</v>
      </c>
      <c r="E18" s="500" t="s">
        <v>774</v>
      </c>
      <c r="F18" s="499">
        <v>184</v>
      </c>
      <c r="G18" s="499" t="s">
        <v>742</v>
      </c>
      <c r="H18" s="499" t="s">
        <v>743</v>
      </c>
      <c r="I18" s="501" t="s">
        <v>59</v>
      </c>
    </row>
    <row r="19" spans="1:9" ht="20.100000000000001" customHeight="1" x14ac:dyDescent="0.25">
      <c r="A19" s="497" t="s">
        <v>68</v>
      </c>
      <c r="B19" s="498" t="s">
        <v>775</v>
      </c>
      <c r="C19" s="499" t="s">
        <v>739</v>
      </c>
      <c r="D19" s="875" t="s">
        <v>907</v>
      </c>
      <c r="E19" s="500" t="s">
        <v>776</v>
      </c>
      <c r="F19" s="499">
        <v>166</v>
      </c>
      <c r="G19" s="499" t="s">
        <v>742</v>
      </c>
      <c r="H19" s="499" t="s">
        <v>743</v>
      </c>
      <c r="I19" s="501" t="s">
        <v>59</v>
      </c>
    </row>
    <row r="20" spans="1:9" ht="20.100000000000001" customHeight="1" x14ac:dyDescent="0.25">
      <c r="A20" s="497" t="s">
        <v>68</v>
      </c>
      <c r="B20" s="498" t="s">
        <v>777</v>
      </c>
      <c r="C20" s="499" t="s">
        <v>739</v>
      </c>
      <c r="D20" s="874">
        <v>15</v>
      </c>
      <c r="E20" s="500" t="s">
        <v>756</v>
      </c>
      <c r="F20" s="499">
        <v>165</v>
      </c>
      <c r="G20" s="499" t="s">
        <v>742</v>
      </c>
      <c r="H20" s="499" t="s">
        <v>743</v>
      </c>
      <c r="I20" s="501" t="s">
        <v>57</v>
      </c>
    </row>
    <row r="21" spans="1:9" ht="20.100000000000001" customHeight="1" x14ac:dyDescent="0.25">
      <c r="A21" s="497" t="s">
        <v>69</v>
      </c>
      <c r="B21" s="498" t="s">
        <v>778</v>
      </c>
      <c r="C21" s="499" t="s">
        <v>739</v>
      </c>
      <c r="D21" s="875">
        <v>44</v>
      </c>
      <c r="E21" s="500" t="s">
        <v>779</v>
      </c>
      <c r="F21" s="499">
        <v>171</v>
      </c>
      <c r="G21" s="499" t="s">
        <v>742</v>
      </c>
      <c r="H21" s="499" t="s">
        <v>743</v>
      </c>
      <c r="I21" s="501" t="s">
        <v>57</v>
      </c>
    </row>
    <row r="22" spans="1:9" ht="20.100000000000001" customHeight="1" x14ac:dyDescent="0.25">
      <c r="A22" s="497" t="s">
        <v>70</v>
      </c>
      <c r="B22" s="498" t="s">
        <v>780</v>
      </c>
      <c r="C22" s="499" t="s">
        <v>749</v>
      </c>
      <c r="D22" s="874">
        <v>11</v>
      </c>
      <c r="E22" s="500" t="s">
        <v>750</v>
      </c>
      <c r="F22" s="499">
        <v>154</v>
      </c>
      <c r="G22" s="499" t="s">
        <v>742</v>
      </c>
      <c r="H22" s="499" t="s">
        <v>743</v>
      </c>
      <c r="I22" s="501" t="s">
        <v>59</v>
      </c>
    </row>
    <row r="23" spans="1:9" ht="20.100000000000001" customHeight="1" x14ac:dyDescent="0.25">
      <c r="A23" s="497" t="s">
        <v>70</v>
      </c>
      <c r="B23" s="498" t="s">
        <v>781</v>
      </c>
      <c r="C23" s="499" t="s">
        <v>739</v>
      </c>
      <c r="D23" s="876">
        <v>18</v>
      </c>
      <c r="E23" s="500" t="s">
        <v>782</v>
      </c>
      <c r="F23" s="499">
        <v>168</v>
      </c>
      <c r="G23" s="499" t="s">
        <v>742</v>
      </c>
      <c r="H23" s="499" t="s">
        <v>743</v>
      </c>
      <c r="I23" s="501" t="s">
        <v>57</v>
      </c>
    </row>
    <row r="24" spans="1:9" ht="20.100000000000001" customHeight="1" x14ac:dyDescent="0.25">
      <c r="A24" s="497" t="s">
        <v>70</v>
      </c>
      <c r="B24" s="498" t="s">
        <v>783</v>
      </c>
      <c r="C24" s="499" t="s">
        <v>739</v>
      </c>
      <c r="D24" s="875" t="s">
        <v>910</v>
      </c>
      <c r="E24" s="500" t="s">
        <v>784</v>
      </c>
      <c r="F24" s="499">
        <v>172</v>
      </c>
      <c r="G24" s="499" t="s">
        <v>742</v>
      </c>
      <c r="H24" s="499" t="s">
        <v>743</v>
      </c>
      <c r="I24" s="501" t="s">
        <v>57</v>
      </c>
    </row>
    <row r="25" spans="1:9" ht="20.100000000000001" customHeight="1" x14ac:dyDescent="0.25">
      <c r="A25" s="497" t="s">
        <v>71</v>
      </c>
      <c r="B25" s="498" t="s">
        <v>785</v>
      </c>
      <c r="C25" s="499" t="s">
        <v>739</v>
      </c>
      <c r="D25" s="875" t="s">
        <v>911</v>
      </c>
      <c r="E25" s="500" t="s">
        <v>786</v>
      </c>
      <c r="F25" s="499">
        <v>172</v>
      </c>
      <c r="G25" s="499" t="s">
        <v>742</v>
      </c>
      <c r="H25" s="499" t="s">
        <v>62</v>
      </c>
      <c r="I25" s="501" t="s">
        <v>57</v>
      </c>
    </row>
    <row r="26" spans="1:9" ht="20.100000000000001" customHeight="1" x14ac:dyDescent="0.25">
      <c r="A26" s="497" t="s">
        <v>72</v>
      </c>
      <c r="B26" s="498" t="s">
        <v>787</v>
      </c>
      <c r="C26" s="499" t="s">
        <v>739</v>
      </c>
      <c r="D26" s="874">
        <v>20</v>
      </c>
      <c r="E26" s="500" t="s">
        <v>788</v>
      </c>
      <c r="F26" s="499">
        <v>162</v>
      </c>
      <c r="G26" s="499" t="s">
        <v>742</v>
      </c>
      <c r="H26" s="499" t="s">
        <v>62</v>
      </c>
      <c r="I26" s="501" t="s">
        <v>57</v>
      </c>
    </row>
    <row r="27" spans="1:9" ht="20.100000000000001" customHeight="1" x14ac:dyDescent="0.25">
      <c r="A27" s="497" t="s">
        <v>73</v>
      </c>
      <c r="B27" s="498" t="s">
        <v>789</v>
      </c>
      <c r="C27" s="499" t="s">
        <v>739</v>
      </c>
      <c r="D27" s="875" t="s">
        <v>790</v>
      </c>
      <c r="E27" s="500" t="s">
        <v>782</v>
      </c>
      <c r="F27" s="499">
        <v>163</v>
      </c>
      <c r="G27" s="499" t="s">
        <v>742</v>
      </c>
      <c r="H27" s="499" t="s">
        <v>743</v>
      </c>
      <c r="I27" s="501" t="s">
        <v>57</v>
      </c>
    </row>
    <row r="28" spans="1:9" ht="20.100000000000001" customHeight="1" x14ac:dyDescent="0.25">
      <c r="A28" s="497" t="s">
        <v>73</v>
      </c>
      <c r="B28" s="498" t="s">
        <v>791</v>
      </c>
      <c r="C28" s="499" t="s">
        <v>739</v>
      </c>
      <c r="D28" s="874" t="s">
        <v>912</v>
      </c>
      <c r="E28" s="500" t="s">
        <v>792</v>
      </c>
      <c r="F28" s="499">
        <v>178</v>
      </c>
      <c r="G28" s="499" t="s">
        <v>742</v>
      </c>
      <c r="H28" s="499" t="s">
        <v>743</v>
      </c>
      <c r="I28" s="501" t="s">
        <v>57</v>
      </c>
    </row>
    <row r="29" spans="1:9" ht="20.100000000000001" customHeight="1" x14ac:dyDescent="0.25">
      <c r="A29" s="497" t="s">
        <v>73</v>
      </c>
      <c r="B29" s="498" t="s">
        <v>793</v>
      </c>
      <c r="C29" s="499" t="s">
        <v>739</v>
      </c>
      <c r="D29" s="874" t="s">
        <v>794</v>
      </c>
      <c r="E29" s="500" t="s">
        <v>795</v>
      </c>
      <c r="F29" s="499">
        <v>144</v>
      </c>
      <c r="G29" s="499" t="s">
        <v>765</v>
      </c>
      <c r="H29" s="499" t="s">
        <v>743</v>
      </c>
      <c r="I29" s="501" t="s">
        <v>59</v>
      </c>
    </row>
    <row r="30" spans="1:9" ht="20.100000000000001" customHeight="1" x14ac:dyDescent="0.25">
      <c r="A30" s="497" t="s">
        <v>74</v>
      </c>
      <c r="B30" s="498" t="s">
        <v>796</v>
      </c>
      <c r="C30" s="499" t="s">
        <v>65</v>
      </c>
      <c r="D30" s="874">
        <v>43</v>
      </c>
      <c r="E30" s="500" t="s">
        <v>797</v>
      </c>
      <c r="F30" s="499">
        <v>171</v>
      </c>
      <c r="G30" s="499" t="s">
        <v>742</v>
      </c>
      <c r="H30" s="499" t="s">
        <v>62</v>
      </c>
      <c r="I30" s="501" t="s">
        <v>57</v>
      </c>
    </row>
    <row r="31" spans="1:9" ht="20.100000000000001" customHeight="1" x14ac:dyDescent="0.25">
      <c r="A31" s="497" t="s">
        <v>75</v>
      </c>
      <c r="B31" s="498" t="s">
        <v>798</v>
      </c>
      <c r="C31" s="499" t="s">
        <v>752</v>
      </c>
      <c r="D31" s="874" t="s">
        <v>911</v>
      </c>
      <c r="E31" s="500" t="s">
        <v>799</v>
      </c>
      <c r="F31" s="499">
        <v>164</v>
      </c>
      <c r="G31" s="499" t="s">
        <v>742</v>
      </c>
      <c r="H31" s="499" t="s">
        <v>743</v>
      </c>
      <c r="I31" s="501" t="s">
        <v>59</v>
      </c>
    </row>
    <row r="32" spans="1:9" ht="20.100000000000001" customHeight="1" x14ac:dyDescent="0.25">
      <c r="A32" s="497" t="s">
        <v>76</v>
      </c>
      <c r="B32" s="498" t="s">
        <v>800</v>
      </c>
      <c r="C32" s="499" t="s">
        <v>739</v>
      </c>
      <c r="D32" s="874" t="s">
        <v>801</v>
      </c>
      <c r="E32" s="500" t="s">
        <v>802</v>
      </c>
      <c r="F32" s="499">
        <v>162</v>
      </c>
      <c r="G32" s="499" t="s">
        <v>742</v>
      </c>
      <c r="H32" s="499" t="s">
        <v>62</v>
      </c>
      <c r="I32" s="501" t="s">
        <v>57</v>
      </c>
    </row>
    <row r="33" spans="1:9" ht="20.100000000000001" customHeight="1" x14ac:dyDescent="0.25">
      <c r="A33" s="497" t="s">
        <v>77</v>
      </c>
      <c r="B33" s="498" t="s">
        <v>803</v>
      </c>
      <c r="C33" s="499" t="s">
        <v>739</v>
      </c>
      <c r="D33" s="877">
        <v>24</v>
      </c>
      <c r="E33" s="500" t="s">
        <v>804</v>
      </c>
      <c r="F33" s="499">
        <v>185</v>
      </c>
      <c r="G33" s="499" t="s">
        <v>742</v>
      </c>
      <c r="H33" s="499" t="s">
        <v>743</v>
      </c>
      <c r="I33" s="501" t="s">
        <v>59</v>
      </c>
    </row>
    <row r="34" spans="1:9" ht="20.100000000000001" customHeight="1" x14ac:dyDescent="0.25">
      <c r="A34" s="497" t="s">
        <v>77</v>
      </c>
      <c r="B34" s="498" t="s">
        <v>805</v>
      </c>
      <c r="C34" s="499" t="s">
        <v>739</v>
      </c>
      <c r="D34" s="876" t="s">
        <v>806</v>
      </c>
      <c r="E34" s="500" t="s">
        <v>807</v>
      </c>
      <c r="F34" s="499">
        <v>173</v>
      </c>
      <c r="G34" s="499" t="s">
        <v>742</v>
      </c>
      <c r="H34" s="499" t="s">
        <v>743</v>
      </c>
      <c r="I34" s="501" t="s">
        <v>59</v>
      </c>
    </row>
    <row r="35" spans="1:9" ht="20.100000000000001" customHeight="1" x14ac:dyDescent="0.25">
      <c r="A35" s="497" t="s">
        <v>77</v>
      </c>
      <c r="B35" s="498" t="s">
        <v>808</v>
      </c>
      <c r="C35" s="499" t="s">
        <v>752</v>
      </c>
      <c r="D35" s="875" t="s">
        <v>900</v>
      </c>
      <c r="E35" s="500" t="s">
        <v>809</v>
      </c>
      <c r="F35" s="499">
        <v>174</v>
      </c>
      <c r="G35" s="499" t="s">
        <v>742</v>
      </c>
      <c r="H35" s="499" t="s">
        <v>743</v>
      </c>
      <c r="I35" s="501" t="s">
        <v>59</v>
      </c>
    </row>
    <row r="36" spans="1:9" ht="20.100000000000001" customHeight="1" x14ac:dyDescent="0.25">
      <c r="A36" s="497" t="s">
        <v>78</v>
      </c>
      <c r="B36" s="498" t="s">
        <v>810</v>
      </c>
      <c r="C36" s="499" t="s">
        <v>739</v>
      </c>
      <c r="D36" s="874" t="s">
        <v>911</v>
      </c>
      <c r="E36" s="500" t="s">
        <v>811</v>
      </c>
      <c r="F36" s="499">
        <v>166</v>
      </c>
      <c r="G36" s="499" t="s">
        <v>742</v>
      </c>
      <c r="H36" s="499" t="s">
        <v>62</v>
      </c>
      <c r="I36" s="501" t="s">
        <v>59</v>
      </c>
    </row>
    <row r="37" spans="1:9" ht="20.100000000000001" customHeight="1" x14ac:dyDescent="0.25">
      <c r="A37" s="497" t="s">
        <v>78</v>
      </c>
      <c r="B37" s="498" t="s">
        <v>812</v>
      </c>
      <c r="C37" s="499" t="s">
        <v>739</v>
      </c>
      <c r="D37" s="875" t="s">
        <v>813</v>
      </c>
      <c r="E37" s="500" t="s">
        <v>814</v>
      </c>
      <c r="F37" s="499">
        <v>158</v>
      </c>
      <c r="G37" s="499" t="s">
        <v>742</v>
      </c>
      <c r="H37" s="499" t="s">
        <v>62</v>
      </c>
      <c r="I37" s="501" t="s">
        <v>57</v>
      </c>
    </row>
    <row r="38" spans="1:9" ht="20.100000000000001" customHeight="1" x14ac:dyDescent="0.25">
      <c r="A38" s="497" t="s">
        <v>79</v>
      </c>
      <c r="B38" s="498" t="s">
        <v>815</v>
      </c>
      <c r="C38" s="499" t="s">
        <v>739</v>
      </c>
      <c r="D38" s="874">
        <v>16</v>
      </c>
      <c r="E38" s="500" t="s">
        <v>816</v>
      </c>
      <c r="F38" s="499">
        <v>166</v>
      </c>
      <c r="G38" s="499" t="s">
        <v>742</v>
      </c>
      <c r="H38" s="499" t="s">
        <v>62</v>
      </c>
      <c r="I38" s="501" t="s">
        <v>57</v>
      </c>
    </row>
    <row r="39" spans="1:9" ht="20.100000000000001" customHeight="1" x14ac:dyDescent="0.25">
      <c r="A39" s="497" t="s">
        <v>80</v>
      </c>
      <c r="B39" s="498" t="s">
        <v>817</v>
      </c>
      <c r="C39" s="499" t="s">
        <v>739</v>
      </c>
      <c r="D39" s="874" t="s">
        <v>904</v>
      </c>
      <c r="E39" s="500">
        <v>16497</v>
      </c>
      <c r="F39" s="499">
        <v>138</v>
      </c>
      <c r="G39" s="499" t="s">
        <v>742</v>
      </c>
      <c r="H39" s="499" t="s">
        <v>743</v>
      </c>
      <c r="I39" s="501" t="s">
        <v>57</v>
      </c>
    </row>
    <row r="40" spans="1:9" ht="20.100000000000001" customHeight="1" x14ac:dyDescent="0.25">
      <c r="A40" s="497" t="s">
        <v>81</v>
      </c>
      <c r="B40" s="498" t="s">
        <v>818</v>
      </c>
      <c r="C40" s="499" t="s">
        <v>67</v>
      </c>
      <c r="D40" s="875" t="s">
        <v>901</v>
      </c>
      <c r="E40" s="500" t="s">
        <v>761</v>
      </c>
      <c r="F40" s="499">
        <v>163</v>
      </c>
      <c r="G40" s="499" t="s">
        <v>742</v>
      </c>
      <c r="H40" s="499" t="s">
        <v>743</v>
      </c>
      <c r="I40" s="501" t="s">
        <v>59</v>
      </c>
    </row>
    <row r="41" spans="1:9" ht="20.100000000000001" customHeight="1" x14ac:dyDescent="0.25">
      <c r="A41" s="497" t="s">
        <v>81</v>
      </c>
      <c r="B41" s="498" t="s">
        <v>819</v>
      </c>
      <c r="C41" s="499" t="s">
        <v>739</v>
      </c>
      <c r="D41" s="875" t="s">
        <v>820</v>
      </c>
      <c r="E41" s="500" t="s">
        <v>821</v>
      </c>
      <c r="F41" s="499">
        <v>181</v>
      </c>
      <c r="G41" s="499" t="s">
        <v>742</v>
      </c>
      <c r="H41" s="499" t="s">
        <v>743</v>
      </c>
      <c r="I41" s="501" t="s">
        <v>59</v>
      </c>
    </row>
    <row r="42" spans="1:9" ht="20.100000000000001" customHeight="1" x14ac:dyDescent="0.25">
      <c r="A42" s="497" t="s">
        <v>81</v>
      </c>
      <c r="B42" s="498" t="s">
        <v>822</v>
      </c>
      <c r="C42" s="499" t="s">
        <v>739</v>
      </c>
      <c r="D42" s="877">
        <v>16</v>
      </c>
      <c r="E42" s="500" t="s">
        <v>799</v>
      </c>
      <c r="F42" s="499">
        <v>164</v>
      </c>
      <c r="G42" s="499" t="s">
        <v>742</v>
      </c>
      <c r="H42" s="499" t="s">
        <v>62</v>
      </c>
      <c r="I42" s="501" t="s">
        <v>57</v>
      </c>
    </row>
    <row r="43" spans="1:9" ht="20.100000000000001" customHeight="1" x14ac:dyDescent="0.25">
      <c r="A43" s="497" t="s">
        <v>82</v>
      </c>
      <c r="B43" s="498" t="s">
        <v>823</v>
      </c>
      <c r="C43" s="499" t="s">
        <v>739</v>
      </c>
      <c r="D43" s="877" t="s">
        <v>824</v>
      </c>
      <c r="E43" s="500" t="s">
        <v>772</v>
      </c>
      <c r="F43" s="499">
        <v>155</v>
      </c>
      <c r="G43" s="499" t="s">
        <v>742</v>
      </c>
      <c r="H43" s="499" t="s">
        <v>62</v>
      </c>
      <c r="I43" s="501" t="s">
        <v>59</v>
      </c>
    </row>
    <row r="44" spans="1:9" ht="20.100000000000001" customHeight="1" x14ac:dyDescent="0.25">
      <c r="A44" s="497" t="s">
        <v>82</v>
      </c>
      <c r="B44" s="498" t="s">
        <v>825</v>
      </c>
      <c r="C44" s="499" t="s">
        <v>739</v>
      </c>
      <c r="D44" s="876">
        <v>16</v>
      </c>
      <c r="E44" s="500" t="s">
        <v>826</v>
      </c>
      <c r="F44" s="499">
        <v>155</v>
      </c>
      <c r="G44" s="499" t="s">
        <v>742</v>
      </c>
      <c r="H44" s="499" t="s">
        <v>62</v>
      </c>
      <c r="I44" s="501" t="s">
        <v>57</v>
      </c>
    </row>
    <row r="45" spans="1:9" ht="20.100000000000001" customHeight="1" x14ac:dyDescent="0.25">
      <c r="A45" s="497" t="s">
        <v>83</v>
      </c>
      <c r="B45" s="498" t="s">
        <v>827</v>
      </c>
      <c r="C45" s="499" t="s">
        <v>752</v>
      </c>
      <c r="D45" s="876">
        <v>15</v>
      </c>
      <c r="E45" s="500" t="s">
        <v>756</v>
      </c>
      <c r="F45" s="499">
        <v>165</v>
      </c>
      <c r="G45" s="499" t="s">
        <v>742</v>
      </c>
      <c r="H45" s="499" t="s">
        <v>743</v>
      </c>
      <c r="I45" s="501" t="s">
        <v>57</v>
      </c>
    </row>
    <row r="46" spans="1:9" ht="20.100000000000001" customHeight="1" x14ac:dyDescent="0.25">
      <c r="A46" s="497" t="s">
        <v>84</v>
      </c>
      <c r="B46" s="498" t="s">
        <v>85</v>
      </c>
      <c r="C46" s="499" t="s">
        <v>749</v>
      </c>
      <c r="D46" s="874" t="s">
        <v>913</v>
      </c>
      <c r="E46" s="500" t="s">
        <v>802</v>
      </c>
      <c r="F46" s="499">
        <v>167</v>
      </c>
      <c r="G46" s="499" t="s">
        <v>742</v>
      </c>
      <c r="H46" s="499" t="s">
        <v>743</v>
      </c>
      <c r="I46" s="501" t="s">
        <v>57</v>
      </c>
    </row>
    <row r="47" spans="1:9" ht="20.100000000000001" customHeight="1" x14ac:dyDescent="0.25">
      <c r="A47" s="497" t="s">
        <v>86</v>
      </c>
      <c r="B47" s="498" t="s">
        <v>828</v>
      </c>
      <c r="C47" s="499" t="s">
        <v>739</v>
      </c>
      <c r="D47" s="874" t="s">
        <v>829</v>
      </c>
      <c r="E47" s="500" t="s">
        <v>830</v>
      </c>
      <c r="F47" s="499">
        <v>176</v>
      </c>
      <c r="G47" s="499" t="s">
        <v>742</v>
      </c>
      <c r="H47" s="499" t="s">
        <v>62</v>
      </c>
      <c r="I47" s="501" t="s">
        <v>59</v>
      </c>
    </row>
    <row r="48" spans="1:9" ht="20.100000000000001" customHeight="1" x14ac:dyDescent="0.25">
      <c r="A48" s="497" t="s">
        <v>86</v>
      </c>
      <c r="B48" s="498" t="s">
        <v>831</v>
      </c>
      <c r="C48" s="499" t="s">
        <v>739</v>
      </c>
      <c r="D48" s="874" t="s">
        <v>832</v>
      </c>
      <c r="E48" s="500" t="s">
        <v>830</v>
      </c>
      <c r="F48" s="499">
        <v>179</v>
      </c>
      <c r="G48" s="499" t="s">
        <v>742</v>
      </c>
      <c r="H48" s="499" t="s">
        <v>62</v>
      </c>
      <c r="I48" s="501" t="s">
        <v>59</v>
      </c>
    </row>
    <row r="49" spans="1:9" ht="20.100000000000001" customHeight="1" x14ac:dyDescent="0.25">
      <c r="A49" s="497" t="s">
        <v>86</v>
      </c>
      <c r="B49" s="498" t="s">
        <v>833</v>
      </c>
      <c r="C49" s="499" t="s">
        <v>65</v>
      </c>
      <c r="D49" s="877" t="s">
        <v>834</v>
      </c>
      <c r="E49" s="500" t="s">
        <v>834</v>
      </c>
      <c r="F49" s="499">
        <v>178</v>
      </c>
      <c r="G49" s="499" t="s">
        <v>742</v>
      </c>
      <c r="H49" s="499" t="s">
        <v>62</v>
      </c>
      <c r="I49" s="501" t="s">
        <v>57</v>
      </c>
    </row>
    <row r="50" spans="1:9" ht="20.100000000000001" customHeight="1" x14ac:dyDescent="0.25">
      <c r="A50" s="497" t="s">
        <v>86</v>
      </c>
      <c r="B50" s="498" t="s">
        <v>249</v>
      </c>
      <c r="C50" s="499" t="s">
        <v>739</v>
      </c>
      <c r="D50" s="874" t="s">
        <v>914</v>
      </c>
      <c r="E50" s="500" t="s">
        <v>835</v>
      </c>
      <c r="F50" s="499">
        <v>172</v>
      </c>
      <c r="G50" s="499" t="s">
        <v>742</v>
      </c>
      <c r="H50" s="499" t="s">
        <v>62</v>
      </c>
      <c r="I50" s="501" t="s">
        <v>59</v>
      </c>
    </row>
    <row r="51" spans="1:9" ht="20.100000000000001" customHeight="1" x14ac:dyDescent="0.25">
      <c r="A51" s="497" t="s">
        <v>86</v>
      </c>
      <c r="B51" s="498" t="s">
        <v>836</v>
      </c>
      <c r="C51" s="499" t="s">
        <v>739</v>
      </c>
      <c r="D51" s="874" t="s">
        <v>837</v>
      </c>
      <c r="E51" s="500" t="s">
        <v>838</v>
      </c>
      <c r="F51" s="499">
        <v>148</v>
      </c>
      <c r="G51" s="499" t="s">
        <v>742</v>
      </c>
      <c r="H51" s="499" t="s">
        <v>62</v>
      </c>
      <c r="I51" s="501" t="s">
        <v>57</v>
      </c>
    </row>
    <row r="52" spans="1:9" ht="20.100000000000001" customHeight="1" x14ac:dyDescent="0.25">
      <c r="A52" s="497" t="s">
        <v>87</v>
      </c>
      <c r="B52" s="498" t="s">
        <v>839</v>
      </c>
      <c r="C52" s="499" t="s">
        <v>67</v>
      </c>
      <c r="D52" s="874" t="s">
        <v>840</v>
      </c>
      <c r="E52" s="500" t="s">
        <v>841</v>
      </c>
      <c r="F52" s="499">
        <v>170</v>
      </c>
      <c r="G52" s="499" t="s">
        <v>742</v>
      </c>
      <c r="H52" s="499" t="s">
        <v>743</v>
      </c>
      <c r="I52" s="501" t="s">
        <v>57</v>
      </c>
    </row>
    <row r="53" spans="1:9" ht="20.100000000000001" customHeight="1" x14ac:dyDescent="0.25">
      <c r="A53" s="497" t="s">
        <v>87</v>
      </c>
      <c r="B53" s="498" t="s">
        <v>842</v>
      </c>
      <c r="C53" s="499" t="s">
        <v>739</v>
      </c>
      <c r="D53" s="874">
        <v>18</v>
      </c>
      <c r="E53" s="500" t="s">
        <v>843</v>
      </c>
      <c r="F53" s="499">
        <v>176</v>
      </c>
      <c r="G53" s="499" t="s">
        <v>742</v>
      </c>
      <c r="H53" s="499" t="s">
        <v>743</v>
      </c>
      <c r="I53" s="501" t="s">
        <v>59</v>
      </c>
    </row>
    <row r="54" spans="1:9" ht="20.100000000000001" customHeight="1" x14ac:dyDescent="0.25">
      <c r="A54" s="497" t="s">
        <v>87</v>
      </c>
      <c r="B54" s="498" t="s">
        <v>844</v>
      </c>
      <c r="C54" s="499" t="s">
        <v>739</v>
      </c>
      <c r="D54" s="874" t="s">
        <v>915</v>
      </c>
      <c r="E54" s="500" t="s">
        <v>845</v>
      </c>
      <c r="F54" s="499">
        <v>162</v>
      </c>
      <c r="G54" s="499" t="s">
        <v>742</v>
      </c>
      <c r="H54" s="499" t="s">
        <v>62</v>
      </c>
      <c r="I54" s="501" t="s">
        <v>57</v>
      </c>
    </row>
    <row r="55" spans="1:9" ht="20.100000000000001" customHeight="1" x14ac:dyDescent="0.25">
      <c r="A55" s="497" t="s">
        <v>88</v>
      </c>
      <c r="B55" s="498" t="s">
        <v>846</v>
      </c>
      <c r="C55" s="499" t="s">
        <v>739</v>
      </c>
      <c r="D55" s="874" t="s">
        <v>916</v>
      </c>
      <c r="E55" s="500" t="s">
        <v>847</v>
      </c>
      <c r="F55" s="499">
        <v>152</v>
      </c>
      <c r="G55" s="499" t="s">
        <v>742</v>
      </c>
      <c r="H55" s="499" t="s">
        <v>743</v>
      </c>
      <c r="I55" s="501" t="s">
        <v>59</v>
      </c>
    </row>
    <row r="56" spans="1:9" ht="20.100000000000001" customHeight="1" x14ac:dyDescent="0.25">
      <c r="A56" s="497" t="s">
        <v>88</v>
      </c>
      <c r="B56" s="498" t="s">
        <v>848</v>
      </c>
      <c r="C56" s="499" t="s">
        <v>739</v>
      </c>
      <c r="D56" s="874" t="s">
        <v>905</v>
      </c>
      <c r="E56" s="500" t="s">
        <v>849</v>
      </c>
      <c r="F56" s="499">
        <v>160</v>
      </c>
      <c r="G56" s="499" t="s">
        <v>742</v>
      </c>
      <c r="H56" s="499" t="s">
        <v>62</v>
      </c>
      <c r="I56" s="501" t="s">
        <v>57</v>
      </c>
    </row>
    <row r="57" spans="1:9" ht="20.100000000000001" customHeight="1" x14ac:dyDescent="0.25">
      <c r="A57" s="497" t="s">
        <v>88</v>
      </c>
      <c r="B57" s="498" t="s">
        <v>850</v>
      </c>
      <c r="C57" s="499" t="s">
        <v>739</v>
      </c>
      <c r="D57" s="874" t="s">
        <v>917</v>
      </c>
      <c r="E57" s="500" t="s">
        <v>851</v>
      </c>
      <c r="F57" s="499">
        <v>156</v>
      </c>
      <c r="G57" s="499" t="s">
        <v>742</v>
      </c>
      <c r="H57" s="499" t="s">
        <v>62</v>
      </c>
      <c r="I57" s="501" t="s">
        <v>57</v>
      </c>
    </row>
    <row r="58" spans="1:9" ht="20.100000000000001" customHeight="1" x14ac:dyDescent="0.25">
      <c r="A58" s="497" t="s">
        <v>89</v>
      </c>
      <c r="B58" s="498" t="s">
        <v>852</v>
      </c>
      <c r="C58" s="499" t="s">
        <v>739</v>
      </c>
      <c r="D58" s="874" t="s">
        <v>918</v>
      </c>
      <c r="E58" s="500" t="s">
        <v>853</v>
      </c>
      <c r="F58" s="499">
        <v>165</v>
      </c>
      <c r="G58" s="499" t="s">
        <v>742</v>
      </c>
      <c r="H58" s="499" t="s">
        <v>62</v>
      </c>
      <c r="I58" s="501" t="s">
        <v>57</v>
      </c>
    </row>
    <row r="59" spans="1:9" ht="20.100000000000001" customHeight="1" x14ac:dyDescent="0.25">
      <c r="A59" s="497" t="s">
        <v>90</v>
      </c>
      <c r="B59" s="498" t="s">
        <v>854</v>
      </c>
      <c r="C59" s="499" t="s">
        <v>749</v>
      </c>
      <c r="D59" s="874">
        <v>12</v>
      </c>
      <c r="E59" s="500" t="s">
        <v>855</v>
      </c>
      <c r="F59" s="499">
        <v>176</v>
      </c>
      <c r="G59" s="499" t="s">
        <v>742</v>
      </c>
      <c r="H59" s="499" t="s">
        <v>743</v>
      </c>
      <c r="I59" s="501" t="s">
        <v>57</v>
      </c>
    </row>
    <row r="60" spans="1:9" ht="20.100000000000001" customHeight="1" x14ac:dyDescent="0.25">
      <c r="A60" s="497" t="s">
        <v>91</v>
      </c>
      <c r="B60" s="498" t="s">
        <v>856</v>
      </c>
      <c r="C60" s="499" t="s">
        <v>739</v>
      </c>
      <c r="D60" s="875" t="s">
        <v>857</v>
      </c>
      <c r="E60" s="500" t="s">
        <v>858</v>
      </c>
      <c r="F60" s="499">
        <v>175</v>
      </c>
      <c r="G60" s="499" t="s">
        <v>742</v>
      </c>
      <c r="H60" s="499" t="s">
        <v>743</v>
      </c>
      <c r="I60" s="501" t="s">
        <v>92</v>
      </c>
    </row>
    <row r="61" spans="1:9" ht="20.100000000000001" customHeight="1" x14ac:dyDescent="0.25">
      <c r="A61" s="497" t="s">
        <v>91</v>
      </c>
      <c r="B61" s="498" t="s">
        <v>859</v>
      </c>
      <c r="C61" s="499" t="s">
        <v>739</v>
      </c>
      <c r="D61" s="877" t="s">
        <v>790</v>
      </c>
      <c r="E61" s="500" t="s">
        <v>860</v>
      </c>
      <c r="F61" s="499">
        <v>166</v>
      </c>
      <c r="G61" s="499" t="s">
        <v>742</v>
      </c>
      <c r="H61" s="499" t="s">
        <v>743</v>
      </c>
      <c r="I61" s="501" t="s">
        <v>59</v>
      </c>
    </row>
    <row r="62" spans="1:9" ht="20.100000000000001" customHeight="1" x14ac:dyDescent="0.25">
      <c r="A62" s="497" t="s">
        <v>91</v>
      </c>
      <c r="B62" s="498" t="s">
        <v>861</v>
      </c>
      <c r="C62" s="499" t="s">
        <v>739</v>
      </c>
      <c r="D62" s="874" t="s">
        <v>919</v>
      </c>
      <c r="E62" s="500" t="s">
        <v>849</v>
      </c>
      <c r="F62" s="499">
        <v>164</v>
      </c>
      <c r="G62" s="499" t="s">
        <v>742</v>
      </c>
      <c r="H62" s="499" t="s">
        <v>743</v>
      </c>
      <c r="I62" s="501" t="s">
        <v>92</v>
      </c>
    </row>
    <row r="63" spans="1:9" ht="20.100000000000001" customHeight="1" x14ac:dyDescent="0.25">
      <c r="A63" s="497" t="s">
        <v>93</v>
      </c>
      <c r="B63" s="498" t="s">
        <v>862</v>
      </c>
      <c r="C63" s="499" t="s">
        <v>739</v>
      </c>
      <c r="D63" s="875" t="s">
        <v>863</v>
      </c>
      <c r="E63" s="500" t="s">
        <v>864</v>
      </c>
      <c r="F63" s="499">
        <v>173</v>
      </c>
      <c r="G63" s="499" t="s">
        <v>742</v>
      </c>
      <c r="H63" s="499" t="s">
        <v>743</v>
      </c>
      <c r="I63" s="501" t="s">
        <v>57</v>
      </c>
    </row>
    <row r="64" spans="1:9" ht="20.100000000000001" customHeight="1" x14ac:dyDescent="0.25">
      <c r="A64" s="497" t="s">
        <v>94</v>
      </c>
      <c r="B64" s="498" t="s">
        <v>865</v>
      </c>
      <c r="C64" s="499" t="s">
        <v>65</v>
      </c>
      <c r="D64" s="875">
        <v>44</v>
      </c>
      <c r="E64" s="500" t="s">
        <v>811</v>
      </c>
      <c r="F64" s="499">
        <v>166</v>
      </c>
      <c r="G64" s="499" t="s">
        <v>742</v>
      </c>
      <c r="H64" s="499" t="s">
        <v>743</v>
      </c>
      <c r="I64" s="501" t="s">
        <v>59</v>
      </c>
    </row>
    <row r="65" spans="1:9" ht="20.100000000000001" customHeight="1" x14ac:dyDescent="0.25">
      <c r="A65" s="497" t="s">
        <v>94</v>
      </c>
      <c r="B65" s="498" t="s">
        <v>866</v>
      </c>
      <c r="C65" s="499" t="s">
        <v>739</v>
      </c>
      <c r="D65" s="876" t="s">
        <v>867</v>
      </c>
      <c r="E65" s="500" t="s">
        <v>868</v>
      </c>
      <c r="F65" s="499">
        <v>165</v>
      </c>
      <c r="G65" s="499" t="s">
        <v>742</v>
      </c>
      <c r="H65" s="499" t="s">
        <v>62</v>
      </c>
      <c r="I65" s="501" t="s">
        <v>59</v>
      </c>
    </row>
    <row r="66" spans="1:9" ht="20.100000000000001" customHeight="1" x14ac:dyDescent="0.25">
      <c r="A66" s="497" t="s">
        <v>94</v>
      </c>
      <c r="B66" s="498" t="s">
        <v>869</v>
      </c>
      <c r="C66" s="499" t="s">
        <v>739</v>
      </c>
      <c r="D66" s="876">
        <v>23</v>
      </c>
      <c r="E66" s="500" t="s">
        <v>870</v>
      </c>
      <c r="F66" s="499">
        <v>184</v>
      </c>
      <c r="G66" s="499" t="s">
        <v>742</v>
      </c>
      <c r="H66" s="499" t="s">
        <v>62</v>
      </c>
      <c r="I66" s="501" t="s">
        <v>57</v>
      </c>
    </row>
    <row r="67" spans="1:9" ht="20.100000000000001" customHeight="1" x14ac:dyDescent="0.25">
      <c r="A67" s="497" t="s">
        <v>95</v>
      </c>
      <c r="B67" s="498" t="s">
        <v>871</v>
      </c>
      <c r="C67" s="499" t="s">
        <v>65</v>
      </c>
      <c r="D67" s="876" t="s">
        <v>872</v>
      </c>
      <c r="E67" s="500" t="s">
        <v>872</v>
      </c>
      <c r="F67" s="499">
        <v>164</v>
      </c>
      <c r="G67" s="499" t="s">
        <v>742</v>
      </c>
      <c r="H67" s="499" t="s">
        <v>62</v>
      </c>
      <c r="I67" s="501" t="s">
        <v>57</v>
      </c>
    </row>
    <row r="68" spans="1:9" ht="20.100000000000001" customHeight="1" x14ac:dyDescent="0.25">
      <c r="A68" s="497" t="s">
        <v>95</v>
      </c>
      <c r="B68" s="498" t="s">
        <v>873</v>
      </c>
      <c r="C68" s="499" t="s">
        <v>739</v>
      </c>
      <c r="D68" s="874" t="s">
        <v>920</v>
      </c>
      <c r="E68" s="500" t="s">
        <v>874</v>
      </c>
      <c r="F68" s="499">
        <v>170</v>
      </c>
      <c r="G68" s="499" t="s">
        <v>742</v>
      </c>
      <c r="H68" s="499" t="s">
        <v>743</v>
      </c>
      <c r="I68" s="501" t="s">
        <v>57</v>
      </c>
    </row>
    <row r="69" spans="1:9" ht="20.100000000000001" customHeight="1" x14ac:dyDescent="0.25">
      <c r="A69" s="497" t="s">
        <v>95</v>
      </c>
      <c r="B69" s="498" t="s">
        <v>875</v>
      </c>
      <c r="C69" s="499" t="s">
        <v>739</v>
      </c>
      <c r="D69" s="874">
        <v>18</v>
      </c>
      <c r="E69" s="500" t="s">
        <v>782</v>
      </c>
      <c r="F69" s="499">
        <v>168</v>
      </c>
      <c r="G69" s="499" t="s">
        <v>742</v>
      </c>
      <c r="H69" s="499" t="s">
        <v>62</v>
      </c>
      <c r="I69" s="501" t="s">
        <v>57</v>
      </c>
    </row>
    <row r="70" spans="1:9" ht="20.100000000000001" customHeight="1" x14ac:dyDescent="0.25">
      <c r="A70" s="497" t="s">
        <v>95</v>
      </c>
      <c r="B70" s="498" t="s">
        <v>876</v>
      </c>
      <c r="C70" s="499" t="s">
        <v>65</v>
      </c>
      <c r="D70" s="875" t="s">
        <v>779</v>
      </c>
      <c r="E70" s="500" t="s">
        <v>779</v>
      </c>
      <c r="F70" s="499">
        <v>167</v>
      </c>
      <c r="G70" s="499" t="s">
        <v>742</v>
      </c>
      <c r="H70" s="499" t="s">
        <v>62</v>
      </c>
      <c r="I70" s="501" t="s">
        <v>57</v>
      </c>
    </row>
    <row r="71" spans="1:9" ht="20.100000000000001" customHeight="1" x14ac:dyDescent="0.25">
      <c r="A71" s="497" t="s">
        <v>96</v>
      </c>
      <c r="B71" s="498" t="s">
        <v>877</v>
      </c>
      <c r="C71" s="499" t="s">
        <v>65</v>
      </c>
      <c r="D71" s="877" t="s">
        <v>878</v>
      </c>
      <c r="E71" s="500" t="s">
        <v>878</v>
      </c>
      <c r="F71" s="499">
        <v>182</v>
      </c>
      <c r="G71" s="499" t="s">
        <v>742</v>
      </c>
      <c r="H71" s="499" t="s">
        <v>743</v>
      </c>
      <c r="I71" s="501" t="s">
        <v>59</v>
      </c>
    </row>
    <row r="72" spans="1:9" ht="20.100000000000001" customHeight="1" x14ac:dyDescent="0.25">
      <c r="A72" s="497" t="s">
        <v>96</v>
      </c>
      <c r="B72" s="498" t="s">
        <v>879</v>
      </c>
      <c r="C72" s="499" t="s">
        <v>739</v>
      </c>
      <c r="D72" s="874" t="s">
        <v>921</v>
      </c>
      <c r="E72" s="500" t="s">
        <v>880</v>
      </c>
      <c r="F72" s="499">
        <v>173</v>
      </c>
      <c r="G72" s="499" t="s">
        <v>742</v>
      </c>
      <c r="H72" s="499" t="s">
        <v>62</v>
      </c>
      <c r="I72" s="501" t="s">
        <v>57</v>
      </c>
    </row>
    <row r="73" spans="1:9" ht="20.100000000000001" customHeight="1" x14ac:dyDescent="0.25">
      <c r="A73" s="497" t="s">
        <v>97</v>
      </c>
      <c r="B73" s="498" t="s">
        <v>881</v>
      </c>
      <c r="C73" s="499" t="s">
        <v>739</v>
      </c>
      <c r="D73" s="874" t="s">
        <v>882</v>
      </c>
      <c r="E73" s="500" t="s">
        <v>883</v>
      </c>
      <c r="F73" s="499">
        <v>155</v>
      </c>
      <c r="G73" s="499" t="s">
        <v>742</v>
      </c>
      <c r="H73" s="499" t="s">
        <v>62</v>
      </c>
      <c r="I73" s="501" t="s">
        <v>57</v>
      </c>
    </row>
    <row r="74" spans="1:9" ht="20.100000000000001" customHeight="1" x14ac:dyDescent="0.25">
      <c r="A74" s="497" t="s">
        <v>98</v>
      </c>
      <c r="B74" s="498" t="s">
        <v>884</v>
      </c>
      <c r="C74" s="499" t="s">
        <v>739</v>
      </c>
      <c r="D74" s="874" t="s">
        <v>922</v>
      </c>
      <c r="E74" s="500" t="s">
        <v>885</v>
      </c>
      <c r="F74" s="499">
        <v>171</v>
      </c>
      <c r="G74" s="499" t="s">
        <v>742</v>
      </c>
      <c r="H74" s="499" t="s">
        <v>743</v>
      </c>
      <c r="I74" s="501" t="s">
        <v>59</v>
      </c>
    </row>
    <row r="75" spans="1:9" ht="20.100000000000001" customHeight="1" x14ac:dyDescent="0.25">
      <c r="A75" s="497" t="s">
        <v>98</v>
      </c>
      <c r="B75" s="498" t="s">
        <v>886</v>
      </c>
      <c r="C75" s="499" t="s">
        <v>749</v>
      </c>
      <c r="D75" s="874" t="s">
        <v>923</v>
      </c>
      <c r="E75" s="500" t="s">
        <v>770</v>
      </c>
      <c r="F75" s="499">
        <v>172</v>
      </c>
      <c r="G75" s="499" t="s">
        <v>742</v>
      </c>
      <c r="H75" s="499" t="s">
        <v>62</v>
      </c>
      <c r="I75" s="501" t="s">
        <v>57</v>
      </c>
    </row>
    <row r="76" spans="1:9" ht="20.100000000000001" customHeight="1" x14ac:dyDescent="0.25">
      <c r="A76" s="497" t="s">
        <v>99</v>
      </c>
      <c r="B76" s="498" t="s">
        <v>887</v>
      </c>
      <c r="C76" s="499" t="s">
        <v>739</v>
      </c>
      <c r="D76" s="876">
        <v>16</v>
      </c>
      <c r="E76" s="500" t="s">
        <v>826</v>
      </c>
      <c r="F76" s="499">
        <v>155</v>
      </c>
      <c r="G76" s="499" t="s">
        <v>742</v>
      </c>
      <c r="H76" s="499" t="s">
        <v>62</v>
      </c>
      <c r="I76" s="501" t="s">
        <v>57</v>
      </c>
    </row>
    <row r="77" spans="1:9" ht="20.100000000000001" customHeight="1" x14ac:dyDescent="0.25">
      <c r="A77" s="497" t="s">
        <v>100</v>
      </c>
      <c r="B77" s="498" t="s">
        <v>888</v>
      </c>
      <c r="C77" s="499" t="s">
        <v>739</v>
      </c>
      <c r="D77" s="874">
        <v>16</v>
      </c>
      <c r="E77" s="500" t="s">
        <v>889</v>
      </c>
      <c r="F77" s="499">
        <v>168</v>
      </c>
      <c r="G77" s="499" t="s">
        <v>742</v>
      </c>
      <c r="H77" s="499" t="s">
        <v>62</v>
      </c>
      <c r="I77" s="501" t="s">
        <v>59</v>
      </c>
    </row>
    <row r="78" spans="1:9" ht="20.100000000000001" customHeight="1" x14ac:dyDescent="0.25">
      <c r="A78" s="497" t="s">
        <v>101</v>
      </c>
      <c r="B78" s="498" t="s">
        <v>890</v>
      </c>
      <c r="C78" s="499" t="s">
        <v>739</v>
      </c>
      <c r="D78" s="876">
        <v>20</v>
      </c>
      <c r="E78" s="500" t="s">
        <v>891</v>
      </c>
      <c r="F78" s="499">
        <v>160</v>
      </c>
      <c r="G78" s="499" t="s">
        <v>742</v>
      </c>
      <c r="H78" s="499" t="s">
        <v>743</v>
      </c>
      <c r="I78" s="501" t="s">
        <v>61</v>
      </c>
    </row>
    <row r="79" spans="1:9" ht="20.100000000000001" customHeight="1" x14ac:dyDescent="0.25">
      <c r="A79" s="497" t="s">
        <v>101</v>
      </c>
      <c r="B79" s="498" t="s">
        <v>892</v>
      </c>
      <c r="C79" s="499" t="s">
        <v>67</v>
      </c>
      <c r="D79" s="875" t="s">
        <v>924</v>
      </c>
      <c r="E79" s="500" t="s">
        <v>792</v>
      </c>
      <c r="F79" s="499">
        <v>178</v>
      </c>
      <c r="G79" s="499" t="s">
        <v>742</v>
      </c>
      <c r="H79" s="499" t="s">
        <v>743</v>
      </c>
      <c r="I79" s="501" t="s">
        <v>59</v>
      </c>
    </row>
    <row r="80" spans="1:9" ht="20.100000000000001" customHeight="1" thickBot="1" x14ac:dyDescent="0.3">
      <c r="A80" s="497" t="s">
        <v>101</v>
      </c>
      <c r="B80" s="498" t="s">
        <v>893</v>
      </c>
      <c r="C80" s="499" t="s">
        <v>65</v>
      </c>
      <c r="D80" s="874" t="s">
        <v>821</v>
      </c>
      <c r="E80" s="500" t="s">
        <v>821</v>
      </c>
      <c r="F80" s="499">
        <v>185</v>
      </c>
      <c r="G80" s="499" t="s">
        <v>742</v>
      </c>
      <c r="H80" s="499" t="s">
        <v>743</v>
      </c>
      <c r="I80" s="501" t="s">
        <v>57</v>
      </c>
    </row>
    <row r="81" spans="1:9" ht="24.9" customHeight="1" thickTop="1" x14ac:dyDescent="0.25">
      <c r="A81" s="317"/>
      <c r="B81" s="276" t="s">
        <v>102</v>
      </c>
      <c r="C81" s="317"/>
      <c r="D81" s="317"/>
      <c r="E81" s="318"/>
      <c r="F81" s="317"/>
      <c r="G81" s="317"/>
      <c r="H81" s="317"/>
      <c r="I81" s="317"/>
    </row>
    <row r="82" spans="1:9" ht="20.100000000000001" customHeight="1" x14ac:dyDescent="0.25">
      <c r="A82" s="62" t="s">
        <v>103</v>
      </c>
      <c r="B82" s="63" t="s">
        <v>612</v>
      </c>
      <c r="C82" s="85" t="s">
        <v>65</v>
      </c>
      <c r="D82" s="878">
        <v>36</v>
      </c>
      <c r="E82" s="277" t="s">
        <v>894</v>
      </c>
      <c r="F82" s="85">
        <v>144</v>
      </c>
      <c r="G82" s="85" t="s">
        <v>67</v>
      </c>
      <c r="H82" s="85" t="s">
        <v>62</v>
      </c>
      <c r="I82" s="278" t="s">
        <v>57</v>
      </c>
    </row>
    <row r="83" spans="1:9" ht="20.100000000000001" customHeight="1" thickBot="1" x14ac:dyDescent="0.3">
      <c r="A83" s="60" t="s">
        <v>613</v>
      </c>
      <c r="B83" s="61" t="s">
        <v>614</v>
      </c>
      <c r="C83" s="84" t="s">
        <v>65</v>
      </c>
      <c r="D83" s="713" t="s">
        <v>615</v>
      </c>
      <c r="E83" s="319" t="s">
        <v>615</v>
      </c>
      <c r="F83" s="84">
        <v>178</v>
      </c>
      <c r="G83" s="84" t="s">
        <v>591</v>
      </c>
      <c r="H83" s="84" t="s">
        <v>62</v>
      </c>
      <c r="I83" s="280" t="s">
        <v>59</v>
      </c>
    </row>
    <row r="84" spans="1:9" ht="24.9" customHeight="1" thickTop="1" x14ac:dyDescent="0.25">
      <c r="A84" s="317"/>
      <c r="B84" s="276" t="s">
        <v>105</v>
      </c>
      <c r="C84" s="317"/>
      <c r="D84" s="879"/>
      <c r="E84" s="318"/>
      <c r="F84" s="317"/>
      <c r="G84" s="317"/>
      <c r="H84" s="317"/>
      <c r="I84" s="317"/>
    </row>
    <row r="85" spans="1:9" ht="20.100000000000001" customHeight="1" x14ac:dyDescent="0.25">
      <c r="A85" s="60" t="s">
        <v>106</v>
      </c>
      <c r="B85" s="61" t="s">
        <v>616</v>
      </c>
      <c r="C85" s="84" t="s">
        <v>739</v>
      </c>
      <c r="D85" s="713" t="s">
        <v>901</v>
      </c>
      <c r="E85" s="319" t="s">
        <v>826</v>
      </c>
      <c r="F85" s="84">
        <v>155</v>
      </c>
      <c r="G85" s="84" t="s">
        <v>742</v>
      </c>
      <c r="H85" s="84" t="s">
        <v>62</v>
      </c>
      <c r="I85" s="280" t="s">
        <v>57</v>
      </c>
    </row>
    <row r="86" spans="1:9" ht="20.100000000000001" customHeight="1" x14ac:dyDescent="0.25">
      <c r="A86" s="62" t="s">
        <v>107</v>
      </c>
      <c r="B86" s="63" t="s">
        <v>592</v>
      </c>
      <c r="C86" s="85" t="s">
        <v>65</v>
      </c>
      <c r="D86" s="880" t="s">
        <v>758</v>
      </c>
      <c r="E86" s="277" t="s">
        <v>895</v>
      </c>
      <c r="F86" s="85">
        <v>141</v>
      </c>
      <c r="G86" s="85" t="s">
        <v>742</v>
      </c>
      <c r="H86" s="85" t="s">
        <v>743</v>
      </c>
      <c r="I86" s="278" t="s">
        <v>57</v>
      </c>
    </row>
    <row r="87" spans="1:9" ht="20.100000000000001" customHeight="1" x14ac:dyDescent="0.25">
      <c r="A87" s="60" t="s">
        <v>109</v>
      </c>
      <c r="B87" s="61" t="s">
        <v>110</v>
      </c>
      <c r="C87" s="84" t="s">
        <v>739</v>
      </c>
      <c r="D87" s="713" t="s">
        <v>896</v>
      </c>
      <c r="E87" s="279" t="s">
        <v>897</v>
      </c>
      <c r="F87" s="84">
        <v>148</v>
      </c>
      <c r="G87" s="84" t="s">
        <v>765</v>
      </c>
      <c r="H87" s="84" t="s">
        <v>743</v>
      </c>
      <c r="I87" s="280" t="s">
        <v>57</v>
      </c>
    </row>
    <row r="88" spans="1:9" ht="20.100000000000001" customHeight="1" x14ac:dyDescent="0.25">
      <c r="A88" s="62" t="s">
        <v>111</v>
      </c>
      <c r="B88" s="63" t="s">
        <v>112</v>
      </c>
      <c r="C88" s="85" t="s">
        <v>65</v>
      </c>
      <c r="D88" s="880" t="s">
        <v>898</v>
      </c>
      <c r="E88" s="277" t="s">
        <v>899</v>
      </c>
      <c r="F88" s="85">
        <v>120</v>
      </c>
      <c r="G88" s="85" t="s">
        <v>742</v>
      </c>
      <c r="H88" s="85" t="s">
        <v>62</v>
      </c>
      <c r="I88" s="278" t="s">
        <v>57</v>
      </c>
    </row>
    <row r="89" spans="1:9" ht="20.100000000000001" customHeight="1" x14ac:dyDescent="0.25">
      <c r="A89" s="60" t="s">
        <v>113</v>
      </c>
      <c r="B89" s="61" t="s">
        <v>114</v>
      </c>
      <c r="C89" s="84" t="s">
        <v>67</v>
      </c>
      <c r="D89" s="881" t="s">
        <v>900</v>
      </c>
      <c r="E89" s="279" t="s">
        <v>851</v>
      </c>
      <c r="F89" s="84">
        <v>142</v>
      </c>
      <c r="G89" s="84" t="s">
        <v>742</v>
      </c>
      <c r="H89" s="84" t="s">
        <v>62</v>
      </c>
      <c r="I89" s="280" t="s">
        <v>57</v>
      </c>
    </row>
    <row r="90" spans="1:9" ht="20.100000000000001" customHeight="1" x14ac:dyDescent="0.25">
      <c r="A90" s="62" t="s">
        <v>113</v>
      </c>
      <c r="B90" s="63" t="s">
        <v>617</v>
      </c>
      <c r="C90" s="85" t="s">
        <v>115</v>
      </c>
      <c r="D90" s="878" t="s">
        <v>116</v>
      </c>
      <c r="E90" s="277" t="s">
        <v>116</v>
      </c>
      <c r="F90" s="85" t="s">
        <v>116</v>
      </c>
      <c r="G90" s="85" t="s">
        <v>116</v>
      </c>
      <c r="H90" s="85" t="s">
        <v>116</v>
      </c>
      <c r="I90" s="278" t="s">
        <v>116</v>
      </c>
    </row>
    <row r="91" spans="1:9" ht="20.100000000000001" customHeight="1" x14ac:dyDescent="0.25">
      <c r="A91" s="60" t="s">
        <v>117</v>
      </c>
      <c r="B91" s="61" t="s">
        <v>118</v>
      </c>
      <c r="C91" s="84" t="s">
        <v>739</v>
      </c>
      <c r="D91" s="882">
        <v>13</v>
      </c>
      <c r="E91" s="279" t="s">
        <v>902</v>
      </c>
      <c r="F91" s="84">
        <v>147</v>
      </c>
      <c r="G91" s="84" t="s">
        <v>742</v>
      </c>
      <c r="H91" s="84" t="s">
        <v>743</v>
      </c>
      <c r="I91" s="280" t="s">
        <v>57</v>
      </c>
    </row>
    <row r="92" spans="1:9" ht="20.100000000000001" customHeight="1" x14ac:dyDescent="0.25">
      <c r="A92" s="62" t="s">
        <v>117</v>
      </c>
      <c r="B92" s="63" t="s">
        <v>119</v>
      </c>
      <c r="C92" s="85" t="s">
        <v>116</v>
      </c>
      <c r="D92" s="878" t="s">
        <v>116</v>
      </c>
      <c r="E92" s="277" t="s">
        <v>116</v>
      </c>
      <c r="F92" s="85" t="s">
        <v>116</v>
      </c>
      <c r="G92" s="85" t="s">
        <v>116</v>
      </c>
      <c r="H92" s="85" t="s">
        <v>116</v>
      </c>
      <c r="I92" s="278" t="s">
        <v>116</v>
      </c>
    </row>
    <row r="93" spans="1:9" ht="20.100000000000001" customHeight="1" x14ac:dyDescent="0.25">
      <c r="A93" s="60" t="s">
        <v>117</v>
      </c>
      <c r="B93" s="61" t="s">
        <v>120</v>
      </c>
      <c r="C93" s="84" t="s">
        <v>116</v>
      </c>
      <c r="D93" s="882" t="s">
        <v>116</v>
      </c>
      <c r="E93" s="279" t="s">
        <v>116</v>
      </c>
      <c r="F93" s="84" t="s">
        <v>116</v>
      </c>
      <c r="G93" s="84" t="s">
        <v>116</v>
      </c>
      <c r="H93" s="84" t="s">
        <v>116</v>
      </c>
      <c r="I93" s="280" t="s">
        <v>116</v>
      </c>
    </row>
    <row r="94" spans="1:9" ht="20.100000000000001" customHeight="1" thickBot="1" x14ac:dyDescent="0.3">
      <c r="A94" s="281" t="s">
        <v>121</v>
      </c>
      <c r="B94" s="282" t="s">
        <v>593</v>
      </c>
      <c r="C94" s="283" t="s">
        <v>739</v>
      </c>
      <c r="D94" s="883" t="s">
        <v>857</v>
      </c>
      <c r="E94" s="284" t="s">
        <v>903</v>
      </c>
      <c r="F94" s="283">
        <v>129</v>
      </c>
      <c r="G94" s="283" t="s">
        <v>742</v>
      </c>
      <c r="H94" s="283" t="s">
        <v>743</v>
      </c>
      <c r="I94" s="285" t="s">
        <v>57</v>
      </c>
    </row>
    <row r="95" spans="1:9" ht="13.8" thickTop="1" x14ac:dyDescent="0.25"/>
    <row r="96" spans="1:9" ht="23.25" customHeight="1" x14ac:dyDescent="0.25">
      <c r="A96" s="1008" t="s">
        <v>123</v>
      </c>
      <c r="B96" s="1008"/>
    </row>
    <row r="97" spans="1:2" ht="27.15" customHeight="1" x14ac:dyDescent="0.25">
      <c r="A97" s="1008" t="s">
        <v>124</v>
      </c>
      <c r="B97" s="1008"/>
    </row>
    <row r="98" spans="1:2" ht="27.15" customHeight="1" x14ac:dyDescent="0.25">
      <c r="A98" s="1010" t="s">
        <v>733</v>
      </c>
      <c r="B98" s="1010"/>
    </row>
    <row r="99" spans="1:2" ht="17.25" customHeight="1" x14ac:dyDescent="0.25">
      <c r="A99" s="29" t="s">
        <v>125</v>
      </c>
    </row>
    <row r="100" spans="1:2" x14ac:dyDescent="0.25">
      <c r="A100" s="218"/>
    </row>
    <row r="101" spans="1:2" ht="25.2" customHeight="1" x14ac:dyDescent="0.25">
      <c r="A101" s="1008" t="s">
        <v>734</v>
      </c>
      <c r="B101" s="1008"/>
    </row>
    <row r="102" spans="1:2" x14ac:dyDescent="0.25">
      <c r="A102" s="29" t="s">
        <v>731</v>
      </c>
    </row>
  </sheetData>
  <autoFilter ref="A3:I94" xr:uid="{00000000-0009-0000-0000-000004000000}"/>
  <mergeCells count="6">
    <mergeCell ref="A101:B101"/>
    <mergeCell ref="A2:B2"/>
    <mergeCell ref="A98:B98"/>
    <mergeCell ref="A97:B97"/>
    <mergeCell ref="A1:B1"/>
    <mergeCell ref="A96:B96"/>
  </mergeCells>
  <conditionalFormatting sqref="A4:I80">
    <cfRule type="expression" dxfId="61" priority="1">
      <formula>MOD(ROW(),2)=0</formula>
    </cfRule>
  </conditionalFormatting>
  <hyperlinks>
    <hyperlink ref="A2:B2" location="TOC!A1" display="Return to Table of Contents" xr:uid="{00000000-0004-0000-0400-000000000000}"/>
  </hyperlinks>
  <pageMargins left="0.25" right="0.25" top="0.75" bottom="0.75" header="0.3" footer="0.3"/>
  <pageSetup scale="60"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54"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J22"/>
  <sheetViews>
    <sheetView workbookViewId="0">
      <pane xSplit="1" ySplit="3" topLeftCell="B4" activePane="bottomRight" state="frozen"/>
      <selection activeCell="M10" sqref="M10"/>
      <selection pane="topRight" activeCell="M10" sqref="M10"/>
      <selection pane="bottomLeft" activeCell="M10" sqref="M10"/>
      <selection pane="bottomRight" sqref="A1:I1"/>
    </sheetView>
  </sheetViews>
  <sheetFormatPr defaultColWidth="9.109375" defaultRowHeight="13.2" x14ac:dyDescent="0.25"/>
  <cols>
    <col min="1" max="1" width="10.5546875" style="1" customWidth="1"/>
    <col min="2" max="2" width="17.33203125" style="1" customWidth="1"/>
    <col min="3" max="3" width="16.5546875" style="1" customWidth="1"/>
    <col min="4" max="4" width="17.109375" style="1" customWidth="1"/>
    <col min="5" max="5" width="15.88671875" style="1" customWidth="1"/>
    <col min="6" max="6" width="15.5546875" style="1" customWidth="1"/>
    <col min="7" max="7" width="16.44140625" style="1" customWidth="1"/>
    <col min="8" max="8" width="13.88671875" style="1" customWidth="1"/>
    <col min="9" max="9" width="15" style="1" customWidth="1"/>
    <col min="10" max="10" width="10.109375" style="1" bestFit="1" customWidth="1"/>
    <col min="11" max="11" width="9.109375" style="1"/>
    <col min="12" max="12" width="9.109375" style="1" customWidth="1"/>
    <col min="13" max="16384" width="9.109375" style="1"/>
  </cols>
  <sheetData>
    <row r="1" spans="1:10" ht="21.75" customHeight="1" x14ac:dyDescent="0.25">
      <c r="A1" s="1012" t="s">
        <v>1028</v>
      </c>
      <c r="B1" s="1012"/>
      <c r="C1" s="1012"/>
      <c r="D1" s="1012"/>
      <c r="E1" s="1012"/>
      <c r="F1" s="1012"/>
      <c r="G1" s="1012"/>
      <c r="H1" s="1012"/>
      <c r="I1" s="1012"/>
      <c r="J1" s="249"/>
    </row>
    <row r="2" spans="1:10" ht="17.25" customHeight="1" x14ac:dyDescent="0.25">
      <c r="A2" s="1009" t="s">
        <v>10</v>
      </c>
      <c r="B2" s="1009"/>
      <c r="C2" s="1009"/>
      <c r="D2" s="1009"/>
      <c r="F2" s="253"/>
      <c r="G2" s="253"/>
      <c r="I2" s="253"/>
    </row>
    <row r="3" spans="1:10" ht="65.25" customHeight="1" x14ac:dyDescent="0.25">
      <c r="A3" s="18" t="s">
        <v>126</v>
      </c>
      <c r="B3" s="18" t="s">
        <v>127</v>
      </c>
      <c r="C3" s="20" t="s">
        <v>128</v>
      </c>
      <c r="D3" s="20" t="s">
        <v>129</v>
      </c>
      <c r="E3" s="20" t="s">
        <v>130</v>
      </c>
      <c r="F3" s="20" t="s">
        <v>131</v>
      </c>
      <c r="G3" s="20" t="s">
        <v>132</v>
      </c>
      <c r="H3" s="20" t="s">
        <v>1029</v>
      </c>
      <c r="I3" s="20" t="s">
        <v>1040</v>
      </c>
    </row>
    <row r="4" spans="1:10" s="24" customFormat="1" ht="20.100000000000001" customHeight="1" x14ac:dyDescent="0.25">
      <c r="A4" s="266" t="s">
        <v>136</v>
      </c>
      <c r="B4" s="382">
        <v>65</v>
      </c>
      <c r="C4" s="374">
        <v>65</v>
      </c>
      <c r="D4" s="566">
        <v>72997</v>
      </c>
      <c r="E4" s="566">
        <v>11789</v>
      </c>
      <c r="F4" s="567">
        <v>1123</v>
      </c>
      <c r="G4" s="568">
        <v>6.19</v>
      </c>
      <c r="H4" s="566">
        <v>6000</v>
      </c>
      <c r="I4" s="568">
        <v>1.96</v>
      </c>
      <c r="J4" s="249"/>
    </row>
    <row r="5" spans="1:10" s="24" customFormat="1" ht="20.100000000000001" customHeight="1" x14ac:dyDescent="0.25">
      <c r="A5" s="266" t="s">
        <v>137</v>
      </c>
      <c r="B5" s="382">
        <v>66</v>
      </c>
      <c r="C5" s="374">
        <v>66</v>
      </c>
      <c r="D5" s="566">
        <v>79953</v>
      </c>
      <c r="E5" s="566">
        <v>12058</v>
      </c>
      <c r="F5" s="567">
        <v>1211.4000000000001</v>
      </c>
      <c r="G5" s="568">
        <v>6.63</v>
      </c>
      <c r="H5" s="566">
        <v>6165</v>
      </c>
      <c r="I5" s="568">
        <v>1.96</v>
      </c>
      <c r="J5" s="249"/>
    </row>
    <row r="6" spans="1:10" s="24" customFormat="1" ht="20.100000000000001" customHeight="1" x14ac:dyDescent="0.25">
      <c r="A6" s="266" t="s">
        <v>138</v>
      </c>
      <c r="B6" s="382">
        <v>66</v>
      </c>
      <c r="C6" s="374">
        <v>66</v>
      </c>
      <c r="D6" s="566">
        <v>70667</v>
      </c>
      <c r="E6" s="566">
        <v>11873</v>
      </c>
      <c r="F6" s="567">
        <v>1070.7</v>
      </c>
      <c r="G6" s="568">
        <v>5.95</v>
      </c>
      <c r="H6" s="566">
        <v>6184</v>
      </c>
      <c r="I6" s="568">
        <v>1.92</v>
      </c>
      <c r="J6" s="249"/>
    </row>
    <row r="7" spans="1:10" s="24" customFormat="1" ht="20.100000000000001" customHeight="1" x14ac:dyDescent="0.25">
      <c r="A7" s="266" t="s">
        <v>139</v>
      </c>
      <c r="B7" s="382">
        <v>66</v>
      </c>
      <c r="C7" s="374">
        <v>66</v>
      </c>
      <c r="D7" s="566">
        <v>65363</v>
      </c>
      <c r="E7" s="566">
        <v>11298</v>
      </c>
      <c r="F7" s="567">
        <v>990.3</v>
      </c>
      <c r="G7" s="568">
        <v>5.79</v>
      </c>
      <c r="H7" s="566">
        <v>6250</v>
      </c>
      <c r="I7" s="568">
        <v>1.81</v>
      </c>
      <c r="J7" s="249"/>
    </row>
    <row r="8" spans="1:10" s="24" customFormat="1" ht="20.100000000000001" customHeight="1" x14ac:dyDescent="0.25">
      <c r="A8" s="266" t="s">
        <v>140</v>
      </c>
      <c r="B8" s="382">
        <v>66</v>
      </c>
      <c r="C8" s="374">
        <v>66</v>
      </c>
      <c r="D8" s="566">
        <v>73100</v>
      </c>
      <c r="E8" s="566">
        <v>11148</v>
      </c>
      <c r="F8" s="567">
        <v>1107.5999999999999</v>
      </c>
      <c r="G8" s="568">
        <v>6.56</v>
      </c>
      <c r="H8" s="566">
        <v>6308</v>
      </c>
      <c r="I8" s="568">
        <v>1.77</v>
      </c>
      <c r="J8" s="249"/>
    </row>
    <row r="9" spans="1:10" s="24" customFormat="1" ht="20.100000000000001" customHeight="1" x14ac:dyDescent="0.25">
      <c r="A9" s="266" t="s">
        <v>141</v>
      </c>
      <c r="B9" s="382">
        <v>67</v>
      </c>
      <c r="C9" s="374">
        <v>66</v>
      </c>
      <c r="D9" s="566">
        <v>68588</v>
      </c>
      <c r="E9" s="566">
        <v>10965</v>
      </c>
      <c r="F9" s="567">
        <v>1039</v>
      </c>
      <c r="G9" s="568">
        <v>6.26</v>
      </c>
      <c r="H9" s="566">
        <v>6317</v>
      </c>
      <c r="I9" s="568">
        <v>1.74</v>
      </c>
      <c r="J9" s="250"/>
    </row>
    <row r="10" spans="1:10" s="24" customFormat="1" ht="20.100000000000001" customHeight="1" x14ac:dyDescent="0.25">
      <c r="A10" s="266" t="s">
        <v>142</v>
      </c>
      <c r="B10" s="382">
        <v>68</v>
      </c>
      <c r="C10" s="374">
        <v>67</v>
      </c>
      <c r="D10" s="566">
        <v>74158</v>
      </c>
      <c r="E10" s="566">
        <v>11756</v>
      </c>
      <c r="F10" s="567">
        <v>1123.6060606060605</v>
      </c>
      <c r="G10" s="569">
        <v>6.2429397754338209</v>
      </c>
      <c r="H10" s="566">
        <v>6360</v>
      </c>
      <c r="I10" s="569">
        <v>1.8601265822784809</v>
      </c>
      <c r="J10" s="250"/>
    </row>
    <row r="11" spans="1:10" s="24" customFormat="1" ht="20.100000000000001" customHeight="1" x14ac:dyDescent="0.25">
      <c r="A11" s="266" t="s">
        <v>143</v>
      </c>
      <c r="B11" s="382">
        <v>70</v>
      </c>
      <c r="C11" s="374">
        <v>69</v>
      </c>
      <c r="D11" s="566">
        <v>73815</v>
      </c>
      <c r="E11" s="566">
        <v>11180</v>
      </c>
      <c r="F11" s="567">
        <v>1059.7</v>
      </c>
      <c r="G11" s="569">
        <v>6.53</v>
      </c>
      <c r="H11" s="566">
        <v>6513</v>
      </c>
      <c r="I11" s="569">
        <v>1.73</v>
      </c>
      <c r="J11" s="250"/>
    </row>
    <row r="12" spans="1:10" s="24" customFormat="1" ht="20.100000000000001" customHeight="1" x14ac:dyDescent="0.25">
      <c r="A12" s="266" t="s">
        <v>590</v>
      </c>
      <c r="B12" s="382">
        <v>72</v>
      </c>
      <c r="C12" s="374">
        <v>70</v>
      </c>
      <c r="D12" s="566">
        <v>72757</v>
      </c>
      <c r="E12" s="566">
        <v>11198</v>
      </c>
      <c r="F12" s="567">
        <v>1039.4100000000001</v>
      </c>
      <c r="G12" s="569">
        <v>6.4974999999999996</v>
      </c>
      <c r="H12" s="566">
        <v>6708</v>
      </c>
      <c r="I12" s="569">
        <v>1.6691</v>
      </c>
      <c r="J12" s="250"/>
    </row>
    <row r="13" spans="1:10" s="24" customFormat="1" ht="20.100000000000001" customHeight="1" x14ac:dyDescent="0.25">
      <c r="A13" s="638" t="s">
        <v>618</v>
      </c>
      <c r="B13" s="639">
        <v>75</v>
      </c>
      <c r="C13" s="640">
        <v>73</v>
      </c>
      <c r="D13" s="641">
        <v>75035</v>
      </c>
      <c r="E13" s="641">
        <v>12491</v>
      </c>
      <c r="F13" s="642">
        <v>1027.8767123287671</v>
      </c>
      <c r="G13" s="643">
        <v>6.0071251300936677</v>
      </c>
      <c r="H13" s="641">
        <v>7013</v>
      </c>
      <c r="I13" s="643">
        <v>1.7811207757022671</v>
      </c>
      <c r="J13" s="250"/>
    </row>
    <row r="14" spans="1:10" s="24" customFormat="1" ht="20.100000000000001" customHeight="1" x14ac:dyDescent="0.25">
      <c r="A14" s="638" t="s">
        <v>735</v>
      </c>
      <c r="B14" s="639">
        <v>77</v>
      </c>
      <c r="C14" s="640">
        <v>76</v>
      </c>
      <c r="D14" s="641">
        <v>81124</v>
      </c>
      <c r="E14" s="641">
        <v>13657</v>
      </c>
      <c r="F14" s="642">
        <v>1067.421052631579</v>
      </c>
      <c r="G14" s="643">
        <v>5.9401039759830123</v>
      </c>
      <c r="H14" s="641">
        <v>7296</v>
      </c>
      <c r="I14" s="643">
        <v>1.8718475877192982</v>
      </c>
      <c r="J14" s="320"/>
    </row>
    <row r="15" spans="1:10" s="255" customFormat="1" ht="24.75" customHeight="1" x14ac:dyDescent="0.2">
      <c r="A15" s="1008" t="s">
        <v>1007</v>
      </c>
      <c r="B15" s="1008"/>
      <c r="C15" s="1008"/>
      <c r="D15" s="1008"/>
      <c r="E15" s="1008"/>
      <c r="F15" s="1008"/>
      <c r="G15" s="1008"/>
      <c r="H15" s="1008"/>
      <c r="I15" s="1008"/>
      <c r="J15" s="254"/>
    </row>
    <row r="16" spans="1:10" ht="12.9" customHeight="1" x14ac:dyDescent="0.25">
      <c r="B16" s="981"/>
      <c r="C16" s="981"/>
      <c r="D16" s="981"/>
      <c r="E16" s="981"/>
      <c r="F16" s="981"/>
      <c r="G16" s="981"/>
      <c r="H16" s="981"/>
      <c r="I16" s="981"/>
    </row>
    <row r="17" spans="1:10" ht="30" customHeight="1" x14ac:dyDescent="0.25">
      <c r="A17" s="1008" t="s">
        <v>1041</v>
      </c>
      <c r="B17" s="1008"/>
      <c r="C17" s="1008"/>
      <c r="D17" s="1008"/>
      <c r="E17" s="1008"/>
      <c r="F17" s="1008"/>
      <c r="G17" s="1008"/>
      <c r="H17" s="1008"/>
      <c r="I17" s="1008"/>
    </row>
    <row r="18" spans="1:10" x14ac:dyDescent="0.25">
      <c r="A18" s="421"/>
      <c r="B18" s="421"/>
      <c r="C18" s="421"/>
      <c r="D18" s="421"/>
      <c r="E18" s="421"/>
      <c r="F18" s="421"/>
      <c r="G18" s="421"/>
      <c r="H18" s="421"/>
      <c r="I18" s="421"/>
    </row>
    <row r="19" spans="1:10" ht="40.5" customHeight="1" x14ac:dyDescent="0.25">
      <c r="A19" s="1008" t="s">
        <v>610</v>
      </c>
      <c r="B19" s="1008"/>
      <c r="C19" s="1008"/>
      <c r="D19" s="1008"/>
      <c r="E19" s="1008"/>
      <c r="F19" s="1008"/>
      <c r="G19" s="1008"/>
      <c r="H19" s="1008"/>
      <c r="I19" s="1008"/>
      <c r="J19" s="565"/>
    </row>
    <row r="20" spans="1:10" ht="13.2" customHeight="1" x14ac:dyDescent="0.25">
      <c r="A20" s="1008" t="s">
        <v>992</v>
      </c>
      <c r="B20" s="1008"/>
      <c r="C20" s="1008"/>
      <c r="D20" s="1008"/>
      <c r="E20" s="1008"/>
      <c r="F20" s="1008"/>
      <c r="G20" s="1008"/>
      <c r="H20" s="1008"/>
      <c r="I20" s="1008"/>
    </row>
    <row r="21" spans="1:10" ht="28.5" customHeight="1" x14ac:dyDescent="0.25">
      <c r="A21" s="1008"/>
      <c r="B21" s="1008"/>
      <c r="C21" s="1008"/>
      <c r="D21" s="1008"/>
      <c r="E21" s="1008"/>
      <c r="F21" s="1008"/>
      <c r="G21" s="1008"/>
      <c r="H21" s="1008"/>
      <c r="I21" s="1008"/>
    </row>
    <row r="22" spans="1:10" x14ac:dyDescent="0.25">
      <c r="A22" s="29" t="s">
        <v>736</v>
      </c>
      <c r="B22" s="29"/>
      <c r="C22" s="28"/>
      <c r="D22" s="28"/>
      <c r="E22" s="28"/>
      <c r="F22" s="28"/>
      <c r="G22" s="28"/>
      <c r="H22" s="28"/>
      <c r="I22" s="28"/>
    </row>
  </sheetData>
  <mergeCells count="6">
    <mergeCell ref="A1:I1"/>
    <mergeCell ref="A2:D2"/>
    <mergeCell ref="A20:I21"/>
    <mergeCell ref="A19:I19"/>
    <mergeCell ref="A15:I15"/>
    <mergeCell ref="A17:I17"/>
  </mergeCells>
  <conditionalFormatting sqref="A4:I14">
    <cfRule type="expression" dxfId="60" priority="1">
      <formula>MOD(ROW(),2)=0</formula>
    </cfRule>
  </conditionalFormatting>
  <hyperlinks>
    <hyperlink ref="A2:D2" location="TOC!A1" display="Return to Table of Contents" xr:uid="{00000000-0004-0000-0500-000000000000}"/>
  </hyperlinks>
  <pageMargins left="0.25" right="0.25" top="0.75" bottom="0.75" header="0.3" footer="0.3"/>
  <pageSetup scale="74" fitToHeight="0" orientation="portrait" horizontalDpi="1200" verticalDpi="1200" r:id="rId1"/>
  <headerFooter>
    <oddHeader>&amp;L&amp;9 2025-26 &amp;"Arial,Italic"Survey of Dental Education&amp;"Arial,Regular"
Report 1 - Academic Programs, Enrollment, and Graduates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pageSetUpPr fitToPage="1"/>
  </sheetPr>
  <dimension ref="A1:U37"/>
  <sheetViews>
    <sheetView showGridLines="0" zoomScaleNormal="100" workbookViewId="0">
      <pane ySplit="1" topLeftCell="A2" activePane="bottomLeft" state="frozen"/>
      <selection activeCell="M10" sqref="M10"/>
      <selection pane="bottomLeft"/>
    </sheetView>
  </sheetViews>
  <sheetFormatPr defaultColWidth="9.109375" defaultRowHeight="13.2" x14ac:dyDescent="0.25"/>
  <cols>
    <col min="1" max="1" width="9.109375" style="194"/>
    <col min="2" max="12" width="10.44140625" style="194" bestFit="1" customWidth="1"/>
    <col min="13" max="13" width="10.44140625" style="590" bestFit="1" customWidth="1"/>
    <col min="14" max="14" width="9.109375" style="194"/>
    <col min="15" max="15" width="11.109375" style="194" customWidth="1"/>
    <col min="16" max="17" width="9.109375" style="194"/>
    <col min="18" max="18" width="14.88671875" style="194" customWidth="1"/>
    <col min="19" max="16384" width="9.109375" style="194"/>
  </cols>
  <sheetData>
    <row r="1" spans="1:21" s="677" customFormat="1" ht="20.25" customHeight="1" x14ac:dyDescent="0.25">
      <c r="A1" s="675" t="s">
        <v>737</v>
      </c>
      <c r="B1" s="676"/>
      <c r="C1" s="676"/>
      <c r="M1" s="678"/>
    </row>
    <row r="2" spans="1:21" s="658" customFormat="1" ht="21.75" customHeight="1" x14ac:dyDescent="0.25">
      <c r="A2" s="1013" t="s">
        <v>10</v>
      </c>
      <c r="B2" s="1013"/>
      <c r="C2" s="1013"/>
      <c r="M2" s="673"/>
    </row>
    <row r="3" spans="1:21" x14ac:dyDescent="0.25">
      <c r="P3" s="175"/>
      <c r="Q3" s="175"/>
    </row>
    <row r="4" spans="1:21" x14ac:dyDescent="0.25">
      <c r="B4" s="194" t="s">
        <v>135</v>
      </c>
      <c r="C4" s="194" t="s">
        <v>136</v>
      </c>
      <c r="D4" s="194" t="s">
        <v>137</v>
      </c>
      <c r="E4" s="194" t="s">
        <v>138</v>
      </c>
      <c r="F4" s="194" t="s">
        <v>139</v>
      </c>
      <c r="G4" s="194" t="s">
        <v>140</v>
      </c>
      <c r="H4" s="194" t="s">
        <v>141</v>
      </c>
      <c r="I4" s="194" t="s">
        <v>142</v>
      </c>
      <c r="J4" s="194" t="s">
        <v>143</v>
      </c>
      <c r="K4" s="194" t="s">
        <v>590</v>
      </c>
      <c r="L4" s="672" t="s">
        <v>618</v>
      </c>
      <c r="M4" s="177" t="s">
        <v>735</v>
      </c>
    </row>
    <row r="5" spans="1:21" ht="13.8" thickBot="1" x14ac:dyDescent="0.3">
      <c r="A5" s="194" t="s">
        <v>144</v>
      </c>
      <c r="B5" s="194">
        <v>28831</v>
      </c>
      <c r="C5" s="194">
        <v>34341</v>
      </c>
      <c r="D5" s="194">
        <v>38546</v>
      </c>
      <c r="E5" s="194">
        <v>35013</v>
      </c>
      <c r="F5" s="194">
        <v>33169</v>
      </c>
      <c r="G5" s="194">
        <v>37729</v>
      </c>
      <c r="H5" s="199">
        <v>36260</v>
      </c>
      <c r="I5" s="199">
        <v>41052</v>
      </c>
      <c r="J5" s="502">
        <v>40997</v>
      </c>
      <c r="K5" s="212">
        <v>40832</v>
      </c>
      <c r="L5" s="212">
        <v>43389</v>
      </c>
      <c r="M5" s="212">
        <v>46975</v>
      </c>
    </row>
    <row r="6" spans="1:21" x14ac:dyDescent="0.25">
      <c r="A6" s="194" t="s">
        <v>145</v>
      </c>
      <c r="B6" s="194">
        <v>33064</v>
      </c>
      <c r="C6" s="194">
        <v>37722</v>
      </c>
      <c r="D6" s="194">
        <v>40728</v>
      </c>
      <c r="E6" s="194">
        <v>35618</v>
      </c>
      <c r="F6" s="194">
        <v>32009</v>
      </c>
      <c r="G6" s="194">
        <v>35301</v>
      </c>
      <c r="H6" s="199">
        <v>32227</v>
      </c>
      <c r="I6" s="199">
        <v>33075</v>
      </c>
      <c r="J6" s="502">
        <v>32636</v>
      </c>
      <c r="K6" s="212">
        <v>31709</v>
      </c>
      <c r="L6" s="212">
        <v>31353</v>
      </c>
      <c r="M6" s="884">
        <v>31527</v>
      </c>
      <c r="R6" s="175"/>
      <c r="S6" s="175"/>
    </row>
    <row r="7" spans="1:21" x14ac:dyDescent="0.25">
      <c r="A7" s="194" t="s">
        <v>146</v>
      </c>
      <c r="B7" s="199">
        <v>62320</v>
      </c>
      <c r="C7" s="199">
        <v>72997</v>
      </c>
      <c r="D7" s="199">
        <v>79953</v>
      </c>
      <c r="E7" s="199">
        <v>70667</v>
      </c>
      <c r="F7" s="199">
        <v>65363</v>
      </c>
      <c r="G7" s="199">
        <v>73100</v>
      </c>
      <c r="H7" s="199">
        <v>68588</v>
      </c>
      <c r="I7" s="199">
        <v>74158</v>
      </c>
      <c r="J7" s="502">
        <v>73815</v>
      </c>
      <c r="K7" s="212">
        <v>72757</v>
      </c>
      <c r="L7" s="672">
        <v>75035</v>
      </c>
      <c r="M7" s="177">
        <v>81124</v>
      </c>
      <c r="R7" s="636"/>
      <c r="S7" s="637"/>
      <c r="T7" s="658"/>
      <c r="U7" s="658"/>
    </row>
    <row r="8" spans="1:21" x14ac:dyDescent="0.25">
      <c r="K8" s="176"/>
      <c r="L8" s="674"/>
      <c r="M8" s="194"/>
      <c r="R8" s="658"/>
      <c r="S8" s="864"/>
      <c r="T8" s="864"/>
      <c r="U8" s="637"/>
    </row>
    <row r="9" spans="1:21" x14ac:dyDescent="0.25">
      <c r="L9" s="590"/>
      <c r="M9" s="194"/>
      <c r="R9" s="658"/>
      <c r="S9" s="885"/>
      <c r="T9" s="886"/>
      <c r="U9" s="637"/>
    </row>
    <row r="10" spans="1:21" x14ac:dyDescent="0.25">
      <c r="B10" s="195">
        <f t="shared" ref="B10:L10" si="0">SUM(B5:B6)</f>
        <v>61895</v>
      </c>
      <c r="C10" s="195">
        <f t="shared" si="0"/>
        <v>72063</v>
      </c>
      <c r="D10" s="195">
        <f t="shared" si="0"/>
        <v>79274</v>
      </c>
      <c r="E10" s="195">
        <f t="shared" si="0"/>
        <v>70631</v>
      </c>
      <c r="F10" s="195">
        <f t="shared" si="0"/>
        <v>65178</v>
      </c>
      <c r="G10" s="195">
        <f t="shared" si="0"/>
        <v>73030</v>
      </c>
      <c r="H10" s="195">
        <f t="shared" si="0"/>
        <v>68487</v>
      </c>
      <c r="I10" s="195">
        <f t="shared" si="0"/>
        <v>74127</v>
      </c>
      <c r="J10" s="195">
        <f t="shared" si="0"/>
        <v>73633</v>
      </c>
      <c r="K10" s="195">
        <f t="shared" si="0"/>
        <v>72541</v>
      </c>
      <c r="L10" s="195">
        <f t="shared" si="0"/>
        <v>74742</v>
      </c>
      <c r="M10" s="194"/>
      <c r="R10" s="658"/>
      <c r="S10" s="885"/>
      <c r="T10" s="886"/>
      <c r="U10" s="658"/>
    </row>
    <row r="11" spans="1:21" x14ac:dyDescent="0.25">
      <c r="R11" s="887"/>
      <c r="S11" s="885"/>
      <c r="T11" s="886"/>
      <c r="U11" s="658"/>
    </row>
    <row r="12" spans="1:21" x14ac:dyDescent="0.25">
      <c r="R12" s="887"/>
      <c r="S12" s="885"/>
      <c r="T12" s="886"/>
      <c r="U12" s="658"/>
    </row>
    <row r="13" spans="1:21" x14ac:dyDescent="0.25">
      <c r="R13" s="887"/>
      <c r="S13" s="888"/>
      <c r="T13" s="658"/>
      <c r="U13" s="658"/>
    </row>
    <row r="14" spans="1:21" x14ac:dyDescent="0.25">
      <c r="R14" s="196"/>
      <c r="S14" s="197"/>
    </row>
    <row r="15" spans="1:21" ht="13.8" thickBot="1" x14ac:dyDescent="0.3"/>
    <row r="16" spans="1:21" x14ac:dyDescent="0.25">
      <c r="C16" s="668" t="s">
        <v>147</v>
      </c>
      <c r="D16" s="669" t="s">
        <v>148</v>
      </c>
      <c r="E16" s="669" t="s">
        <v>19</v>
      </c>
    </row>
    <row r="17" spans="1:17" ht="26.4" x14ac:dyDescent="0.25">
      <c r="C17" s="211" t="s">
        <v>149</v>
      </c>
      <c r="D17" s="212">
        <v>31353</v>
      </c>
      <c r="E17" s="212">
        <v>75</v>
      </c>
    </row>
    <row r="18" spans="1:17" x14ac:dyDescent="0.25">
      <c r="C18" s="211" t="s">
        <v>150</v>
      </c>
      <c r="D18" s="212">
        <v>43389</v>
      </c>
      <c r="E18" s="212">
        <v>75</v>
      </c>
    </row>
    <row r="19" spans="1:17" ht="26.4" x14ac:dyDescent="0.25">
      <c r="C19" s="211" t="s">
        <v>151</v>
      </c>
      <c r="D19" s="212">
        <v>5</v>
      </c>
      <c r="E19" s="212">
        <v>75</v>
      </c>
    </row>
    <row r="20" spans="1:17" ht="26.4" x14ac:dyDescent="0.25">
      <c r="C20" s="211" t="s">
        <v>620</v>
      </c>
      <c r="D20" s="212">
        <v>288</v>
      </c>
      <c r="E20" s="212">
        <v>75</v>
      </c>
    </row>
    <row r="21" spans="1:17" x14ac:dyDescent="0.25">
      <c r="D21" s="194">
        <f>SUM(D17:D20)</f>
        <v>75035</v>
      </c>
    </row>
    <row r="23" spans="1:17" x14ac:dyDescent="0.25">
      <c r="Q23" s="198"/>
    </row>
    <row r="25" spans="1:17" ht="12.75" customHeight="1" x14ac:dyDescent="0.25"/>
    <row r="29" spans="1:17" ht="20.25" customHeight="1" x14ac:dyDescent="0.25">
      <c r="A29" s="219" t="s">
        <v>1006</v>
      </c>
    </row>
    <row r="30" spans="1:17" ht="20.25" customHeight="1" x14ac:dyDescent="0.25">
      <c r="A30" s="1014" t="s">
        <v>1041</v>
      </c>
      <c r="B30" s="1014"/>
      <c r="C30" s="1014"/>
      <c r="D30" s="1014"/>
      <c r="E30" s="1014"/>
      <c r="F30" s="1014"/>
      <c r="G30" s="1014"/>
      <c r="H30" s="1014"/>
      <c r="I30" s="1014"/>
      <c r="J30" s="1014"/>
      <c r="K30" s="1014"/>
      <c r="L30" s="1014"/>
      <c r="M30" s="1014"/>
      <c r="N30" s="1014"/>
    </row>
    <row r="31" spans="1:17" ht="15" customHeight="1" x14ac:dyDescent="0.25">
      <c r="A31" s="1014"/>
      <c r="B31" s="1014"/>
      <c r="C31" s="1014"/>
      <c r="D31" s="1014"/>
      <c r="E31" s="1014"/>
      <c r="F31" s="1014"/>
      <c r="G31" s="1014"/>
      <c r="H31" s="1014"/>
      <c r="I31" s="1014"/>
      <c r="J31" s="1014"/>
      <c r="K31" s="1014"/>
      <c r="L31" s="1014"/>
      <c r="M31" s="1014"/>
      <c r="N31" s="1014"/>
    </row>
    <row r="32" spans="1:17" ht="8.4" customHeight="1" x14ac:dyDescent="0.25">
      <c r="A32" s="1015" t="s">
        <v>619</v>
      </c>
      <c r="B32" s="1015"/>
      <c r="C32" s="1015"/>
      <c r="D32" s="1015"/>
      <c r="E32" s="1015"/>
      <c r="F32" s="1015"/>
      <c r="G32" s="1015"/>
      <c r="H32" s="1015"/>
      <c r="I32" s="1015"/>
      <c r="J32" s="1015"/>
      <c r="K32" s="1015"/>
      <c r="L32" s="1015"/>
      <c r="M32" s="1015"/>
      <c r="N32" s="1015"/>
    </row>
    <row r="33" spans="1:14" x14ac:dyDescent="0.25">
      <c r="A33" s="1015"/>
      <c r="B33" s="1015"/>
      <c r="C33" s="1015"/>
      <c r="D33" s="1015"/>
      <c r="E33" s="1015"/>
      <c r="F33" s="1015"/>
      <c r="G33" s="1015"/>
      <c r="H33" s="1015"/>
      <c r="I33" s="1015"/>
      <c r="J33" s="1015"/>
      <c r="K33" s="1015"/>
      <c r="L33" s="1015"/>
      <c r="M33" s="1015"/>
      <c r="N33" s="1015"/>
    </row>
    <row r="34" spans="1:14" ht="10.5" customHeight="1" x14ac:dyDescent="0.25">
      <c r="A34" s="1015"/>
      <c r="B34" s="1015"/>
      <c r="C34" s="1015"/>
      <c r="D34" s="1015"/>
      <c r="E34" s="1015"/>
      <c r="F34" s="1015"/>
      <c r="G34" s="1015"/>
      <c r="H34" s="1015"/>
      <c r="I34" s="1015"/>
      <c r="J34" s="1015"/>
      <c r="K34" s="1015"/>
      <c r="L34" s="1015"/>
      <c r="M34" s="1015"/>
      <c r="N34" s="1015"/>
    </row>
    <row r="35" spans="1:14" x14ac:dyDescent="0.25">
      <c r="A35" s="219"/>
      <c r="B35" s="219"/>
      <c r="C35" s="219"/>
      <c r="D35" s="219"/>
      <c r="E35" s="219"/>
      <c r="F35" s="219"/>
      <c r="G35" s="219"/>
      <c r="H35" s="219"/>
      <c r="I35" s="219"/>
      <c r="J35" s="219"/>
      <c r="K35" s="219"/>
      <c r="L35" s="219"/>
    </row>
    <row r="36" spans="1:14" x14ac:dyDescent="0.25">
      <c r="A36" s="219" t="s">
        <v>234</v>
      </c>
      <c r="B36" s="219"/>
      <c r="C36" s="219"/>
      <c r="D36" s="219"/>
      <c r="E36" s="219"/>
      <c r="F36" s="219"/>
      <c r="G36" s="219"/>
      <c r="H36" s="219"/>
      <c r="I36" s="219"/>
      <c r="J36" s="219"/>
      <c r="K36" s="219"/>
      <c r="L36" s="219"/>
    </row>
    <row r="37" spans="1:14" x14ac:dyDescent="0.25">
      <c r="A37" s="219" t="s">
        <v>736</v>
      </c>
      <c r="B37" s="219"/>
      <c r="C37" s="219"/>
      <c r="D37" s="219"/>
      <c r="E37" s="219"/>
      <c r="F37" s="219"/>
      <c r="G37" s="219"/>
      <c r="H37" s="219"/>
      <c r="I37" s="219"/>
      <c r="J37" s="219"/>
      <c r="K37" s="219"/>
      <c r="L37" s="219"/>
    </row>
  </sheetData>
  <mergeCells count="3">
    <mergeCell ref="A2:C2"/>
    <mergeCell ref="A30:N31"/>
    <mergeCell ref="A32:N34"/>
  </mergeCells>
  <hyperlinks>
    <hyperlink ref="A2:C2" location="TOC!A1" display="Return to Table of Contents" xr:uid="{00000000-0004-0000-0600-000000000000}"/>
  </hyperlinks>
  <pageMargins left="0.25" right="0.25" top="0.75" bottom="0.75" header="0.3" footer="0.3"/>
  <pageSetup scale="66" fitToHeight="0" orientation="portrait" horizontalDpi="1200" verticalDpi="1200" r:id="rId1"/>
  <headerFooter>
    <oddHeader>&amp;L&amp;9 2025-26 &amp;"Arial,Italic"Survey of Dental Education&amp;"Arial,Regular"
Report 1 - Academic Programs, Enrollment, and Graduates</oddHeader>
  </headerFooter>
  <ignoredErrors>
    <ignoredError sqref="J10:K10"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T89"/>
  <sheetViews>
    <sheetView zoomScaleNormal="100" workbookViewId="0">
      <pane xSplit="3" ySplit="3" topLeftCell="D4" activePane="bottomRight" state="frozen"/>
      <selection pane="topRight" activeCell="D1" sqref="D1"/>
      <selection pane="bottomLeft" activeCell="A4" sqref="A4"/>
      <selection pane="bottomRight" sqref="A1:C1"/>
    </sheetView>
  </sheetViews>
  <sheetFormatPr defaultColWidth="9.109375" defaultRowHeight="13.2" x14ac:dyDescent="0.25"/>
  <cols>
    <col min="1" max="1" width="9.5546875" style="1" customWidth="1"/>
    <col min="2" max="2" width="51.33203125" style="1" customWidth="1"/>
    <col min="3" max="3" width="20.6640625" style="1" customWidth="1"/>
    <col min="4" max="14" width="9.6640625" style="1" customWidth="1"/>
    <col min="15" max="16384" width="9.109375" style="1"/>
  </cols>
  <sheetData>
    <row r="1" spans="1:14" ht="38.25" customHeight="1" x14ac:dyDescent="0.25">
      <c r="A1" s="1012" t="s">
        <v>925</v>
      </c>
      <c r="B1" s="1012"/>
      <c r="C1" s="1012"/>
    </row>
    <row r="2" spans="1:14" ht="21.75" customHeight="1" x14ac:dyDescent="0.25">
      <c r="A2" s="1009" t="s">
        <v>10</v>
      </c>
      <c r="B2" s="1009"/>
      <c r="C2" s="462"/>
    </row>
    <row r="3" spans="1:14" ht="31.5" customHeight="1" x14ac:dyDescent="0.25">
      <c r="A3" s="32" t="s">
        <v>152</v>
      </c>
      <c r="B3" s="42" t="s">
        <v>153</v>
      </c>
      <c r="C3" s="492" t="s">
        <v>55</v>
      </c>
      <c r="D3" s="32" t="s">
        <v>136</v>
      </c>
      <c r="E3" s="32" t="s">
        <v>137</v>
      </c>
      <c r="F3" s="32" t="s">
        <v>138</v>
      </c>
      <c r="G3" s="32" t="s">
        <v>139</v>
      </c>
      <c r="H3" s="32" t="s">
        <v>140</v>
      </c>
      <c r="I3" s="32" t="s">
        <v>141</v>
      </c>
      <c r="J3" s="32" t="s">
        <v>142</v>
      </c>
      <c r="K3" s="32" t="s">
        <v>143</v>
      </c>
      <c r="L3" s="32" t="s">
        <v>590</v>
      </c>
      <c r="M3" s="32" t="s">
        <v>618</v>
      </c>
      <c r="N3" s="32" t="s">
        <v>735</v>
      </c>
    </row>
    <row r="4" spans="1:14" ht="20.100000000000001" customHeight="1" x14ac:dyDescent="0.25">
      <c r="A4" s="374" t="s">
        <v>56</v>
      </c>
      <c r="B4" s="375" t="s">
        <v>154</v>
      </c>
      <c r="C4" s="375" t="s">
        <v>57</v>
      </c>
      <c r="D4" s="376">
        <v>227</v>
      </c>
      <c r="E4" s="376">
        <v>274</v>
      </c>
      <c r="F4" s="376">
        <v>917</v>
      </c>
      <c r="G4" s="376">
        <v>1003</v>
      </c>
      <c r="H4" s="376">
        <v>976</v>
      </c>
      <c r="I4" s="376">
        <v>933</v>
      </c>
      <c r="J4" s="376">
        <v>1076</v>
      </c>
      <c r="K4" s="376">
        <v>1151</v>
      </c>
      <c r="L4" s="376">
        <v>1178</v>
      </c>
      <c r="M4" s="376">
        <v>1223</v>
      </c>
      <c r="N4" s="376">
        <v>1375</v>
      </c>
    </row>
    <row r="5" spans="1:14" ht="20.100000000000001" customHeight="1" x14ac:dyDescent="0.25">
      <c r="A5" s="374" t="s">
        <v>361</v>
      </c>
      <c r="B5" s="375" t="s">
        <v>928</v>
      </c>
      <c r="C5" s="375" t="s">
        <v>59</v>
      </c>
      <c r="D5" s="376">
        <v>0</v>
      </c>
      <c r="E5" s="376">
        <v>0</v>
      </c>
      <c r="F5" s="376">
        <v>0</v>
      </c>
      <c r="G5" s="376">
        <v>0</v>
      </c>
      <c r="H5" s="376">
        <v>0</v>
      </c>
      <c r="I5" s="376">
        <v>0</v>
      </c>
      <c r="J5" s="376">
        <v>0</v>
      </c>
      <c r="K5" s="376">
        <v>0</v>
      </c>
      <c r="L5" s="376">
        <v>0</v>
      </c>
      <c r="M5" s="376">
        <v>0</v>
      </c>
      <c r="N5" s="376">
        <v>121</v>
      </c>
    </row>
    <row r="6" spans="1:14" ht="20.100000000000001" customHeight="1" x14ac:dyDescent="0.25">
      <c r="A6" s="374" t="s">
        <v>58</v>
      </c>
      <c r="B6" s="375" t="s">
        <v>155</v>
      </c>
      <c r="C6" s="375" t="s">
        <v>59</v>
      </c>
      <c r="D6" s="376">
        <v>1309</v>
      </c>
      <c r="E6" s="376">
        <v>1235</v>
      </c>
      <c r="F6" s="376">
        <v>272</v>
      </c>
      <c r="G6" s="376">
        <v>1061</v>
      </c>
      <c r="H6" s="376">
        <v>1521</v>
      </c>
      <c r="I6" s="376">
        <v>332</v>
      </c>
      <c r="J6" s="376">
        <v>181</v>
      </c>
      <c r="K6" s="376">
        <v>2024</v>
      </c>
      <c r="L6" s="376">
        <v>1454</v>
      </c>
      <c r="M6" s="376">
        <v>2512</v>
      </c>
      <c r="N6" s="376">
        <v>491</v>
      </c>
    </row>
    <row r="7" spans="1:14" ht="20.100000000000001" customHeight="1" x14ac:dyDescent="0.25">
      <c r="A7" s="374" t="s">
        <v>58</v>
      </c>
      <c r="B7" s="375" t="s">
        <v>156</v>
      </c>
      <c r="C7" s="375" t="s">
        <v>59</v>
      </c>
      <c r="D7" s="376">
        <v>2066</v>
      </c>
      <c r="E7" s="376">
        <v>2251</v>
      </c>
      <c r="F7" s="376">
        <v>1731</v>
      </c>
      <c r="G7" s="376">
        <v>1513</v>
      </c>
      <c r="H7" s="376">
        <v>1225</v>
      </c>
      <c r="I7" s="376">
        <v>1209</v>
      </c>
      <c r="J7" s="376">
        <v>1711</v>
      </c>
      <c r="K7" s="376">
        <v>1745</v>
      </c>
      <c r="L7" s="376">
        <v>2006</v>
      </c>
      <c r="M7" s="376">
        <v>2226</v>
      </c>
      <c r="N7" s="376">
        <v>809</v>
      </c>
    </row>
    <row r="8" spans="1:14" ht="20.100000000000001" customHeight="1" x14ac:dyDescent="0.25">
      <c r="A8" s="374" t="s">
        <v>60</v>
      </c>
      <c r="B8" s="704" t="s">
        <v>638</v>
      </c>
      <c r="C8" s="383" t="s">
        <v>61</v>
      </c>
      <c r="D8" s="376">
        <v>0</v>
      </c>
      <c r="E8" s="376">
        <v>0</v>
      </c>
      <c r="F8" s="376">
        <v>0</v>
      </c>
      <c r="G8" s="376">
        <v>0</v>
      </c>
      <c r="H8" s="376">
        <v>0</v>
      </c>
      <c r="I8" s="376">
        <v>0</v>
      </c>
      <c r="J8" s="376">
        <v>0</v>
      </c>
      <c r="K8" s="376">
        <v>646</v>
      </c>
      <c r="L8" s="376">
        <v>527</v>
      </c>
      <c r="M8" s="376">
        <v>502</v>
      </c>
      <c r="N8" s="376">
        <v>540</v>
      </c>
    </row>
    <row r="9" spans="1:14" ht="20.100000000000001" customHeight="1" x14ac:dyDescent="0.25">
      <c r="A9" s="374" t="s">
        <v>60</v>
      </c>
      <c r="B9" s="375" t="s">
        <v>161</v>
      </c>
      <c r="C9" s="383" t="s">
        <v>59</v>
      </c>
      <c r="D9" s="376">
        <v>3427</v>
      </c>
      <c r="E9" s="376">
        <v>3058</v>
      </c>
      <c r="F9" s="376">
        <v>2877</v>
      </c>
      <c r="G9" s="376">
        <v>2634</v>
      </c>
      <c r="H9" s="376">
        <v>2159</v>
      </c>
      <c r="I9" s="376">
        <v>2162</v>
      </c>
      <c r="J9" s="376">
        <v>2328</v>
      </c>
      <c r="K9" s="376">
        <v>2106</v>
      </c>
      <c r="L9" s="376">
        <v>2239</v>
      </c>
      <c r="M9" s="376">
        <v>2403</v>
      </c>
      <c r="N9" s="376">
        <v>2371</v>
      </c>
    </row>
    <row r="10" spans="1:14" ht="20.100000000000001" customHeight="1" x14ac:dyDescent="0.25">
      <c r="A10" s="374" t="s">
        <v>60</v>
      </c>
      <c r="B10" s="375" t="s">
        <v>162</v>
      </c>
      <c r="C10" s="375" t="s">
        <v>59</v>
      </c>
      <c r="D10" s="376">
        <v>1086</v>
      </c>
      <c r="E10" s="376">
        <v>1189</v>
      </c>
      <c r="F10" s="376">
        <v>1652</v>
      </c>
      <c r="G10" s="376">
        <v>211</v>
      </c>
      <c r="H10" s="376">
        <v>184</v>
      </c>
      <c r="I10" s="376">
        <v>1167</v>
      </c>
      <c r="J10" s="376">
        <v>1294</v>
      </c>
      <c r="K10" s="376">
        <v>784</v>
      </c>
      <c r="L10" s="376">
        <v>605</v>
      </c>
      <c r="M10" s="376">
        <v>822</v>
      </c>
      <c r="N10" s="376">
        <v>359</v>
      </c>
    </row>
    <row r="11" spans="1:14" ht="20.100000000000001" customHeight="1" x14ac:dyDescent="0.25">
      <c r="A11" s="374" t="s">
        <v>60</v>
      </c>
      <c r="B11" s="375" t="s">
        <v>160</v>
      </c>
      <c r="C11" s="375" t="s">
        <v>57</v>
      </c>
      <c r="D11" s="376">
        <v>149</v>
      </c>
      <c r="E11" s="376">
        <v>156</v>
      </c>
      <c r="F11" s="376">
        <v>170</v>
      </c>
      <c r="G11" s="376">
        <v>172</v>
      </c>
      <c r="H11" s="376">
        <v>148</v>
      </c>
      <c r="I11" s="376">
        <v>166</v>
      </c>
      <c r="J11" s="376">
        <v>160</v>
      </c>
      <c r="K11" s="376">
        <v>197</v>
      </c>
      <c r="L11" s="376">
        <v>169</v>
      </c>
      <c r="M11" s="376">
        <v>161</v>
      </c>
      <c r="N11" s="376">
        <v>178</v>
      </c>
    </row>
    <row r="12" spans="1:14" ht="20.100000000000001" customHeight="1" x14ac:dyDescent="0.25">
      <c r="A12" s="374" t="s">
        <v>60</v>
      </c>
      <c r="B12" s="375" t="s">
        <v>159</v>
      </c>
      <c r="C12" s="375" t="s">
        <v>57</v>
      </c>
      <c r="D12" s="376">
        <v>1310</v>
      </c>
      <c r="E12" s="376">
        <v>1415</v>
      </c>
      <c r="F12" s="376">
        <v>1382</v>
      </c>
      <c r="G12" s="376">
        <v>1211</v>
      </c>
      <c r="H12" s="376">
        <v>1208</v>
      </c>
      <c r="I12" s="376">
        <v>1273</v>
      </c>
      <c r="J12" s="376">
        <v>1417</v>
      </c>
      <c r="K12" s="376">
        <v>1339</v>
      </c>
      <c r="L12" s="376">
        <v>1314</v>
      </c>
      <c r="M12" s="376">
        <v>1429</v>
      </c>
      <c r="N12" s="376">
        <v>1500</v>
      </c>
    </row>
    <row r="13" spans="1:14" ht="20.100000000000001" customHeight="1" x14ac:dyDescent="0.25">
      <c r="A13" s="374" t="s">
        <v>60</v>
      </c>
      <c r="B13" s="375" t="s">
        <v>158</v>
      </c>
      <c r="C13" s="375" t="s">
        <v>59</v>
      </c>
      <c r="D13" s="376">
        <v>277</v>
      </c>
      <c r="E13" s="376">
        <v>345</v>
      </c>
      <c r="F13" s="376">
        <v>330</v>
      </c>
      <c r="G13" s="376">
        <v>266</v>
      </c>
      <c r="H13" s="376">
        <v>2021</v>
      </c>
      <c r="I13" s="376">
        <v>2110</v>
      </c>
      <c r="J13" s="376">
        <v>2236</v>
      </c>
      <c r="K13" s="376">
        <v>2171</v>
      </c>
      <c r="L13" s="376">
        <v>2139</v>
      </c>
      <c r="M13" s="376">
        <v>2232</v>
      </c>
      <c r="N13" s="376">
        <v>2385</v>
      </c>
    </row>
    <row r="14" spans="1:14" ht="20.100000000000001" customHeight="1" x14ac:dyDescent="0.25">
      <c r="A14" s="374" t="s">
        <v>60</v>
      </c>
      <c r="B14" s="375" t="s">
        <v>163</v>
      </c>
      <c r="C14" s="375" t="s">
        <v>59</v>
      </c>
      <c r="D14" s="376">
        <v>1895</v>
      </c>
      <c r="E14" s="376">
        <v>2242</v>
      </c>
      <c r="F14" s="376">
        <v>2360</v>
      </c>
      <c r="G14" s="376">
        <v>2296</v>
      </c>
      <c r="H14" s="376">
        <v>2172</v>
      </c>
      <c r="I14" s="376">
        <v>2201</v>
      </c>
      <c r="J14" s="376">
        <v>2198</v>
      </c>
      <c r="K14" s="376">
        <v>1720</v>
      </c>
      <c r="L14" s="376">
        <v>1915</v>
      </c>
      <c r="M14" s="376">
        <v>1729</v>
      </c>
      <c r="N14" s="376">
        <v>1906</v>
      </c>
    </row>
    <row r="15" spans="1:14" ht="20.100000000000001" customHeight="1" x14ac:dyDescent="0.25">
      <c r="A15" s="374" t="s">
        <v>63</v>
      </c>
      <c r="B15" s="375" t="s">
        <v>164</v>
      </c>
      <c r="C15" s="375" t="s">
        <v>57</v>
      </c>
      <c r="D15" s="376">
        <v>1765</v>
      </c>
      <c r="E15" s="376">
        <v>1985</v>
      </c>
      <c r="F15" s="376">
        <v>2040</v>
      </c>
      <c r="G15" s="376">
        <v>126</v>
      </c>
      <c r="H15" s="376">
        <v>2142</v>
      </c>
      <c r="I15" s="376">
        <v>2102</v>
      </c>
      <c r="J15" s="376">
        <v>2300</v>
      </c>
      <c r="K15" s="376">
        <v>1500</v>
      </c>
      <c r="L15" s="376">
        <v>1682</v>
      </c>
      <c r="M15" s="376">
        <v>2007</v>
      </c>
      <c r="N15" s="376">
        <v>2349</v>
      </c>
    </row>
    <row r="16" spans="1:14" ht="20.100000000000001" customHeight="1" x14ac:dyDescent="0.25">
      <c r="A16" s="374" t="s">
        <v>64</v>
      </c>
      <c r="B16" s="375" t="s">
        <v>165</v>
      </c>
      <c r="C16" s="375" t="s">
        <v>57</v>
      </c>
      <c r="D16" s="376">
        <v>170</v>
      </c>
      <c r="E16" s="376">
        <v>168</v>
      </c>
      <c r="F16" s="376">
        <v>173</v>
      </c>
      <c r="G16" s="376">
        <v>175</v>
      </c>
      <c r="H16" s="376">
        <v>170</v>
      </c>
      <c r="I16" s="376">
        <v>178</v>
      </c>
      <c r="J16" s="376">
        <v>184</v>
      </c>
      <c r="K16" s="376">
        <v>183</v>
      </c>
      <c r="L16" s="376">
        <v>184</v>
      </c>
      <c r="M16" s="376">
        <v>185</v>
      </c>
      <c r="N16" s="376">
        <v>192</v>
      </c>
    </row>
    <row r="17" spans="1:20" ht="20.100000000000001" customHeight="1" x14ac:dyDescent="0.25">
      <c r="A17" s="374" t="s">
        <v>66</v>
      </c>
      <c r="B17" s="375" t="s">
        <v>166</v>
      </c>
      <c r="C17" s="375" t="s">
        <v>59</v>
      </c>
      <c r="D17" s="376">
        <v>242</v>
      </c>
      <c r="E17" s="376">
        <v>131</v>
      </c>
      <c r="F17" s="376">
        <v>112</v>
      </c>
      <c r="G17" s="376">
        <v>266</v>
      </c>
      <c r="H17" s="376">
        <v>260</v>
      </c>
      <c r="I17" s="376">
        <v>333</v>
      </c>
      <c r="J17" s="376">
        <v>431</v>
      </c>
      <c r="K17" s="376">
        <v>285</v>
      </c>
      <c r="L17" s="376">
        <v>614</v>
      </c>
      <c r="M17" s="376">
        <v>365</v>
      </c>
      <c r="N17" s="376">
        <v>374</v>
      </c>
    </row>
    <row r="18" spans="1:20" ht="20.100000000000001" customHeight="1" x14ac:dyDescent="0.25">
      <c r="A18" s="374" t="s">
        <v>68</v>
      </c>
      <c r="B18" s="375" t="s">
        <v>169</v>
      </c>
      <c r="C18" s="375" t="s">
        <v>59</v>
      </c>
      <c r="D18" s="376">
        <v>2333</v>
      </c>
      <c r="E18" s="376">
        <v>873</v>
      </c>
      <c r="F18" s="376">
        <v>2804</v>
      </c>
      <c r="G18" s="376">
        <v>2845</v>
      </c>
      <c r="H18" s="376">
        <v>2977</v>
      </c>
      <c r="I18" s="376">
        <v>3119</v>
      </c>
      <c r="J18" s="376">
        <v>3412</v>
      </c>
      <c r="K18" s="376">
        <v>3524</v>
      </c>
      <c r="L18" s="376">
        <v>3434</v>
      </c>
      <c r="M18" s="376">
        <v>2562</v>
      </c>
      <c r="N18" s="376">
        <v>3465</v>
      </c>
    </row>
    <row r="19" spans="1:20" ht="20.100000000000001" customHeight="1" x14ac:dyDescent="0.25">
      <c r="A19" s="374" t="s">
        <v>68</v>
      </c>
      <c r="B19" s="375" t="s">
        <v>168</v>
      </c>
      <c r="C19" s="375" t="s">
        <v>59</v>
      </c>
      <c r="D19" s="376">
        <v>2522</v>
      </c>
      <c r="E19" s="376">
        <v>3142</v>
      </c>
      <c r="F19" s="376">
        <v>2855</v>
      </c>
      <c r="G19" s="376">
        <v>2749</v>
      </c>
      <c r="H19" s="376">
        <v>2499</v>
      </c>
      <c r="I19" s="376">
        <v>2065</v>
      </c>
      <c r="J19" s="376">
        <v>2083</v>
      </c>
      <c r="K19" s="376">
        <v>2156</v>
      </c>
      <c r="L19" s="376">
        <v>2374</v>
      </c>
      <c r="M19" s="376">
        <v>2469</v>
      </c>
      <c r="N19" s="376">
        <v>2764</v>
      </c>
      <c r="R19" s="635"/>
      <c r="S19" s="635"/>
      <c r="T19" s="644"/>
    </row>
    <row r="20" spans="1:20" ht="20.100000000000001" customHeight="1" x14ac:dyDescent="0.25">
      <c r="A20" s="374" t="s">
        <v>68</v>
      </c>
      <c r="B20" s="375" t="s">
        <v>167</v>
      </c>
      <c r="C20" s="375" t="s">
        <v>57</v>
      </c>
      <c r="D20" s="376">
        <v>1170</v>
      </c>
      <c r="E20" s="376">
        <v>1206</v>
      </c>
      <c r="F20" s="376">
        <v>1253</v>
      </c>
      <c r="G20" s="376">
        <v>1326</v>
      </c>
      <c r="H20" s="376">
        <v>1295</v>
      </c>
      <c r="I20" s="376">
        <v>1231</v>
      </c>
      <c r="J20" s="376">
        <v>1249</v>
      </c>
      <c r="K20" s="376">
        <v>1400</v>
      </c>
      <c r="L20" s="376">
        <v>1557</v>
      </c>
      <c r="M20" s="376">
        <v>1586</v>
      </c>
      <c r="N20" s="376">
        <v>1900</v>
      </c>
      <c r="R20" s="636"/>
      <c r="S20" s="637"/>
      <c r="T20" s="644"/>
    </row>
    <row r="21" spans="1:20" ht="20.100000000000001" customHeight="1" x14ac:dyDescent="0.25">
      <c r="A21" s="374" t="s">
        <v>69</v>
      </c>
      <c r="B21" s="375" t="s">
        <v>170</v>
      </c>
      <c r="C21" s="375" t="s">
        <v>57</v>
      </c>
      <c r="D21" s="376">
        <v>225</v>
      </c>
      <c r="E21" s="376">
        <v>236</v>
      </c>
      <c r="F21" s="376">
        <v>240</v>
      </c>
      <c r="G21" s="376">
        <v>221</v>
      </c>
      <c r="H21" s="376">
        <v>202</v>
      </c>
      <c r="I21" s="376">
        <v>207</v>
      </c>
      <c r="J21" s="376">
        <v>210</v>
      </c>
      <c r="K21" s="376">
        <v>204</v>
      </c>
      <c r="L21" s="376">
        <v>215</v>
      </c>
      <c r="M21" s="376">
        <v>216</v>
      </c>
      <c r="N21" s="376">
        <v>217</v>
      </c>
      <c r="R21" s="636"/>
      <c r="S21" s="637"/>
      <c r="T21" s="644"/>
    </row>
    <row r="22" spans="1:20" ht="20.100000000000001" customHeight="1" x14ac:dyDescent="0.25">
      <c r="A22" s="374" t="s">
        <v>70</v>
      </c>
      <c r="B22" s="375" t="s">
        <v>172</v>
      </c>
      <c r="C22" s="375" t="s">
        <v>59</v>
      </c>
      <c r="D22" s="376">
        <v>2062</v>
      </c>
      <c r="E22" s="376">
        <v>2204</v>
      </c>
      <c r="F22" s="376">
        <v>2063</v>
      </c>
      <c r="G22" s="376">
        <v>1282</v>
      </c>
      <c r="H22" s="376">
        <v>1830</v>
      </c>
      <c r="I22" s="376">
        <v>2025</v>
      </c>
      <c r="J22" s="376">
        <v>2177</v>
      </c>
      <c r="K22" s="376">
        <v>2341</v>
      </c>
      <c r="L22" s="376">
        <v>2240</v>
      </c>
      <c r="M22" s="376">
        <v>2397</v>
      </c>
      <c r="N22" s="376">
        <v>2631</v>
      </c>
      <c r="R22" s="636"/>
      <c r="S22" s="637"/>
      <c r="T22" s="644"/>
    </row>
    <row r="23" spans="1:20" ht="20.100000000000001" customHeight="1" x14ac:dyDescent="0.25">
      <c r="A23" s="374" t="s">
        <v>70</v>
      </c>
      <c r="B23" s="375" t="s">
        <v>171</v>
      </c>
      <c r="C23" s="383" t="s">
        <v>57</v>
      </c>
      <c r="D23" s="376">
        <v>547</v>
      </c>
      <c r="E23" s="376">
        <v>577</v>
      </c>
      <c r="F23" s="376">
        <v>568</v>
      </c>
      <c r="G23" s="376">
        <v>503</v>
      </c>
      <c r="H23" s="376">
        <v>491</v>
      </c>
      <c r="I23" s="376">
        <v>491</v>
      </c>
      <c r="J23" s="376">
        <v>511</v>
      </c>
      <c r="K23" s="376">
        <v>500</v>
      </c>
      <c r="L23" s="376">
        <v>452</v>
      </c>
      <c r="M23" s="376">
        <v>526</v>
      </c>
      <c r="N23" s="376">
        <v>550</v>
      </c>
      <c r="R23" s="644"/>
      <c r="S23" s="644"/>
      <c r="T23" s="644"/>
    </row>
    <row r="24" spans="1:20" ht="20.100000000000001" customHeight="1" x14ac:dyDescent="0.25">
      <c r="A24" s="374" t="s">
        <v>70</v>
      </c>
      <c r="B24" s="375" t="s">
        <v>991</v>
      </c>
      <c r="C24" s="375" t="s">
        <v>57</v>
      </c>
      <c r="D24" s="376">
        <v>425</v>
      </c>
      <c r="E24" s="376">
        <v>210</v>
      </c>
      <c r="F24" s="376">
        <v>203</v>
      </c>
      <c r="G24" s="376">
        <v>219</v>
      </c>
      <c r="H24" s="376">
        <v>194</v>
      </c>
      <c r="I24" s="376">
        <v>221</v>
      </c>
      <c r="J24" s="376">
        <v>204</v>
      </c>
      <c r="K24" s="376">
        <v>228</v>
      </c>
      <c r="L24" s="376">
        <v>221</v>
      </c>
      <c r="M24" s="376">
        <v>174</v>
      </c>
      <c r="N24" s="376">
        <v>250</v>
      </c>
      <c r="R24" s="644"/>
      <c r="S24" s="644"/>
      <c r="T24" s="644"/>
    </row>
    <row r="25" spans="1:20" ht="20.100000000000001" customHeight="1" x14ac:dyDescent="0.25">
      <c r="A25" s="374" t="s">
        <v>71</v>
      </c>
      <c r="B25" s="375" t="s">
        <v>173</v>
      </c>
      <c r="C25" s="375" t="s">
        <v>57</v>
      </c>
      <c r="D25" s="376">
        <v>645</v>
      </c>
      <c r="E25" s="376">
        <v>994</v>
      </c>
      <c r="F25" s="376">
        <v>261</v>
      </c>
      <c r="G25" s="376">
        <v>301</v>
      </c>
      <c r="H25" s="376">
        <v>306</v>
      </c>
      <c r="I25" s="376">
        <v>694</v>
      </c>
      <c r="J25" s="376">
        <v>361</v>
      </c>
      <c r="K25" s="376">
        <v>284</v>
      </c>
      <c r="L25" s="376">
        <v>757</v>
      </c>
      <c r="M25" s="376">
        <v>474</v>
      </c>
      <c r="N25" s="376">
        <v>311</v>
      </c>
    </row>
    <row r="26" spans="1:20" ht="20.100000000000001" customHeight="1" x14ac:dyDescent="0.25">
      <c r="A26" s="374" t="s">
        <v>72</v>
      </c>
      <c r="B26" s="375" t="s">
        <v>174</v>
      </c>
      <c r="C26" s="375" t="s">
        <v>57</v>
      </c>
      <c r="D26" s="376">
        <v>234</v>
      </c>
      <c r="E26" s="376">
        <v>868</v>
      </c>
      <c r="F26" s="376">
        <v>882</v>
      </c>
      <c r="G26" s="376">
        <v>713</v>
      </c>
      <c r="H26" s="376">
        <v>812</v>
      </c>
      <c r="I26" s="376">
        <v>856</v>
      </c>
      <c r="J26" s="376">
        <v>864</v>
      </c>
      <c r="K26" s="376">
        <v>849</v>
      </c>
      <c r="L26" s="376">
        <v>849</v>
      </c>
      <c r="M26" s="376">
        <v>995</v>
      </c>
      <c r="N26" s="376">
        <v>1274</v>
      </c>
    </row>
    <row r="27" spans="1:20" ht="20.100000000000001" customHeight="1" x14ac:dyDescent="0.25">
      <c r="A27" s="374" t="s">
        <v>73</v>
      </c>
      <c r="B27" s="375" t="s">
        <v>175</v>
      </c>
      <c r="C27" s="375" t="s">
        <v>57</v>
      </c>
      <c r="D27" s="376">
        <v>1679</v>
      </c>
      <c r="E27" s="376">
        <v>1735</v>
      </c>
      <c r="F27" s="376">
        <v>1638</v>
      </c>
      <c r="G27" s="376">
        <v>1722</v>
      </c>
      <c r="H27" s="376">
        <v>1202</v>
      </c>
      <c r="I27" s="376">
        <v>893</v>
      </c>
      <c r="J27" s="376">
        <v>1102</v>
      </c>
      <c r="K27" s="376">
        <v>918</v>
      </c>
      <c r="L27" s="376">
        <v>947</v>
      </c>
      <c r="M27" s="376">
        <v>1039</v>
      </c>
      <c r="N27" s="376">
        <v>756</v>
      </c>
    </row>
    <row r="28" spans="1:20" ht="20.100000000000001" customHeight="1" x14ac:dyDescent="0.25">
      <c r="A28" s="374" t="s">
        <v>73</v>
      </c>
      <c r="B28" s="375" t="s">
        <v>176</v>
      </c>
      <c r="C28" s="375" t="s">
        <v>57</v>
      </c>
      <c r="D28" s="376">
        <v>411</v>
      </c>
      <c r="E28" s="376">
        <v>374</v>
      </c>
      <c r="F28" s="376">
        <v>396</v>
      </c>
      <c r="G28" s="376">
        <v>444</v>
      </c>
      <c r="H28" s="376">
        <v>407</v>
      </c>
      <c r="I28" s="376">
        <v>401</v>
      </c>
      <c r="J28" s="376">
        <v>399</v>
      </c>
      <c r="K28" s="376">
        <v>419</v>
      </c>
      <c r="L28" s="376">
        <v>455</v>
      </c>
      <c r="M28" s="376">
        <v>434</v>
      </c>
      <c r="N28" s="376">
        <v>427</v>
      </c>
    </row>
    <row r="29" spans="1:20" ht="20.100000000000001" customHeight="1" x14ac:dyDescent="0.25">
      <c r="A29" s="374" t="s">
        <v>74</v>
      </c>
      <c r="B29" s="375" t="s">
        <v>177</v>
      </c>
      <c r="C29" s="375" t="s">
        <v>57</v>
      </c>
      <c r="D29" s="376">
        <v>108</v>
      </c>
      <c r="E29" s="376">
        <v>65</v>
      </c>
      <c r="F29" s="376">
        <v>91</v>
      </c>
      <c r="G29" s="376">
        <v>116</v>
      </c>
      <c r="H29" s="376">
        <v>92</v>
      </c>
      <c r="I29" s="376">
        <v>96</v>
      </c>
      <c r="J29" s="376">
        <v>121</v>
      </c>
      <c r="K29" s="376">
        <v>120</v>
      </c>
      <c r="L29" s="376">
        <v>119</v>
      </c>
      <c r="M29" s="376">
        <v>106</v>
      </c>
      <c r="N29" s="376">
        <v>121</v>
      </c>
    </row>
    <row r="30" spans="1:20" ht="20.100000000000001" customHeight="1" x14ac:dyDescent="0.25">
      <c r="A30" s="374" t="s">
        <v>75</v>
      </c>
      <c r="B30" s="375" t="s">
        <v>247</v>
      </c>
      <c r="C30" s="375" t="s">
        <v>59</v>
      </c>
      <c r="D30" s="376">
        <v>297</v>
      </c>
      <c r="E30" s="376">
        <v>1178</v>
      </c>
      <c r="F30" s="376">
        <v>1169</v>
      </c>
      <c r="G30" s="376">
        <v>1011</v>
      </c>
      <c r="H30" s="376">
        <v>678</v>
      </c>
      <c r="I30" s="376">
        <v>499</v>
      </c>
      <c r="J30" s="376">
        <v>607</v>
      </c>
      <c r="K30" s="376">
        <v>600</v>
      </c>
      <c r="L30" s="376">
        <v>617</v>
      </c>
      <c r="M30" s="376">
        <v>620</v>
      </c>
      <c r="N30" s="376">
        <v>854</v>
      </c>
    </row>
    <row r="31" spans="1:20" ht="20.100000000000001" customHeight="1" x14ac:dyDescent="0.25">
      <c r="A31" s="374" t="s">
        <v>76</v>
      </c>
      <c r="B31" s="375" t="s">
        <v>179</v>
      </c>
      <c r="C31" s="375" t="s">
        <v>57</v>
      </c>
      <c r="D31" s="376">
        <v>2799</v>
      </c>
      <c r="E31" s="376">
        <v>2582</v>
      </c>
      <c r="F31" s="376">
        <v>1841</v>
      </c>
      <c r="G31" s="376">
        <v>538</v>
      </c>
      <c r="H31" s="376">
        <v>571</v>
      </c>
      <c r="I31" s="376">
        <v>550</v>
      </c>
      <c r="J31" s="376">
        <v>698</v>
      </c>
      <c r="K31" s="376">
        <v>829</v>
      </c>
      <c r="L31" s="376">
        <v>1201</v>
      </c>
      <c r="M31" s="376">
        <v>1557</v>
      </c>
      <c r="N31" s="376">
        <v>1836</v>
      </c>
    </row>
    <row r="32" spans="1:20" ht="20.100000000000001" customHeight="1" x14ac:dyDescent="0.25">
      <c r="A32" s="374" t="s">
        <v>77</v>
      </c>
      <c r="B32" s="375" t="s">
        <v>181</v>
      </c>
      <c r="C32" s="375" t="s">
        <v>59</v>
      </c>
      <c r="D32" s="376">
        <v>3415</v>
      </c>
      <c r="E32" s="376">
        <v>3459</v>
      </c>
      <c r="F32" s="376">
        <v>3093</v>
      </c>
      <c r="G32" s="376">
        <v>2533</v>
      </c>
      <c r="H32" s="376">
        <v>2402</v>
      </c>
      <c r="I32" s="376">
        <v>2217</v>
      </c>
      <c r="J32" s="376">
        <v>2752</v>
      </c>
      <c r="K32" s="376">
        <v>2186</v>
      </c>
      <c r="L32" s="376">
        <v>2298</v>
      </c>
      <c r="M32" s="376">
        <v>3129</v>
      </c>
      <c r="N32" s="376">
        <v>3796</v>
      </c>
    </row>
    <row r="33" spans="1:14" ht="20.100000000000001" customHeight="1" x14ac:dyDescent="0.25">
      <c r="A33" s="374" t="s">
        <v>77</v>
      </c>
      <c r="B33" s="375" t="s">
        <v>180</v>
      </c>
      <c r="C33" s="375" t="s">
        <v>59</v>
      </c>
      <c r="D33" s="376">
        <v>840</v>
      </c>
      <c r="E33" s="376">
        <v>905</v>
      </c>
      <c r="F33" s="376">
        <v>943</v>
      </c>
      <c r="G33" s="376">
        <v>977</v>
      </c>
      <c r="H33" s="376">
        <v>901</v>
      </c>
      <c r="I33" s="376">
        <v>868</v>
      </c>
      <c r="J33" s="376">
        <v>916</v>
      </c>
      <c r="K33" s="376">
        <v>879</v>
      </c>
      <c r="L33" s="376">
        <v>895</v>
      </c>
      <c r="M33" s="376">
        <v>1089</v>
      </c>
      <c r="N33" s="376">
        <v>1139</v>
      </c>
    </row>
    <row r="34" spans="1:14" ht="20.100000000000001" customHeight="1" x14ac:dyDescent="0.25">
      <c r="A34" s="374" t="s">
        <v>77</v>
      </c>
      <c r="B34" s="375" t="s">
        <v>182</v>
      </c>
      <c r="C34" s="375" t="s">
        <v>59</v>
      </c>
      <c r="D34" s="376">
        <v>3527</v>
      </c>
      <c r="E34" s="376">
        <v>3853</v>
      </c>
      <c r="F34" s="376">
        <v>1266</v>
      </c>
      <c r="G34" s="376">
        <v>1496</v>
      </c>
      <c r="H34" s="376">
        <v>3872</v>
      </c>
      <c r="I34" s="376">
        <v>3045</v>
      </c>
      <c r="J34" s="376">
        <v>4268</v>
      </c>
      <c r="K34" s="376">
        <v>3759</v>
      </c>
      <c r="L34" s="376">
        <v>3997</v>
      </c>
      <c r="M34" s="376">
        <v>4145</v>
      </c>
      <c r="N34" s="376">
        <v>4434</v>
      </c>
    </row>
    <row r="35" spans="1:14" ht="20.100000000000001" customHeight="1" x14ac:dyDescent="0.25">
      <c r="A35" s="374" t="s">
        <v>78</v>
      </c>
      <c r="B35" s="375" t="s">
        <v>183</v>
      </c>
      <c r="C35" s="375" t="s">
        <v>59</v>
      </c>
      <c r="D35" s="376">
        <v>706</v>
      </c>
      <c r="E35" s="376">
        <v>596</v>
      </c>
      <c r="F35" s="376">
        <v>775</v>
      </c>
      <c r="G35" s="376">
        <v>682</v>
      </c>
      <c r="H35" s="376">
        <v>781</v>
      </c>
      <c r="I35" s="376">
        <v>871</v>
      </c>
      <c r="J35" s="376">
        <v>1707</v>
      </c>
      <c r="K35" s="376">
        <v>874</v>
      </c>
      <c r="L35" s="376">
        <v>751</v>
      </c>
      <c r="M35" s="376">
        <v>719</v>
      </c>
      <c r="N35" s="376">
        <v>741</v>
      </c>
    </row>
    <row r="36" spans="1:14" ht="20.100000000000001" customHeight="1" x14ac:dyDescent="0.25">
      <c r="A36" s="374" t="s">
        <v>78</v>
      </c>
      <c r="B36" s="375" t="s">
        <v>184</v>
      </c>
      <c r="C36" s="375" t="s">
        <v>57</v>
      </c>
      <c r="D36" s="376">
        <v>1601</v>
      </c>
      <c r="E36" s="376">
        <v>1495</v>
      </c>
      <c r="F36" s="376">
        <v>1956</v>
      </c>
      <c r="G36" s="376">
        <v>1712</v>
      </c>
      <c r="H36" s="376">
        <v>1580</v>
      </c>
      <c r="I36" s="376">
        <v>1470</v>
      </c>
      <c r="J36" s="376">
        <v>1703</v>
      </c>
      <c r="K36" s="376">
        <v>1663</v>
      </c>
      <c r="L36" s="376">
        <v>1655</v>
      </c>
      <c r="M36" s="376">
        <v>665</v>
      </c>
      <c r="N36" s="376">
        <v>628</v>
      </c>
    </row>
    <row r="37" spans="1:14" ht="20.100000000000001" customHeight="1" x14ac:dyDescent="0.25">
      <c r="A37" s="374" t="s">
        <v>79</v>
      </c>
      <c r="B37" s="375" t="s">
        <v>185</v>
      </c>
      <c r="C37" s="375" t="s">
        <v>57</v>
      </c>
      <c r="D37" s="376">
        <v>730</v>
      </c>
      <c r="E37" s="376">
        <v>275</v>
      </c>
      <c r="F37" s="376">
        <v>239</v>
      </c>
      <c r="G37" s="376">
        <v>298</v>
      </c>
      <c r="H37" s="376">
        <v>311</v>
      </c>
      <c r="I37" s="376">
        <v>300</v>
      </c>
      <c r="J37" s="376">
        <v>389</v>
      </c>
      <c r="K37" s="376">
        <v>341</v>
      </c>
      <c r="L37" s="376">
        <v>349</v>
      </c>
      <c r="M37" s="376">
        <v>360</v>
      </c>
      <c r="N37" s="376">
        <v>373</v>
      </c>
    </row>
    <row r="38" spans="1:14" ht="20.100000000000001" customHeight="1" x14ac:dyDescent="0.25">
      <c r="A38" s="374" t="s">
        <v>80</v>
      </c>
      <c r="B38" s="375" t="s">
        <v>186</v>
      </c>
      <c r="C38" s="375" t="s">
        <v>57</v>
      </c>
      <c r="D38" s="376">
        <v>92</v>
      </c>
      <c r="E38" s="376">
        <v>107</v>
      </c>
      <c r="F38" s="376">
        <v>105</v>
      </c>
      <c r="G38" s="376">
        <v>87</v>
      </c>
      <c r="H38" s="376">
        <v>88</v>
      </c>
      <c r="I38" s="376">
        <v>105</v>
      </c>
      <c r="J38" s="376">
        <v>136</v>
      </c>
      <c r="K38" s="376">
        <v>89</v>
      </c>
      <c r="L38" s="376">
        <v>101</v>
      </c>
      <c r="M38" s="376">
        <v>87</v>
      </c>
      <c r="N38" s="376">
        <v>126</v>
      </c>
    </row>
    <row r="39" spans="1:14" ht="20.100000000000001" customHeight="1" x14ac:dyDescent="0.25">
      <c r="A39" s="374" t="s">
        <v>81</v>
      </c>
      <c r="B39" s="704" t="s">
        <v>597</v>
      </c>
      <c r="C39" s="375" t="s">
        <v>59</v>
      </c>
      <c r="D39" s="376">
        <v>0</v>
      </c>
      <c r="E39" s="376">
        <v>0</v>
      </c>
      <c r="F39" s="376">
        <v>0</v>
      </c>
      <c r="G39" s="376">
        <v>0</v>
      </c>
      <c r="H39" s="376">
        <v>0</v>
      </c>
      <c r="I39" s="376">
        <v>0</v>
      </c>
      <c r="J39" s="376">
        <v>0</v>
      </c>
      <c r="K39" s="376">
        <v>0</v>
      </c>
      <c r="L39" s="376">
        <v>723</v>
      </c>
      <c r="M39" s="376">
        <v>849</v>
      </c>
      <c r="N39" s="376">
        <v>808</v>
      </c>
    </row>
    <row r="40" spans="1:14" ht="20.100000000000001" customHeight="1" x14ac:dyDescent="0.25">
      <c r="A40" s="374" t="s">
        <v>81</v>
      </c>
      <c r="B40" s="375" t="s">
        <v>248</v>
      </c>
      <c r="C40" s="375" t="s">
        <v>59</v>
      </c>
      <c r="D40" s="376">
        <v>790</v>
      </c>
      <c r="E40" s="376">
        <v>931</v>
      </c>
      <c r="F40" s="376">
        <v>153</v>
      </c>
      <c r="G40" s="376">
        <v>838</v>
      </c>
      <c r="H40" s="376">
        <v>892</v>
      </c>
      <c r="I40" s="376">
        <v>197</v>
      </c>
      <c r="J40" s="376">
        <v>288</v>
      </c>
      <c r="K40" s="376">
        <v>282</v>
      </c>
      <c r="L40" s="376">
        <v>226</v>
      </c>
      <c r="M40" s="376">
        <v>220</v>
      </c>
      <c r="N40" s="376">
        <v>256</v>
      </c>
    </row>
    <row r="41" spans="1:14" ht="20.100000000000001" customHeight="1" x14ac:dyDescent="0.25">
      <c r="A41" s="374" t="s">
        <v>81</v>
      </c>
      <c r="B41" s="375" t="s">
        <v>187</v>
      </c>
      <c r="C41" s="375" t="s">
        <v>57</v>
      </c>
      <c r="D41" s="376">
        <v>164</v>
      </c>
      <c r="E41" s="376">
        <v>999</v>
      </c>
      <c r="F41" s="376">
        <v>937</v>
      </c>
      <c r="G41" s="376">
        <v>776</v>
      </c>
      <c r="H41" s="376">
        <v>894</v>
      </c>
      <c r="I41" s="376">
        <v>721</v>
      </c>
      <c r="J41" s="376">
        <v>215</v>
      </c>
      <c r="K41" s="376">
        <v>211</v>
      </c>
      <c r="L41" s="376">
        <v>211</v>
      </c>
      <c r="M41" s="376">
        <v>213</v>
      </c>
      <c r="N41" s="376">
        <v>212</v>
      </c>
    </row>
    <row r="42" spans="1:14" ht="20.100000000000001" customHeight="1" x14ac:dyDescent="0.25">
      <c r="A42" s="374" t="s">
        <v>82</v>
      </c>
      <c r="B42" s="375" t="s">
        <v>189</v>
      </c>
      <c r="C42" s="375" t="s">
        <v>59</v>
      </c>
      <c r="D42" s="376">
        <v>1183</v>
      </c>
      <c r="E42" s="376">
        <v>1451</v>
      </c>
      <c r="F42" s="376">
        <v>1206</v>
      </c>
      <c r="G42" s="376">
        <v>1447</v>
      </c>
      <c r="H42" s="376">
        <v>1484</v>
      </c>
      <c r="I42" s="376">
        <v>1586</v>
      </c>
      <c r="J42" s="376">
        <v>1357</v>
      </c>
      <c r="K42" s="376">
        <v>1417</v>
      </c>
      <c r="L42" s="376">
        <v>1350</v>
      </c>
      <c r="M42" s="376">
        <v>1717</v>
      </c>
      <c r="N42" s="376">
        <v>2277</v>
      </c>
    </row>
    <row r="43" spans="1:14" ht="20.100000000000001" customHeight="1" x14ac:dyDescent="0.25">
      <c r="A43" s="374" t="s">
        <v>82</v>
      </c>
      <c r="B43" s="375" t="s">
        <v>190</v>
      </c>
      <c r="C43" s="375" t="s">
        <v>57</v>
      </c>
      <c r="D43" s="376">
        <v>683</v>
      </c>
      <c r="E43" s="376">
        <v>688</v>
      </c>
      <c r="F43" s="376">
        <v>708</v>
      </c>
      <c r="G43" s="376">
        <v>570</v>
      </c>
      <c r="H43" s="376">
        <v>530</v>
      </c>
      <c r="I43" s="376">
        <v>511</v>
      </c>
      <c r="J43" s="376">
        <v>611</v>
      </c>
      <c r="K43" s="376">
        <v>703</v>
      </c>
      <c r="L43" s="376">
        <v>633</v>
      </c>
      <c r="M43" s="376">
        <v>705</v>
      </c>
      <c r="N43" s="376">
        <v>796</v>
      </c>
    </row>
    <row r="44" spans="1:14" ht="20.100000000000001" customHeight="1" x14ac:dyDescent="0.25">
      <c r="A44" s="374" t="s">
        <v>83</v>
      </c>
      <c r="B44" s="375" t="s">
        <v>191</v>
      </c>
      <c r="C44" s="375" t="s">
        <v>57</v>
      </c>
      <c r="D44" s="376">
        <v>1082</v>
      </c>
      <c r="E44" s="376">
        <v>1164</v>
      </c>
      <c r="F44" s="376">
        <v>1313</v>
      </c>
      <c r="G44" s="376">
        <v>1275</v>
      </c>
      <c r="H44" s="376">
        <v>1229</v>
      </c>
      <c r="I44" s="376">
        <v>1395</v>
      </c>
      <c r="J44" s="376">
        <v>1456</v>
      </c>
      <c r="K44" s="376">
        <v>1333</v>
      </c>
      <c r="L44" s="376">
        <v>1270</v>
      </c>
      <c r="M44" s="376">
        <v>294</v>
      </c>
      <c r="N44" s="376">
        <v>260</v>
      </c>
    </row>
    <row r="45" spans="1:14" ht="20.100000000000001" customHeight="1" x14ac:dyDescent="0.25">
      <c r="A45" s="374" t="s">
        <v>84</v>
      </c>
      <c r="B45" s="375" t="s">
        <v>85</v>
      </c>
      <c r="C45" s="375" t="s">
        <v>57</v>
      </c>
      <c r="D45" s="376">
        <v>1898</v>
      </c>
      <c r="E45" s="376">
        <v>2063</v>
      </c>
      <c r="F45" s="376">
        <v>1864</v>
      </c>
      <c r="G45" s="376">
        <v>2123</v>
      </c>
      <c r="H45" s="376">
        <v>2174</v>
      </c>
      <c r="I45" s="376">
        <v>1994</v>
      </c>
      <c r="J45" s="376">
        <v>2288</v>
      </c>
      <c r="K45" s="376">
        <v>2315</v>
      </c>
      <c r="L45" s="376">
        <v>2476</v>
      </c>
      <c r="M45" s="376">
        <v>2767</v>
      </c>
      <c r="N45" s="376">
        <v>3099</v>
      </c>
    </row>
    <row r="46" spans="1:14" ht="20.100000000000001" customHeight="1" x14ac:dyDescent="0.25">
      <c r="A46" s="374" t="s">
        <v>86</v>
      </c>
      <c r="B46" s="375" t="s">
        <v>192</v>
      </c>
      <c r="C46" s="375" t="s">
        <v>59</v>
      </c>
      <c r="D46" s="376">
        <v>310</v>
      </c>
      <c r="E46" s="376">
        <v>1808</v>
      </c>
      <c r="F46" s="376">
        <v>1675</v>
      </c>
      <c r="G46" s="376">
        <v>1660</v>
      </c>
      <c r="H46" s="376">
        <v>286</v>
      </c>
      <c r="I46" s="376">
        <v>298</v>
      </c>
      <c r="J46" s="376">
        <v>313</v>
      </c>
      <c r="K46" s="376">
        <v>245</v>
      </c>
      <c r="L46" s="376">
        <v>358</v>
      </c>
      <c r="M46" s="376">
        <v>342</v>
      </c>
      <c r="N46" s="376">
        <v>202</v>
      </c>
    </row>
    <row r="47" spans="1:14" ht="20.100000000000001" customHeight="1" x14ac:dyDescent="0.25">
      <c r="A47" s="374" t="s">
        <v>86</v>
      </c>
      <c r="B47" s="375" t="s">
        <v>193</v>
      </c>
      <c r="C47" s="375" t="s">
        <v>59</v>
      </c>
      <c r="D47" s="376">
        <v>4831</v>
      </c>
      <c r="E47" s="376">
        <v>5016</v>
      </c>
      <c r="F47" s="376">
        <v>3579</v>
      </c>
      <c r="G47" s="376">
        <v>3246</v>
      </c>
      <c r="H47" s="376">
        <v>3189</v>
      </c>
      <c r="I47" s="376">
        <v>2844</v>
      </c>
      <c r="J47" s="376">
        <v>3042</v>
      </c>
      <c r="K47" s="376">
        <v>2926</v>
      </c>
      <c r="L47" s="376">
        <v>2965</v>
      </c>
      <c r="M47" s="376">
        <v>2772</v>
      </c>
      <c r="N47" s="376">
        <v>2938</v>
      </c>
    </row>
    <row r="48" spans="1:14" ht="20.100000000000001" customHeight="1" x14ac:dyDescent="0.25">
      <c r="A48" s="374" t="s">
        <v>86</v>
      </c>
      <c r="B48" s="375" t="s">
        <v>194</v>
      </c>
      <c r="C48" s="375" t="s">
        <v>57</v>
      </c>
      <c r="D48" s="376">
        <v>173</v>
      </c>
      <c r="E48" s="376">
        <v>169</v>
      </c>
      <c r="F48" s="376">
        <v>164</v>
      </c>
      <c r="G48" s="376">
        <v>186</v>
      </c>
      <c r="H48" s="376">
        <v>204</v>
      </c>
      <c r="I48" s="376">
        <v>176</v>
      </c>
      <c r="J48" s="376">
        <v>172</v>
      </c>
      <c r="K48" s="376">
        <v>168</v>
      </c>
      <c r="L48" s="376">
        <v>157</v>
      </c>
      <c r="M48" s="376">
        <v>132</v>
      </c>
      <c r="N48" s="376">
        <v>358</v>
      </c>
    </row>
    <row r="49" spans="1:14" ht="20.100000000000001" customHeight="1" x14ac:dyDescent="0.25">
      <c r="A49" s="374" t="s">
        <v>86</v>
      </c>
      <c r="B49" s="704" t="s">
        <v>332</v>
      </c>
      <c r="C49" s="375" t="s">
        <v>59</v>
      </c>
      <c r="D49" s="376">
        <v>0</v>
      </c>
      <c r="E49" s="376">
        <v>2141</v>
      </c>
      <c r="F49" s="376">
        <v>2206</v>
      </c>
      <c r="G49" s="376">
        <v>2305</v>
      </c>
      <c r="H49" s="376">
        <v>2410</v>
      </c>
      <c r="I49" s="376">
        <v>2391</v>
      </c>
      <c r="J49" s="376">
        <v>2487</v>
      </c>
      <c r="K49" s="376">
        <v>2498</v>
      </c>
      <c r="L49" s="376">
        <v>2512</v>
      </c>
      <c r="M49" s="376">
        <v>2733</v>
      </c>
      <c r="N49" s="376">
        <v>3244</v>
      </c>
    </row>
    <row r="50" spans="1:14" ht="20.100000000000001" customHeight="1" x14ac:dyDescent="0.25">
      <c r="A50" s="374" t="s">
        <v>86</v>
      </c>
      <c r="B50" s="375" t="s">
        <v>196</v>
      </c>
      <c r="C50" s="375" t="s">
        <v>57</v>
      </c>
      <c r="D50" s="376">
        <v>1587</v>
      </c>
      <c r="E50" s="376">
        <v>1623</v>
      </c>
      <c r="F50" s="376">
        <v>1248</v>
      </c>
      <c r="G50" s="376">
        <v>1094</v>
      </c>
      <c r="H50" s="376">
        <v>1573</v>
      </c>
      <c r="I50" s="376">
        <v>1357</v>
      </c>
      <c r="J50" s="376">
        <v>1694</v>
      </c>
      <c r="K50" s="376">
        <v>1802</v>
      </c>
      <c r="L50" s="376">
        <v>1742</v>
      </c>
      <c r="M50" s="376">
        <v>1922</v>
      </c>
      <c r="N50" s="376">
        <v>2142</v>
      </c>
    </row>
    <row r="51" spans="1:14" ht="20.100000000000001" customHeight="1" x14ac:dyDescent="0.25">
      <c r="A51" s="374" t="s">
        <v>87</v>
      </c>
      <c r="B51" s="375" t="s">
        <v>198</v>
      </c>
      <c r="C51" s="375" t="s">
        <v>57</v>
      </c>
      <c r="D51" s="376">
        <v>215</v>
      </c>
      <c r="E51" s="376">
        <v>246</v>
      </c>
      <c r="F51" s="376">
        <v>252</v>
      </c>
      <c r="G51" s="376">
        <v>217</v>
      </c>
      <c r="H51" s="376">
        <v>207</v>
      </c>
      <c r="I51" s="376">
        <v>198</v>
      </c>
      <c r="J51" s="376">
        <v>188</v>
      </c>
      <c r="K51" s="376">
        <v>176</v>
      </c>
      <c r="L51" s="376">
        <v>168</v>
      </c>
      <c r="M51" s="376">
        <v>200</v>
      </c>
      <c r="N51" s="376">
        <v>368</v>
      </c>
    </row>
    <row r="52" spans="1:14" ht="20.100000000000001" customHeight="1" x14ac:dyDescent="0.25">
      <c r="A52" s="374" t="s">
        <v>87</v>
      </c>
      <c r="B52" s="704" t="s">
        <v>637</v>
      </c>
      <c r="C52" s="375" t="s">
        <v>59</v>
      </c>
      <c r="D52" s="376">
        <v>0</v>
      </c>
      <c r="E52" s="376">
        <v>0</v>
      </c>
      <c r="F52" s="376">
        <v>0</v>
      </c>
      <c r="G52" s="376">
        <v>0</v>
      </c>
      <c r="H52" s="376">
        <v>0</v>
      </c>
      <c r="I52" s="376">
        <v>0</v>
      </c>
      <c r="J52" s="376">
        <v>0</v>
      </c>
      <c r="K52" s="376">
        <v>0</v>
      </c>
      <c r="L52" s="376">
        <v>0</v>
      </c>
      <c r="M52" s="376">
        <v>1290</v>
      </c>
      <c r="N52" s="376">
        <v>1036</v>
      </c>
    </row>
    <row r="53" spans="1:14" ht="20.100000000000001" customHeight="1" x14ac:dyDescent="0.25">
      <c r="A53" s="374" t="s">
        <v>87</v>
      </c>
      <c r="B53" s="375" t="s">
        <v>197</v>
      </c>
      <c r="C53" s="375" t="s">
        <v>57</v>
      </c>
      <c r="D53" s="376">
        <v>257</v>
      </c>
      <c r="E53" s="376">
        <v>255</v>
      </c>
      <c r="F53" s="376">
        <v>256</v>
      </c>
      <c r="G53" s="376">
        <v>251</v>
      </c>
      <c r="H53" s="376">
        <v>247</v>
      </c>
      <c r="I53" s="376">
        <v>279</v>
      </c>
      <c r="J53" s="376">
        <v>1072</v>
      </c>
      <c r="K53" s="376">
        <v>1036</v>
      </c>
      <c r="L53" s="376">
        <v>843</v>
      </c>
      <c r="M53" s="376">
        <v>306</v>
      </c>
      <c r="N53" s="376">
        <v>240</v>
      </c>
    </row>
    <row r="54" spans="1:14" ht="20.100000000000001" customHeight="1" x14ac:dyDescent="0.25">
      <c r="A54" s="374" t="s">
        <v>88</v>
      </c>
      <c r="B54" s="375" t="s">
        <v>200</v>
      </c>
      <c r="C54" s="375" t="s">
        <v>59</v>
      </c>
      <c r="D54" s="376">
        <v>2313</v>
      </c>
      <c r="E54" s="376">
        <v>2502</v>
      </c>
      <c r="F54" s="376">
        <v>2294</v>
      </c>
      <c r="G54" s="376">
        <v>2346</v>
      </c>
      <c r="H54" s="376">
        <v>2179</v>
      </c>
      <c r="I54" s="376">
        <v>2175</v>
      </c>
      <c r="J54" s="376">
        <v>2188</v>
      </c>
      <c r="K54" s="376">
        <v>1759</v>
      </c>
      <c r="L54" s="376">
        <v>1330</v>
      </c>
      <c r="M54" s="376">
        <v>1407</v>
      </c>
      <c r="N54" s="376">
        <v>1441</v>
      </c>
    </row>
    <row r="55" spans="1:14" ht="20.100000000000001" customHeight="1" x14ac:dyDescent="0.25">
      <c r="A55" s="374" t="s">
        <v>88</v>
      </c>
      <c r="B55" s="375" t="s">
        <v>929</v>
      </c>
      <c r="C55" s="375" t="s">
        <v>57</v>
      </c>
      <c r="D55" s="376">
        <v>0</v>
      </c>
      <c r="E55" s="376">
        <v>0</v>
      </c>
      <c r="F55" s="376">
        <v>0</v>
      </c>
      <c r="G55" s="376">
        <v>0</v>
      </c>
      <c r="H55" s="376">
        <v>0</v>
      </c>
      <c r="I55" s="376">
        <v>0</v>
      </c>
      <c r="J55" s="376">
        <v>0</v>
      </c>
      <c r="K55" s="376">
        <v>0</v>
      </c>
      <c r="L55" s="376">
        <v>0</v>
      </c>
      <c r="M55" s="376">
        <v>0</v>
      </c>
      <c r="N55" s="376">
        <v>1381</v>
      </c>
    </row>
    <row r="56" spans="1:14" ht="20.100000000000001" customHeight="1" x14ac:dyDescent="0.25">
      <c r="A56" s="374" t="s">
        <v>88</v>
      </c>
      <c r="B56" s="375" t="s">
        <v>199</v>
      </c>
      <c r="C56" s="375" t="s">
        <v>57</v>
      </c>
      <c r="D56" s="376">
        <v>642</v>
      </c>
      <c r="E56" s="376">
        <v>642</v>
      </c>
      <c r="F56" s="376">
        <v>270</v>
      </c>
      <c r="G56" s="376">
        <v>514</v>
      </c>
      <c r="H56" s="376">
        <v>447</v>
      </c>
      <c r="I56" s="376">
        <v>566</v>
      </c>
      <c r="J56" s="376">
        <v>696</v>
      </c>
      <c r="K56" s="376">
        <v>516</v>
      </c>
      <c r="L56" s="376">
        <v>406</v>
      </c>
      <c r="M56" s="376">
        <v>443</v>
      </c>
      <c r="N56" s="376">
        <v>595</v>
      </c>
    </row>
    <row r="57" spans="1:14" ht="20.100000000000001" customHeight="1" x14ac:dyDescent="0.25">
      <c r="A57" s="374" t="s">
        <v>89</v>
      </c>
      <c r="B57" s="375" t="s">
        <v>201</v>
      </c>
      <c r="C57" s="375" t="s">
        <v>57</v>
      </c>
      <c r="D57" s="376">
        <v>169</v>
      </c>
      <c r="E57" s="376">
        <v>185</v>
      </c>
      <c r="F57" s="376">
        <v>160</v>
      </c>
      <c r="G57" s="376">
        <v>164</v>
      </c>
      <c r="H57" s="376">
        <v>171</v>
      </c>
      <c r="I57" s="376">
        <v>162</v>
      </c>
      <c r="J57" s="376">
        <v>197</v>
      </c>
      <c r="K57" s="376">
        <v>611</v>
      </c>
      <c r="L57" s="376">
        <v>134</v>
      </c>
      <c r="M57" s="376">
        <v>120</v>
      </c>
      <c r="N57" s="376">
        <v>129</v>
      </c>
    </row>
    <row r="58" spans="1:14" ht="20.100000000000001" customHeight="1" x14ac:dyDescent="0.25">
      <c r="A58" s="374" t="s">
        <v>90</v>
      </c>
      <c r="B58" s="375" t="s">
        <v>202</v>
      </c>
      <c r="C58" s="375" t="s">
        <v>57</v>
      </c>
      <c r="D58" s="376">
        <v>131</v>
      </c>
      <c r="E58" s="376">
        <v>140</v>
      </c>
      <c r="F58" s="376">
        <v>192</v>
      </c>
      <c r="G58" s="376">
        <v>147</v>
      </c>
      <c r="H58" s="376">
        <v>179</v>
      </c>
      <c r="I58" s="376">
        <v>198</v>
      </c>
      <c r="J58" s="376">
        <v>221</v>
      </c>
      <c r="K58" s="376">
        <v>216</v>
      </c>
      <c r="L58" s="376">
        <v>263</v>
      </c>
      <c r="M58" s="376">
        <v>302</v>
      </c>
      <c r="N58" s="376">
        <v>356</v>
      </c>
    </row>
    <row r="59" spans="1:14" ht="20.100000000000001" customHeight="1" x14ac:dyDescent="0.25">
      <c r="A59" s="374" t="s">
        <v>91</v>
      </c>
      <c r="B59" s="375" t="s">
        <v>203</v>
      </c>
      <c r="C59" s="375" t="s">
        <v>92</v>
      </c>
      <c r="D59" s="376">
        <v>2616</v>
      </c>
      <c r="E59" s="376">
        <v>2718</v>
      </c>
      <c r="F59" s="376">
        <v>862</v>
      </c>
      <c r="G59" s="376">
        <v>2927</v>
      </c>
      <c r="H59" s="376">
        <v>2845</v>
      </c>
      <c r="I59" s="376">
        <v>2561</v>
      </c>
      <c r="J59" s="376">
        <v>2684</v>
      </c>
      <c r="K59" s="376">
        <v>2766</v>
      </c>
      <c r="L59" s="376">
        <v>2600</v>
      </c>
      <c r="M59" s="376">
        <v>2717</v>
      </c>
      <c r="N59" s="376">
        <v>3191</v>
      </c>
    </row>
    <row r="60" spans="1:14" ht="20.100000000000001" customHeight="1" x14ac:dyDescent="0.25">
      <c r="A60" s="374" t="s">
        <v>91</v>
      </c>
      <c r="B60" s="375" t="s">
        <v>204</v>
      </c>
      <c r="C60" s="375" t="s">
        <v>59</v>
      </c>
      <c r="D60" s="376">
        <v>1710</v>
      </c>
      <c r="E60" s="376">
        <v>1695</v>
      </c>
      <c r="F60" s="376">
        <v>1669</v>
      </c>
      <c r="G60" s="376">
        <v>1543</v>
      </c>
      <c r="H60" s="376">
        <v>1491</v>
      </c>
      <c r="I60" s="376">
        <v>1479</v>
      </c>
      <c r="J60" s="376">
        <v>1646</v>
      </c>
      <c r="K60" s="376">
        <v>1650</v>
      </c>
      <c r="L60" s="376">
        <v>739</v>
      </c>
      <c r="M60" s="376">
        <v>680</v>
      </c>
      <c r="N60" s="376">
        <v>803</v>
      </c>
    </row>
    <row r="61" spans="1:14" ht="20.100000000000001" customHeight="1" x14ac:dyDescent="0.25">
      <c r="A61" s="374" t="s">
        <v>91</v>
      </c>
      <c r="B61" s="375" t="s">
        <v>205</v>
      </c>
      <c r="C61" s="375" t="s">
        <v>92</v>
      </c>
      <c r="D61" s="376">
        <v>1394</v>
      </c>
      <c r="E61" s="376">
        <v>1123</v>
      </c>
      <c r="F61" s="376">
        <v>826</v>
      </c>
      <c r="G61" s="376">
        <v>1050</v>
      </c>
      <c r="H61" s="376">
        <v>929</v>
      </c>
      <c r="I61" s="376">
        <v>1009</v>
      </c>
      <c r="J61" s="376">
        <v>903</v>
      </c>
      <c r="K61" s="376">
        <v>1583</v>
      </c>
      <c r="L61" s="376">
        <v>709</v>
      </c>
      <c r="M61" s="376">
        <v>812</v>
      </c>
      <c r="N61" s="376">
        <v>544</v>
      </c>
    </row>
    <row r="62" spans="1:14" ht="20.100000000000001" customHeight="1" x14ac:dyDescent="0.25">
      <c r="A62" s="374" t="s">
        <v>93</v>
      </c>
      <c r="B62" s="375" t="s">
        <v>206</v>
      </c>
      <c r="C62" s="375" t="s">
        <v>57</v>
      </c>
      <c r="D62" s="376">
        <v>216</v>
      </c>
      <c r="E62" s="376">
        <v>207</v>
      </c>
      <c r="F62" s="376">
        <v>202</v>
      </c>
      <c r="G62" s="376">
        <v>211</v>
      </c>
      <c r="H62" s="376">
        <v>220</v>
      </c>
      <c r="I62" s="376">
        <v>204</v>
      </c>
      <c r="J62" s="376">
        <v>201</v>
      </c>
      <c r="K62" s="376">
        <v>209</v>
      </c>
      <c r="L62" s="376">
        <v>213</v>
      </c>
      <c r="M62" s="376">
        <v>205</v>
      </c>
      <c r="N62" s="376">
        <v>204</v>
      </c>
    </row>
    <row r="63" spans="1:14" ht="20.100000000000001" customHeight="1" x14ac:dyDescent="0.25">
      <c r="A63" s="374" t="s">
        <v>94</v>
      </c>
      <c r="B63" s="704" t="s">
        <v>633</v>
      </c>
      <c r="C63" s="375" t="s">
        <v>59</v>
      </c>
      <c r="D63" s="376">
        <v>0</v>
      </c>
      <c r="E63" s="376">
        <v>0</v>
      </c>
      <c r="F63" s="376">
        <v>0</v>
      </c>
      <c r="G63" s="376">
        <v>0</v>
      </c>
      <c r="H63" s="376">
        <v>0</v>
      </c>
      <c r="I63" s="376">
        <v>0</v>
      </c>
      <c r="J63" s="376">
        <v>0</v>
      </c>
      <c r="K63" s="376">
        <v>182</v>
      </c>
      <c r="L63" s="376">
        <v>81</v>
      </c>
      <c r="M63" s="376">
        <v>188</v>
      </c>
      <c r="N63" s="376">
        <v>217</v>
      </c>
    </row>
    <row r="64" spans="1:14" ht="20.100000000000001" customHeight="1" x14ac:dyDescent="0.25">
      <c r="A64" s="374" t="s">
        <v>94</v>
      </c>
      <c r="B64" s="375" t="s">
        <v>208</v>
      </c>
      <c r="C64" s="375" t="s">
        <v>59</v>
      </c>
      <c r="D64" s="376">
        <v>1586</v>
      </c>
      <c r="E64" s="376">
        <v>1391</v>
      </c>
      <c r="F64" s="376">
        <v>2336</v>
      </c>
      <c r="G64" s="376">
        <v>113</v>
      </c>
      <c r="H64" s="376">
        <v>2885</v>
      </c>
      <c r="I64" s="376">
        <v>337</v>
      </c>
      <c r="J64" s="376">
        <v>287</v>
      </c>
      <c r="K64" s="376">
        <v>330</v>
      </c>
      <c r="L64" s="376">
        <v>242</v>
      </c>
      <c r="M64" s="376">
        <v>357</v>
      </c>
      <c r="N64" s="376">
        <v>228</v>
      </c>
    </row>
    <row r="65" spans="1:15" ht="20.100000000000001" customHeight="1" x14ac:dyDescent="0.25">
      <c r="A65" s="374" t="s">
        <v>94</v>
      </c>
      <c r="B65" s="375" t="s">
        <v>209</v>
      </c>
      <c r="C65" s="375" t="s">
        <v>57</v>
      </c>
      <c r="D65" s="376">
        <v>1303</v>
      </c>
      <c r="E65" s="376">
        <v>1473</v>
      </c>
      <c r="F65" s="376">
        <v>204</v>
      </c>
      <c r="G65" s="376">
        <v>266</v>
      </c>
      <c r="H65" s="376">
        <v>1394</v>
      </c>
      <c r="I65" s="376">
        <v>235</v>
      </c>
      <c r="J65" s="376">
        <v>1499</v>
      </c>
      <c r="K65" s="376">
        <v>1300</v>
      </c>
      <c r="L65" s="376">
        <v>1328</v>
      </c>
      <c r="M65" s="376">
        <v>245</v>
      </c>
      <c r="N65" s="376">
        <v>1516</v>
      </c>
    </row>
    <row r="66" spans="1:15" ht="20.100000000000001" customHeight="1" x14ac:dyDescent="0.25">
      <c r="A66" s="374" t="s">
        <v>95</v>
      </c>
      <c r="B66" s="375" t="s">
        <v>210</v>
      </c>
      <c r="C66" s="375" t="s">
        <v>57</v>
      </c>
      <c r="D66" s="376">
        <v>584</v>
      </c>
      <c r="E66" s="376">
        <v>264</v>
      </c>
      <c r="F66" s="376">
        <v>273</v>
      </c>
      <c r="G66" s="376">
        <v>253</v>
      </c>
      <c r="H66" s="376">
        <v>273</v>
      </c>
      <c r="I66" s="376">
        <v>209</v>
      </c>
      <c r="J66" s="376">
        <v>223</v>
      </c>
      <c r="K66" s="376">
        <v>196</v>
      </c>
      <c r="L66" s="376">
        <v>201</v>
      </c>
      <c r="M66" s="376">
        <v>257</v>
      </c>
      <c r="N66" s="376">
        <v>274</v>
      </c>
    </row>
    <row r="67" spans="1:15" ht="20.100000000000001" customHeight="1" x14ac:dyDescent="0.25">
      <c r="A67" s="374" t="s">
        <v>95</v>
      </c>
      <c r="B67" s="704" t="s">
        <v>634</v>
      </c>
      <c r="C67" s="375" t="s">
        <v>57</v>
      </c>
      <c r="D67" s="376">
        <v>0</v>
      </c>
      <c r="E67" s="376">
        <v>0</v>
      </c>
      <c r="F67" s="376">
        <v>0</v>
      </c>
      <c r="G67" s="376">
        <v>0</v>
      </c>
      <c r="H67" s="376">
        <v>0</v>
      </c>
      <c r="I67" s="376">
        <v>0</v>
      </c>
      <c r="J67" s="376">
        <v>766</v>
      </c>
      <c r="K67" s="376">
        <v>695</v>
      </c>
      <c r="L67" s="376">
        <v>673</v>
      </c>
      <c r="M67" s="376">
        <v>652</v>
      </c>
      <c r="N67" s="376">
        <v>776</v>
      </c>
    </row>
    <row r="68" spans="1:15" ht="20.100000000000001" customHeight="1" x14ac:dyDescent="0.25">
      <c r="A68" s="374" t="s">
        <v>95</v>
      </c>
      <c r="B68" s="375" t="s">
        <v>211</v>
      </c>
      <c r="C68" s="375" t="s">
        <v>57</v>
      </c>
      <c r="D68" s="376">
        <v>288</v>
      </c>
      <c r="E68" s="376">
        <v>297</v>
      </c>
      <c r="F68" s="376">
        <v>308</v>
      </c>
      <c r="G68" s="376">
        <v>271</v>
      </c>
      <c r="H68" s="376">
        <v>279</v>
      </c>
      <c r="I68" s="376">
        <v>277</v>
      </c>
      <c r="J68" s="376">
        <v>281</v>
      </c>
      <c r="K68" s="376">
        <v>282</v>
      </c>
      <c r="L68" s="376">
        <v>269</v>
      </c>
      <c r="M68" s="376">
        <v>250</v>
      </c>
      <c r="N68" s="376">
        <v>257</v>
      </c>
    </row>
    <row r="69" spans="1:15" ht="20.100000000000001" customHeight="1" x14ac:dyDescent="0.25">
      <c r="A69" s="374" t="s">
        <v>95</v>
      </c>
      <c r="B69" s="375" t="s">
        <v>212</v>
      </c>
      <c r="C69" s="375" t="s">
        <v>57</v>
      </c>
      <c r="D69" s="376">
        <v>1198</v>
      </c>
      <c r="E69" s="376">
        <v>1123</v>
      </c>
      <c r="F69" s="376">
        <v>882</v>
      </c>
      <c r="G69" s="376">
        <v>1089</v>
      </c>
      <c r="H69" s="376">
        <v>1190</v>
      </c>
      <c r="I69" s="376">
        <v>1433</v>
      </c>
      <c r="J69" s="376">
        <v>359</v>
      </c>
      <c r="K69" s="376">
        <v>353</v>
      </c>
      <c r="L69" s="376">
        <v>840</v>
      </c>
      <c r="M69" s="376">
        <v>959</v>
      </c>
      <c r="N69" s="376">
        <v>1058</v>
      </c>
    </row>
    <row r="70" spans="1:15" ht="20.100000000000001" customHeight="1" x14ac:dyDescent="0.25">
      <c r="A70" s="374" t="s">
        <v>96</v>
      </c>
      <c r="B70" s="375" t="s">
        <v>213</v>
      </c>
      <c r="C70" s="375" t="s">
        <v>59</v>
      </c>
      <c r="D70" s="376">
        <v>857</v>
      </c>
      <c r="E70" s="376">
        <v>1444</v>
      </c>
      <c r="F70" s="376">
        <v>1472</v>
      </c>
      <c r="G70" s="376">
        <v>1403</v>
      </c>
      <c r="H70" s="376">
        <v>1284</v>
      </c>
      <c r="I70" s="376">
        <v>1206</v>
      </c>
      <c r="J70" s="376">
        <v>993</v>
      </c>
      <c r="K70" s="376">
        <v>1535</v>
      </c>
      <c r="L70" s="376">
        <v>1439</v>
      </c>
      <c r="M70" s="376">
        <v>1636</v>
      </c>
      <c r="N70" s="376">
        <v>1895</v>
      </c>
    </row>
    <row r="71" spans="1:15" ht="20.100000000000001" customHeight="1" x14ac:dyDescent="0.25">
      <c r="A71" s="374" t="s">
        <v>96</v>
      </c>
      <c r="B71" s="375" t="s">
        <v>252</v>
      </c>
      <c r="C71" s="375" t="s">
        <v>57</v>
      </c>
      <c r="D71" s="376">
        <v>362</v>
      </c>
      <c r="E71" s="376">
        <v>380</v>
      </c>
      <c r="F71" s="376">
        <v>359</v>
      </c>
      <c r="G71" s="376">
        <v>398</v>
      </c>
      <c r="H71" s="376">
        <v>448</v>
      </c>
      <c r="I71" s="376">
        <v>328</v>
      </c>
      <c r="J71" s="376">
        <v>302</v>
      </c>
      <c r="K71" s="376">
        <v>249</v>
      </c>
      <c r="L71" s="376">
        <v>217</v>
      </c>
      <c r="M71" s="376">
        <v>233</v>
      </c>
      <c r="N71" s="376">
        <v>171</v>
      </c>
    </row>
    <row r="72" spans="1:15" ht="20.100000000000001" customHeight="1" x14ac:dyDescent="0.25">
      <c r="A72" s="374" t="s">
        <v>97</v>
      </c>
      <c r="B72" s="375" t="s">
        <v>229</v>
      </c>
      <c r="C72" s="375" t="s">
        <v>57</v>
      </c>
      <c r="D72" s="376">
        <v>296</v>
      </c>
      <c r="E72" s="376">
        <v>357</v>
      </c>
      <c r="F72" s="376">
        <v>333</v>
      </c>
      <c r="G72" s="376">
        <v>316</v>
      </c>
      <c r="H72" s="376">
        <v>360</v>
      </c>
      <c r="I72" s="376">
        <v>2188</v>
      </c>
      <c r="J72" s="376">
        <v>374</v>
      </c>
      <c r="K72" s="376">
        <v>340</v>
      </c>
      <c r="L72" s="376">
        <v>356</v>
      </c>
      <c r="M72" s="376">
        <v>353</v>
      </c>
      <c r="N72" s="376">
        <v>366</v>
      </c>
    </row>
    <row r="73" spans="1:15" ht="20.100000000000001" customHeight="1" x14ac:dyDescent="0.25">
      <c r="A73" s="374" t="s">
        <v>98</v>
      </c>
      <c r="B73" s="375" t="s">
        <v>930</v>
      </c>
      <c r="C73" s="375" t="s">
        <v>59</v>
      </c>
      <c r="D73" s="376">
        <v>0</v>
      </c>
      <c r="E73" s="376">
        <v>0</v>
      </c>
      <c r="F73" s="376">
        <v>0</v>
      </c>
      <c r="G73" s="376">
        <v>0</v>
      </c>
      <c r="H73" s="376">
        <v>0</v>
      </c>
      <c r="I73" s="376">
        <v>0</v>
      </c>
      <c r="J73" s="376">
        <v>0</v>
      </c>
      <c r="K73" s="376">
        <v>0</v>
      </c>
      <c r="L73" s="376">
        <v>0</v>
      </c>
      <c r="M73" s="376">
        <v>0</v>
      </c>
      <c r="N73" s="376">
        <v>365</v>
      </c>
    </row>
    <row r="74" spans="1:15" ht="20.100000000000001" customHeight="1" x14ac:dyDescent="0.25">
      <c r="A74" s="374" t="s">
        <v>98</v>
      </c>
      <c r="B74" s="375" t="s">
        <v>215</v>
      </c>
      <c r="C74" s="375" t="s">
        <v>57</v>
      </c>
      <c r="D74" s="376">
        <v>242</v>
      </c>
      <c r="E74" s="376">
        <v>262</v>
      </c>
      <c r="F74" s="376">
        <v>182</v>
      </c>
      <c r="G74" s="376">
        <v>174</v>
      </c>
      <c r="H74" s="376">
        <v>174</v>
      </c>
      <c r="I74" s="376">
        <v>201</v>
      </c>
      <c r="J74" s="376">
        <v>255</v>
      </c>
      <c r="K74" s="376">
        <v>255</v>
      </c>
      <c r="L74" s="376">
        <v>260</v>
      </c>
      <c r="M74" s="376">
        <v>245</v>
      </c>
      <c r="N74" s="376">
        <v>248</v>
      </c>
    </row>
    <row r="75" spans="1:15" ht="20.100000000000001" customHeight="1" x14ac:dyDescent="0.25">
      <c r="A75" s="374" t="s">
        <v>99</v>
      </c>
      <c r="B75" s="375" t="s">
        <v>216</v>
      </c>
      <c r="C75" s="375" t="s">
        <v>57</v>
      </c>
      <c r="D75" s="376">
        <v>1286</v>
      </c>
      <c r="E75" s="376">
        <v>1431</v>
      </c>
      <c r="F75" s="376">
        <v>1366</v>
      </c>
      <c r="G75" s="376">
        <v>999</v>
      </c>
      <c r="H75" s="376">
        <v>960</v>
      </c>
      <c r="I75" s="376">
        <v>962</v>
      </c>
      <c r="J75" s="376">
        <v>853</v>
      </c>
      <c r="K75" s="376">
        <v>946</v>
      </c>
      <c r="L75" s="376">
        <v>728</v>
      </c>
      <c r="M75" s="376">
        <v>236</v>
      </c>
      <c r="N75" s="376">
        <v>141</v>
      </c>
    </row>
    <row r="76" spans="1:15" ht="20.100000000000001" customHeight="1" x14ac:dyDescent="0.25">
      <c r="A76" s="374" t="s">
        <v>100</v>
      </c>
      <c r="B76" s="375" t="s">
        <v>217</v>
      </c>
      <c r="C76" s="375" t="s">
        <v>59</v>
      </c>
      <c r="D76" s="376">
        <v>2266</v>
      </c>
      <c r="E76" s="376">
        <v>2316</v>
      </c>
      <c r="F76" s="376">
        <v>2162</v>
      </c>
      <c r="G76" s="376">
        <v>2353</v>
      </c>
      <c r="H76" s="376">
        <v>2316</v>
      </c>
      <c r="I76" s="376">
        <v>2438</v>
      </c>
      <c r="J76" s="376">
        <v>2552</v>
      </c>
      <c r="K76" s="376">
        <v>2586</v>
      </c>
      <c r="L76" s="376">
        <v>2479</v>
      </c>
      <c r="M76" s="376">
        <v>2659</v>
      </c>
      <c r="N76" s="376">
        <v>3106</v>
      </c>
    </row>
    <row r="77" spans="1:15" ht="20.100000000000001" customHeight="1" x14ac:dyDescent="0.25">
      <c r="A77" s="374" t="s">
        <v>101</v>
      </c>
      <c r="B77" s="704" t="s">
        <v>635</v>
      </c>
      <c r="C77" s="375" t="s">
        <v>61</v>
      </c>
      <c r="D77" s="376">
        <v>0</v>
      </c>
      <c r="E77" s="376">
        <v>0</v>
      </c>
      <c r="F77" s="376">
        <v>0</v>
      </c>
      <c r="G77" s="376">
        <v>0</v>
      </c>
      <c r="H77" s="376">
        <v>0</v>
      </c>
      <c r="I77" s="376">
        <v>0</v>
      </c>
      <c r="J77" s="376">
        <v>0</v>
      </c>
      <c r="K77" s="376">
        <v>0</v>
      </c>
      <c r="L77" s="376">
        <v>0</v>
      </c>
      <c r="M77" s="376">
        <v>227</v>
      </c>
      <c r="N77" s="376">
        <v>101</v>
      </c>
    </row>
    <row r="78" spans="1:15" ht="20.100000000000001" customHeight="1" x14ac:dyDescent="0.25">
      <c r="A78" s="374" t="s">
        <v>101</v>
      </c>
      <c r="B78" s="704" t="s">
        <v>636</v>
      </c>
      <c r="C78" s="375" t="s">
        <v>59</v>
      </c>
      <c r="D78" s="376">
        <v>0</v>
      </c>
      <c r="E78" s="376">
        <v>0</v>
      </c>
      <c r="F78" s="376">
        <v>0</v>
      </c>
      <c r="G78" s="376">
        <v>0</v>
      </c>
      <c r="H78" s="376">
        <v>0</v>
      </c>
      <c r="I78" s="376">
        <v>0</v>
      </c>
      <c r="J78" s="376">
        <v>0</v>
      </c>
      <c r="K78" s="376">
        <v>0</v>
      </c>
      <c r="L78" s="376">
        <v>0</v>
      </c>
      <c r="M78" s="376">
        <v>141</v>
      </c>
      <c r="N78" s="376">
        <v>97</v>
      </c>
    </row>
    <row r="79" spans="1:15" ht="20.100000000000001" customHeight="1" x14ac:dyDescent="0.25">
      <c r="A79" s="374" t="s">
        <v>101</v>
      </c>
      <c r="B79" s="375" t="s">
        <v>218</v>
      </c>
      <c r="C79" s="375" t="s">
        <v>57</v>
      </c>
      <c r="D79" s="376">
        <v>74</v>
      </c>
      <c r="E79" s="376">
        <v>66</v>
      </c>
      <c r="F79" s="376">
        <v>97</v>
      </c>
      <c r="G79" s="376">
        <v>129</v>
      </c>
      <c r="H79" s="376">
        <v>80</v>
      </c>
      <c r="I79" s="376">
        <v>83</v>
      </c>
      <c r="J79" s="376">
        <v>110</v>
      </c>
      <c r="K79" s="376">
        <v>130</v>
      </c>
      <c r="L79" s="376">
        <v>106</v>
      </c>
      <c r="M79" s="376">
        <v>104</v>
      </c>
      <c r="N79" s="376">
        <v>93</v>
      </c>
    </row>
    <row r="80" spans="1:15" ht="32.25" customHeight="1" thickBot="1" x14ac:dyDescent="0.3">
      <c r="A80" s="33"/>
      <c r="B80" s="34" t="s">
        <v>219</v>
      </c>
      <c r="C80" s="34"/>
      <c r="D80" s="321">
        <v>72997</v>
      </c>
      <c r="E80" s="321">
        <v>79953</v>
      </c>
      <c r="F80" s="321">
        <v>70667</v>
      </c>
      <c r="G80" s="321">
        <v>65363</v>
      </c>
      <c r="H80" s="321">
        <v>73100</v>
      </c>
      <c r="I80" s="321">
        <v>68588</v>
      </c>
      <c r="J80" s="321">
        <v>74158</v>
      </c>
      <c r="K80" s="321">
        <v>73815</v>
      </c>
      <c r="L80" s="321">
        <v>72757</v>
      </c>
      <c r="M80" s="321">
        <v>75035</v>
      </c>
      <c r="N80" s="321">
        <v>81332</v>
      </c>
      <c r="O80" s="41"/>
    </row>
    <row r="81" spans="1:14" ht="21.9" customHeight="1" thickTop="1" x14ac:dyDescent="0.25">
      <c r="A81" s="359"/>
      <c r="B81" s="371" t="s">
        <v>220</v>
      </c>
      <c r="C81" s="371"/>
      <c r="D81" s="356"/>
      <c r="E81" s="356"/>
      <c r="F81" s="360"/>
      <c r="G81" s="356"/>
      <c r="H81" s="356"/>
      <c r="I81" s="360"/>
      <c r="J81" s="360"/>
      <c r="K81" s="360"/>
      <c r="L81" s="360"/>
      <c r="M81" s="360"/>
      <c r="N81" s="360"/>
    </row>
    <row r="82" spans="1:14" ht="20.100000000000001" customHeight="1" x14ac:dyDescent="0.25">
      <c r="A82" s="374" t="s">
        <v>103</v>
      </c>
      <c r="B82" s="375" t="s">
        <v>104</v>
      </c>
      <c r="C82" s="375" t="s">
        <v>57</v>
      </c>
      <c r="D82" s="376">
        <v>0</v>
      </c>
      <c r="E82" s="376">
        <v>0</v>
      </c>
      <c r="F82" s="376">
        <v>0</v>
      </c>
      <c r="G82" s="376">
        <v>0</v>
      </c>
      <c r="H82" s="376">
        <v>1771</v>
      </c>
      <c r="I82" s="376">
        <v>3844</v>
      </c>
      <c r="J82" s="376">
        <v>118</v>
      </c>
      <c r="K82" s="376">
        <v>128</v>
      </c>
      <c r="L82" s="376">
        <v>104</v>
      </c>
      <c r="M82" s="376">
        <v>88</v>
      </c>
      <c r="N82" s="376">
        <v>90</v>
      </c>
    </row>
    <row r="83" spans="1:14" ht="20.100000000000001" customHeight="1" thickBot="1" x14ac:dyDescent="0.3">
      <c r="A83" s="681" t="s">
        <v>613</v>
      </c>
      <c r="B83" s="682" t="s">
        <v>622</v>
      </c>
      <c r="C83" s="682" t="s">
        <v>59</v>
      </c>
      <c r="D83" s="683">
        <v>0</v>
      </c>
      <c r="E83" s="683">
        <v>0</v>
      </c>
      <c r="F83" s="683">
        <v>0</v>
      </c>
      <c r="G83" s="683">
        <v>0</v>
      </c>
      <c r="H83" s="683">
        <v>0</v>
      </c>
      <c r="I83" s="683">
        <v>0</v>
      </c>
      <c r="J83" s="683">
        <v>0</v>
      </c>
      <c r="K83" s="683">
        <v>0</v>
      </c>
      <c r="L83" s="683">
        <v>0</v>
      </c>
      <c r="M83" s="683">
        <v>124</v>
      </c>
      <c r="N83" s="683">
        <v>89</v>
      </c>
    </row>
    <row r="84" spans="1:14" ht="14.25" customHeight="1" thickTop="1" x14ac:dyDescent="0.25"/>
    <row r="85" spans="1:14" ht="22.95" customHeight="1" x14ac:dyDescent="0.25">
      <c r="A85" s="1008" t="s">
        <v>1041</v>
      </c>
      <c r="B85" s="1008"/>
      <c r="C85" s="1008"/>
      <c r="D85" s="1008"/>
      <c r="E85" s="1008"/>
      <c r="F85" s="1008"/>
      <c r="G85" s="1008"/>
      <c r="H85" s="1008"/>
      <c r="I85" s="1008"/>
      <c r="J85" s="1008"/>
      <c r="K85" s="1008"/>
      <c r="L85" s="1008"/>
    </row>
    <row r="86" spans="1:14" ht="13.8" x14ac:dyDescent="0.25">
      <c r="A86" s="29" t="s">
        <v>611</v>
      </c>
    </row>
    <row r="88" spans="1:14" x14ac:dyDescent="0.25">
      <c r="A88" s="29" t="s">
        <v>222</v>
      </c>
      <c r="L88" s="41"/>
      <c r="M88" s="41"/>
      <c r="N88" s="41"/>
    </row>
    <row r="89" spans="1:14" x14ac:dyDescent="0.25">
      <c r="A89" s="29" t="s">
        <v>731</v>
      </c>
    </row>
  </sheetData>
  <autoFilter ref="A3:C3" xr:uid="{00000000-0001-0000-0700-000000000000}"/>
  <mergeCells count="3">
    <mergeCell ref="A2:B2"/>
    <mergeCell ref="A1:C1"/>
    <mergeCell ref="A85:L85"/>
  </mergeCells>
  <conditionalFormatting sqref="A4:N79 A82:N83">
    <cfRule type="expression" dxfId="59" priority="1">
      <formula>MOD(ROW(),2)=0</formula>
    </cfRule>
  </conditionalFormatting>
  <hyperlinks>
    <hyperlink ref="A2:B2" location="TOC!A1" display="Return to Table of Contents" xr:uid="{00000000-0004-0000-0700-000000000000}"/>
  </hyperlinks>
  <pageMargins left="0.25" right="0.25" top="0.75" bottom="0.75" header="0.3" footer="0.3"/>
  <pageSetup scale="55" fitToHeight="0" orientation="portrait" horizontalDpi="300" verticalDpi="300" r:id="rId1"/>
  <headerFooter>
    <oddHeader>&amp;L&amp;9 2025-26 &amp;"Arial,Italic"Survey of Dental Education&amp;"Arial,Regular"
Report 1 - Academic Programs, Enrollment, and Graduates</oddHeader>
  </headerFooter>
  <rowBreaks count="1" manualBreakCount="1">
    <brk id="62"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BV93"/>
  <sheetViews>
    <sheetView zoomScaleNormal="100" workbookViewId="0">
      <pane xSplit="3" ySplit="5" topLeftCell="D6" activePane="bottomRight" state="frozen"/>
      <selection activeCell="M10" sqref="M10"/>
      <selection pane="topRight" activeCell="M10" sqref="M10"/>
      <selection pane="bottomLeft" activeCell="M10" sqref="M10"/>
      <selection pane="bottomRight" sqref="A1:C1"/>
    </sheetView>
  </sheetViews>
  <sheetFormatPr defaultColWidth="9.109375" defaultRowHeight="13.2" x14ac:dyDescent="0.25"/>
  <cols>
    <col min="1" max="1" width="8.109375" style="1" customWidth="1"/>
    <col min="2" max="2" width="48.88671875" style="1" customWidth="1"/>
    <col min="3" max="3" width="20.6640625" style="1" customWidth="1"/>
    <col min="4" max="73" width="7.6640625" style="1" customWidth="1"/>
    <col min="74" max="16384" width="9.109375" style="1"/>
  </cols>
  <sheetData>
    <row r="1" spans="1:73" ht="33.75" customHeight="1" x14ac:dyDescent="0.3">
      <c r="A1" s="1011" t="s">
        <v>934</v>
      </c>
      <c r="B1" s="1011"/>
      <c r="C1" s="1011"/>
      <c r="AH1" s="576"/>
    </row>
    <row r="2" spans="1:73" ht="20.25" customHeight="1" x14ac:dyDescent="0.25">
      <c r="A2" s="1009" t="s">
        <v>10</v>
      </c>
      <c r="B2" s="1009"/>
      <c r="C2" s="462"/>
    </row>
    <row r="3" spans="1:73" ht="18.600000000000001" customHeight="1" x14ac:dyDescent="0.25">
      <c r="A3" s="493"/>
      <c r="B3" s="526"/>
      <c r="C3" s="153"/>
      <c r="D3" s="1016" t="s">
        <v>136</v>
      </c>
      <c r="E3" s="1017"/>
      <c r="F3" s="1017"/>
      <c r="G3" s="1017"/>
      <c r="H3" s="1017"/>
      <c r="I3" s="1017"/>
      <c r="J3" s="1016" t="s">
        <v>137</v>
      </c>
      <c r="K3" s="1017"/>
      <c r="L3" s="1017"/>
      <c r="M3" s="1017"/>
      <c r="N3" s="1017"/>
      <c r="O3" s="1017"/>
      <c r="P3" s="1016" t="s">
        <v>138</v>
      </c>
      <c r="Q3" s="1017"/>
      <c r="R3" s="1017"/>
      <c r="S3" s="1017"/>
      <c r="T3" s="1017"/>
      <c r="U3" s="1017"/>
      <c r="V3" s="1016" t="s">
        <v>139</v>
      </c>
      <c r="W3" s="1017"/>
      <c r="X3" s="1017"/>
      <c r="Y3" s="1017"/>
      <c r="Z3" s="1017"/>
      <c r="AA3" s="1017"/>
      <c r="AB3" s="1016" t="s">
        <v>140</v>
      </c>
      <c r="AC3" s="1017"/>
      <c r="AD3" s="1017"/>
      <c r="AE3" s="1017"/>
      <c r="AF3" s="1017"/>
      <c r="AG3" s="1017"/>
      <c r="AH3" s="1016" t="s">
        <v>141</v>
      </c>
      <c r="AI3" s="1017"/>
      <c r="AJ3" s="1017"/>
      <c r="AK3" s="1017"/>
      <c r="AL3" s="1017"/>
      <c r="AM3" s="1017"/>
      <c r="AN3" s="1016" t="s">
        <v>142</v>
      </c>
      <c r="AO3" s="1017"/>
      <c r="AP3" s="1017"/>
      <c r="AQ3" s="1017"/>
      <c r="AR3" s="1017"/>
      <c r="AS3" s="1017"/>
      <c r="AT3" s="1016" t="s">
        <v>143</v>
      </c>
      <c r="AU3" s="1017"/>
      <c r="AV3" s="1017"/>
      <c r="AW3" s="1017"/>
      <c r="AX3" s="1017"/>
      <c r="AY3" s="1017"/>
      <c r="AZ3" s="1016" t="s">
        <v>590</v>
      </c>
      <c r="BA3" s="1017"/>
      <c r="BB3" s="1017"/>
      <c r="BC3" s="1017"/>
      <c r="BD3" s="1017"/>
      <c r="BE3" s="1017"/>
      <c r="BF3" s="1016" t="s">
        <v>618</v>
      </c>
      <c r="BG3" s="1017"/>
      <c r="BH3" s="1017"/>
      <c r="BI3" s="1017"/>
      <c r="BJ3" s="1017"/>
      <c r="BK3" s="1017"/>
      <c r="BL3" s="1017"/>
      <c r="BM3" s="1017"/>
      <c r="BN3" s="1016" t="s">
        <v>735</v>
      </c>
      <c r="BO3" s="1017"/>
      <c r="BP3" s="1017"/>
      <c r="BQ3" s="1017"/>
      <c r="BR3" s="1017"/>
      <c r="BS3" s="1017"/>
      <c r="BT3" s="1017"/>
      <c r="BU3" s="1017"/>
    </row>
    <row r="4" spans="1:73" ht="13.8" x14ac:dyDescent="0.25">
      <c r="A4" s="493"/>
      <c r="B4" s="526"/>
      <c r="C4" s="153"/>
      <c r="D4" s="1016" t="s">
        <v>145</v>
      </c>
      <c r="E4" s="1017"/>
      <c r="F4" s="1017" t="s">
        <v>144</v>
      </c>
      <c r="G4" s="1017"/>
      <c r="H4" s="1017" t="s">
        <v>342</v>
      </c>
      <c r="I4" s="1017"/>
      <c r="J4" s="1016" t="s">
        <v>145</v>
      </c>
      <c r="K4" s="1017"/>
      <c r="L4" s="1017" t="s">
        <v>144</v>
      </c>
      <c r="M4" s="1017"/>
      <c r="N4" s="1017" t="s">
        <v>67</v>
      </c>
      <c r="O4" s="1017"/>
      <c r="P4" s="1016" t="s">
        <v>145</v>
      </c>
      <c r="Q4" s="1017"/>
      <c r="R4" s="1017" t="s">
        <v>144</v>
      </c>
      <c r="S4" s="1017"/>
      <c r="T4" s="1017" t="s">
        <v>67</v>
      </c>
      <c r="U4" s="1017"/>
      <c r="V4" s="1016" t="s">
        <v>145</v>
      </c>
      <c r="W4" s="1017"/>
      <c r="X4" s="1017" t="s">
        <v>144</v>
      </c>
      <c r="Y4" s="1017"/>
      <c r="Z4" s="1017" t="s">
        <v>67</v>
      </c>
      <c r="AA4" s="1017"/>
      <c r="AB4" s="1016" t="s">
        <v>145</v>
      </c>
      <c r="AC4" s="1017"/>
      <c r="AD4" s="1017" t="s">
        <v>144</v>
      </c>
      <c r="AE4" s="1017"/>
      <c r="AF4" s="1017" t="s">
        <v>67</v>
      </c>
      <c r="AG4" s="1017"/>
      <c r="AH4" s="1016" t="s">
        <v>145</v>
      </c>
      <c r="AI4" s="1017"/>
      <c r="AJ4" s="1017" t="s">
        <v>144</v>
      </c>
      <c r="AK4" s="1017"/>
      <c r="AL4" s="1017" t="s">
        <v>67</v>
      </c>
      <c r="AM4" s="1017"/>
      <c r="AN4" s="1016" t="s">
        <v>145</v>
      </c>
      <c r="AO4" s="1017"/>
      <c r="AP4" s="1017" t="s">
        <v>144</v>
      </c>
      <c r="AQ4" s="1017"/>
      <c r="AR4" s="1017" t="s">
        <v>67</v>
      </c>
      <c r="AS4" s="1017"/>
      <c r="AT4" s="1016" t="s">
        <v>145</v>
      </c>
      <c r="AU4" s="1017"/>
      <c r="AV4" s="1017" t="s">
        <v>144</v>
      </c>
      <c r="AW4" s="1017"/>
      <c r="AX4" s="1017" t="s">
        <v>67</v>
      </c>
      <c r="AY4" s="1017"/>
      <c r="AZ4" s="1016" t="s">
        <v>145</v>
      </c>
      <c r="BA4" s="1017"/>
      <c r="BB4" s="1017" t="s">
        <v>144</v>
      </c>
      <c r="BC4" s="1017"/>
      <c r="BD4" s="1017" t="s">
        <v>67</v>
      </c>
      <c r="BE4" s="1017"/>
      <c r="BF4" s="1016" t="s">
        <v>145</v>
      </c>
      <c r="BG4" s="1017"/>
      <c r="BH4" s="1017" t="s">
        <v>144</v>
      </c>
      <c r="BI4" s="1017"/>
      <c r="BJ4" s="1018" t="s">
        <v>623</v>
      </c>
      <c r="BK4" s="1018"/>
      <c r="BL4" s="1017" t="s">
        <v>242</v>
      </c>
      <c r="BM4" s="1017"/>
      <c r="BN4" s="1016" t="s">
        <v>145</v>
      </c>
      <c r="BO4" s="1017"/>
      <c r="BP4" s="1017" t="s">
        <v>144</v>
      </c>
      <c r="BQ4" s="1017"/>
      <c r="BR4" s="1018" t="s">
        <v>623</v>
      </c>
      <c r="BS4" s="1018"/>
      <c r="BT4" s="1017" t="s">
        <v>242</v>
      </c>
      <c r="BU4" s="1017"/>
    </row>
    <row r="5" spans="1:73" ht="33.75" customHeight="1" x14ac:dyDescent="0.25">
      <c r="A5" s="493" t="s">
        <v>223</v>
      </c>
      <c r="B5" s="526" t="s">
        <v>153</v>
      </c>
      <c r="C5" s="153" t="s">
        <v>55</v>
      </c>
      <c r="D5" s="36" t="s">
        <v>19</v>
      </c>
      <c r="E5" s="19" t="s">
        <v>224</v>
      </c>
      <c r="F5" s="19" t="s">
        <v>19</v>
      </c>
      <c r="G5" s="19" t="s">
        <v>224</v>
      </c>
      <c r="H5" s="19" t="s">
        <v>19</v>
      </c>
      <c r="I5" s="19" t="s">
        <v>224</v>
      </c>
      <c r="J5" s="36" t="s">
        <v>19</v>
      </c>
      <c r="K5" s="19" t="s">
        <v>224</v>
      </c>
      <c r="L5" s="19" t="s">
        <v>19</v>
      </c>
      <c r="M5" s="19" t="s">
        <v>224</v>
      </c>
      <c r="N5" s="19" t="s">
        <v>19</v>
      </c>
      <c r="O5" s="19" t="s">
        <v>224</v>
      </c>
      <c r="P5" s="36" t="s">
        <v>19</v>
      </c>
      <c r="Q5" s="19" t="s">
        <v>224</v>
      </c>
      <c r="R5" s="19" t="s">
        <v>19</v>
      </c>
      <c r="S5" s="19" t="s">
        <v>224</v>
      </c>
      <c r="T5" s="19" t="s">
        <v>19</v>
      </c>
      <c r="U5" s="19" t="s">
        <v>224</v>
      </c>
      <c r="V5" s="36" t="s">
        <v>19</v>
      </c>
      <c r="W5" s="19" t="s">
        <v>224</v>
      </c>
      <c r="X5" s="19" t="s">
        <v>19</v>
      </c>
      <c r="Y5" s="19" t="s">
        <v>224</v>
      </c>
      <c r="Z5" s="19" t="s">
        <v>19</v>
      </c>
      <c r="AA5" s="19" t="s">
        <v>224</v>
      </c>
      <c r="AB5" s="36" t="s">
        <v>19</v>
      </c>
      <c r="AC5" s="19" t="s">
        <v>224</v>
      </c>
      <c r="AD5" s="19" t="s">
        <v>19</v>
      </c>
      <c r="AE5" s="19" t="s">
        <v>224</v>
      </c>
      <c r="AF5" s="19" t="s">
        <v>19</v>
      </c>
      <c r="AG5" s="19" t="s">
        <v>224</v>
      </c>
      <c r="AH5" s="36" t="s">
        <v>19</v>
      </c>
      <c r="AI5" s="19" t="s">
        <v>224</v>
      </c>
      <c r="AJ5" s="19" t="s">
        <v>19</v>
      </c>
      <c r="AK5" s="19" t="s">
        <v>224</v>
      </c>
      <c r="AL5" s="19" t="s">
        <v>19</v>
      </c>
      <c r="AM5" s="19" t="s">
        <v>224</v>
      </c>
      <c r="AN5" s="36" t="s">
        <v>19</v>
      </c>
      <c r="AO5" s="19" t="s">
        <v>224</v>
      </c>
      <c r="AP5" s="19" t="s">
        <v>19</v>
      </c>
      <c r="AQ5" s="19" t="s">
        <v>224</v>
      </c>
      <c r="AR5" s="19" t="s">
        <v>19</v>
      </c>
      <c r="AS5" s="19" t="s">
        <v>224</v>
      </c>
      <c r="AT5" s="36" t="s">
        <v>19</v>
      </c>
      <c r="AU5" s="19" t="s">
        <v>224</v>
      </c>
      <c r="AV5" s="19" t="s">
        <v>19</v>
      </c>
      <c r="AW5" s="19" t="s">
        <v>224</v>
      </c>
      <c r="AX5" s="19" t="s">
        <v>19</v>
      </c>
      <c r="AY5" s="19" t="s">
        <v>224</v>
      </c>
      <c r="AZ5" s="572" t="s">
        <v>19</v>
      </c>
      <c r="BA5" s="571" t="s">
        <v>224</v>
      </c>
      <c r="BB5" s="571" t="s">
        <v>19</v>
      </c>
      <c r="BC5" s="571" t="s">
        <v>224</v>
      </c>
      <c r="BD5" s="571" t="s">
        <v>19</v>
      </c>
      <c r="BE5" s="571" t="s">
        <v>224</v>
      </c>
      <c r="BF5" s="671" t="s">
        <v>19</v>
      </c>
      <c r="BG5" s="670" t="s">
        <v>224</v>
      </c>
      <c r="BH5" s="670" t="s">
        <v>19</v>
      </c>
      <c r="BI5" s="670" t="s">
        <v>224</v>
      </c>
      <c r="BJ5" s="670" t="s">
        <v>19</v>
      </c>
      <c r="BK5" s="670" t="s">
        <v>224</v>
      </c>
      <c r="BL5" s="670" t="s">
        <v>19</v>
      </c>
      <c r="BM5" s="670" t="s">
        <v>224</v>
      </c>
      <c r="BN5" s="871" t="s">
        <v>19</v>
      </c>
      <c r="BO5" s="872" t="s">
        <v>224</v>
      </c>
      <c r="BP5" s="872" t="s">
        <v>19</v>
      </c>
      <c r="BQ5" s="872" t="s">
        <v>224</v>
      </c>
      <c r="BR5" s="872" t="s">
        <v>19</v>
      </c>
      <c r="BS5" s="872" t="s">
        <v>224</v>
      </c>
      <c r="BT5" s="872" t="s">
        <v>19</v>
      </c>
      <c r="BU5" s="872" t="s">
        <v>224</v>
      </c>
    </row>
    <row r="6" spans="1:73" ht="20.100000000000001" customHeight="1" x14ac:dyDescent="0.25">
      <c r="A6" s="374" t="s">
        <v>56</v>
      </c>
      <c r="B6" s="375" t="s">
        <v>154</v>
      </c>
      <c r="C6" s="375" t="s">
        <v>57</v>
      </c>
      <c r="D6" s="377">
        <v>111</v>
      </c>
      <c r="E6" s="378">
        <v>48.9</v>
      </c>
      <c r="F6" s="377">
        <v>116</v>
      </c>
      <c r="G6" s="378">
        <v>51.1</v>
      </c>
      <c r="H6" s="377">
        <v>0</v>
      </c>
      <c r="I6" s="378">
        <v>0</v>
      </c>
      <c r="J6" s="377">
        <v>143</v>
      </c>
      <c r="K6" s="378">
        <v>52.2</v>
      </c>
      <c r="L6" s="377">
        <v>131</v>
      </c>
      <c r="M6" s="378">
        <v>47.8</v>
      </c>
      <c r="N6" s="377">
        <v>0</v>
      </c>
      <c r="O6" s="378">
        <v>0</v>
      </c>
      <c r="P6" s="377">
        <v>468</v>
      </c>
      <c r="Q6" s="378">
        <v>51</v>
      </c>
      <c r="R6" s="377">
        <v>449</v>
      </c>
      <c r="S6" s="378">
        <v>49</v>
      </c>
      <c r="T6" s="377">
        <v>0</v>
      </c>
      <c r="U6" s="378">
        <v>0</v>
      </c>
      <c r="V6" s="377">
        <v>478</v>
      </c>
      <c r="W6" s="378">
        <v>47.7</v>
      </c>
      <c r="X6" s="377">
        <v>523</v>
      </c>
      <c r="Y6" s="378">
        <v>52.1</v>
      </c>
      <c r="Z6" s="377">
        <v>2</v>
      </c>
      <c r="AA6" s="378">
        <v>0.2</v>
      </c>
      <c r="AB6" s="377">
        <v>459</v>
      </c>
      <c r="AC6" s="378">
        <v>47</v>
      </c>
      <c r="AD6" s="377">
        <v>516</v>
      </c>
      <c r="AE6" s="378">
        <v>52.9</v>
      </c>
      <c r="AF6" s="377">
        <v>1</v>
      </c>
      <c r="AG6" s="378">
        <v>0.1</v>
      </c>
      <c r="AH6" s="377">
        <v>419</v>
      </c>
      <c r="AI6" s="378">
        <v>44.9</v>
      </c>
      <c r="AJ6" s="377">
        <v>514</v>
      </c>
      <c r="AK6" s="378">
        <v>55.1</v>
      </c>
      <c r="AL6" s="377">
        <v>0</v>
      </c>
      <c r="AM6" s="378">
        <v>0</v>
      </c>
      <c r="AN6" s="377">
        <v>503</v>
      </c>
      <c r="AO6" s="378">
        <v>46.7</v>
      </c>
      <c r="AP6" s="377">
        <v>572</v>
      </c>
      <c r="AQ6" s="378">
        <v>53.2</v>
      </c>
      <c r="AR6" s="377">
        <v>1</v>
      </c>
      <c r="AS6" s="378">
        <v>0.1</v>
      </c>
      <c r="AT6" s="377">
        <v>551</v>
      </c>
      <c r="AU6" s="378">
        <v>47.9</v>
      </c>
      <c r="AV6" s="377">
        <v>598</v>
      </c>
      <c r="AW6" s="378">
        <v>52</v>
      </c>
      <c r="AX6" s="377">
        <v>2</v>
      </c>
      <c r="AY6" s="378">
        <v>0.2</v>
      </c>
      <c r="AZ6" s="377">
        <v>527</v>
      </c>
      <c r="BA6" s="378">
        <v>44.7</v>
      </c>
      <c r="BB6" s="377">
        <v>650</v>
      </c>
      <c r="BC6" s="378">
        <v>55.2</v>
      </c>
      <c r="BD6" s="377">
        <v>1</v>
      </c>
      <c r="BE6" s="378">
        <v>0.1</v>
      </c>
      <c r="BF6" s="377">
        <v>511</v>
      </c>
      <c r="BG6" s="378">
        <v>41.8</v>
      </c>
      <c r="BH6" s="377">
        <v>711</v>
      </c>
      <c r="BI6" s="378">
        <v>58.1</v>
      </c>
      <c r="BJ6" s="690">
        <v>0</v>
      </c>
      <c r="BK6" s="378">
        <v>0</v>
      </c>
      <c r="BL6" s="377">
        <v>1</v>
      </c>
      <c r="BM6" s="378">
        <v>0.1</v>
      </c>
      <c r="BN6" s="377">
        <v>555</v>
      </c>
      <c r="BO6" s="378">
        <v>40.4</v>
      </c>
      <c r="BP6" s="377">
        <v>820</v>
      </c>
      <c r="BQ6" s="378">
        <v>59.6</v>
      </c>
      <c r="BR6" s="690">
        <v>0</v>
      </c>
      <c r="BS6" s="378">
        <v>0</v>
      </c>
      <c r="BT6" s="377">
        <v>0</v>
      </c>
      <c r="BU6" s="378">
        <v>0</v>
      </c>
    </row>
    <row r="7" spans="1:73" ht="20.100000000000001" customHeight="1" x14ac:dyDescent="0.25">
      <c r="A7" s="374" t="s">
        <v>361</v>
      </c>
      <c r="B7" s="375" t="s">
        <v>931</v>
      </c>
      <c r="C7" s="375" t="s">
        <v>59</v>
      </c>
      <c r="D7" s="380">
        <v>0</v>
      </c>
      <c r="E7" s="380">
        <v>0</v>
      </c>
      <c r="F7" s="380">
        <v>0</v>
      </c>
      <c r="G7" s="380">
        <v>0</v>
      </c>
      <c r="H7" s="380">
        <v>0</v>
      </c>
      <c r="I7" s="380">
        <v>0</v>
      </c>
      <c r="J7" s="380">
        <v>0</v>
      </c>
      <c r="K7" s="380">
        <v>0</v>
      </c>
      <c r="L7" s="380">
        <v>0</v>
      </c>
      <c r="M7" s="380">
        <v>0</v>
      </c>
      <c r="N7" s="380">
        <v>0</v>
      </c>
      <c r="O7" s="380">
        <v>0</v>
      </c>
      <c r="P7" s="380">
        <v>0</v>
      </c>
      <c r="Q7" s="380">
        <v>0</v>
      </c>
      <c r="R7" s="380">
        <v>0</v>
      </c>
      <c r="S7" s="380">
        <v>0</v>
      </c>
      <c r="T7" s="380">
        <v>0</v>
      </c>
      <c r="U7" s="380">
        <v>0</v>
      </c>
      <c r="V7" s="380">
        <v>0</v>
      </c>
      <c r="W7" s="380">
        <v>0</v>
      </c>
      <c r="X7" s="380">
        <v>0</v>
      </c>
      <c r="Y7" s="380">
        <v>0</v>
      </c>
      <c r="Z7" s="380">
        <v>0</v>
      </c>
      <c r="AA7" s="380">
        <v>0</v>
      </c>
      <c r="AB7" s="380">
        <v>0</v>
      </c>
      <c r="AC7" s="380">
        <v>0</v>
      </c>
      <c r="AD7" s="380">
        <v>0</v>
      </c>
      <c r="AE7" s="380">
        <v>0</v>
      </c>
      <c r="AF7" s="380">
        <v>0</v>
      </c>
      <c r="AG7" s="380">
        <v>0</v>
      </c>
      <c r="AH7" s="380">
        <v>0</v>
      </c>
      <c r="AI7" s="380">
        <v>0</v>
      </c>
      <c r="AJ7" s="380">
        <v>0</v>
      </c>
      <c r="AK7" s="380">
        <v>0</v>
      </c>
      <c r="AL7" s="380">
        <v>0</v>
      </c>
      <c r="AM7" s="380">
        <v>0</v>
      </c>
      <c r="AN7" s="380">
        <v>0</v>
      </c>
      <c r="AO7" s="380">
        <v>0</v>
      </c>
      <c r="AP7" s="380">
        <v>0</v>
      </c>
      <c r="AQ7" s="380">
        <v>0</v>
      </c>
      <c r="AR7" s="380">
        <v>0</v>
      </c>
      <c r="AS7" s="380">
        <v>0</v>
      </c>
      <c r="AT7" s="380">
        <v>0</v>
      </c>
      <c r="AU7" s="380">
        <v>0</v>
      </c>
      <c r="AV7" s="380">
        <v>0</v>
      </c>
      <c r="AW7" s="380">
        <v>0</v>
      </c>
      <c r="AX7" s="380">
        <v>0</v>
      </c>
      <c r="AY7" s="380">
        <v>0</v>
      </c>
      <c r="AZ7" s="380">
        <v>0</v>
      </c>
      <c r="BA7" s="380">
        <v>0</v>
      </c>
      <c r="BB7" s="380">
        <v>0</v>
      </c>
      <c r="BC7" s="380">
        <v>0</v>
      </c>
      <c r="BD7" s="380">
        <v>0</v>
      </c>
      <c r="BE7" s="380">
        <v>0</v>
      </c>
      <c r="BF7" s="380">
        <v>0</v>
      </c>
      <c r="BG7" s="380">
        <v>0</v>
      </c>
      <c r="BH7" s="380">
        <v>0</v>
      </c>
      <c r="BI7" s="380">
        <v>0</v>
      </c>
      <c r="BJ7" s="380">
        <v>0</v>
      </c>
      <c r="BK7" s="380">
        <v>0</v>
      </c>
      <c r="BL7" s="380">
        <v>0</v>
      </c>
      <c r="BM7" s="380">
        <v>0</v>
      </c>
      <c r="BN7" s="777">
        <v>62</v>
      </c>
      <c r="BO7" s="897">
        <v>51.2</v>
      </c>
      <c r="BP7" s="777">
        <v>59</v>
      </c>
      <c r="BQ7" s="897">
        <v>48.8</v>
      </c>
      <c r="BR7" s="690">
        <v>0</v>
      </c>
      <c r="BS7" s="378">
        <v>0</v>
      </c>
      <c r="BT7" s="690">
        <v>0</v>
      </c>
      <c r="BU7" s="378">
        <v>0</v>
      </c>
    </row>
    <row r="8" spans="1:73" ht="20.100000000000001" customHeight="1" x14ac:dyDescent="0.25">
      <c r="A8" s="374" t="s">
        <v>58</v>
      </c>
      <c r="B8" s="375" t="s">
        <v>155</v>
      </c>
      <c r="C8" s="375" t="s">
        <v>59</v>
      </c>
      <c r="D8" s="377">
        <v>705</v>
      </c>
      <c r="E8" s="378">
        <v>53.9</v>
      </c>
      <c r="F8" s="377">
        <v>597</v>
      </c>
      <c r="G8" s="378">
        <v>45.6</v>
      </c>
      <c r="H8" s="377">
        <v>7</v>
      </c>
      <c r="I8" s="378">
        <v>0.5</v>
      </c>
      <c r="J8" s="377">
        <v>631</v>
      </c>
      <c r="K8" s="378">
        <v>51.1</v>
      </c>
      <c r="L8" s="377">
        <v>587</v>
      </c>
      <c r="M8" s="378">
        <v>47.5</v>
      </c>
      <c r="N8" s="377">
        <v>17</v>
      </c>
      <c r="O8" s="378">
        <v>1.4</v>
      </c>
      <c r="P8" s="377">
        <v>153</v>
      </c>
      <c r="Q8" s="378">
        <v>56.3</v>
      </c>
      <c r="R8" s="377">
        <v>118</v>
      </c>
      <c r="S8" s="378">
        <v>43.4</v>
      </c>
      <c r="T8" s="377">
        <v>1</v>
      </c>
      <c r="U8" s="378">
        <v>0.4</v>
      </c>
      <c r="V8" s="377">
        <v>531</v>
      </c>
      <c r="W8" s="378">
        <v>50</v>
      </c>
      <c r="X8" s="377">
        <v>526</v>
      </c>
      <c r="Y8" s="378">
        <v>49.6</v>
      </c>
      <c r="Z8" s="377">
        <v>4</v>
      </c>
      <c r="AA8" s="378">
        <v>0.4</v>
      </c>
      <c r="AB8" s="377">
        <v>726</v>
      </c>
      <c r="AC8" s="378">
        <v>47.7</v>
      </c>
      <c r="AD8" s="377">
        <v>795</v>
      </c>
      <c r="AE8" s="378">
        <v>52.3</v>
      </c>
      <c r="AF8" s="377">
        <v>0</v>
      </c>
      <c r="AG8" s="378">
        <v>0</v>
      </c>
      <c r="AH8" s="377">
        <v>146</v>
      </c>
      <c r="AI8" s="378">
        <v>44</v>
      </c>
      <c r="AJ8" s="377">
        <v>186</v>
      </c>
      <c r="AK8" s="378">
        <v>56</v>
      </c>
      <c r="AL8" s="377">
        <v>0</v>
      </c>
      <c r="AM8" s="378">
        <v>0</v>
      </c>
      <c r="AN8" s="377">
        <v>66</v>
      </c>
      <c r="AO8" s="378">
        <v>36.5</v>
      </c>
      <c r="AP8" s="377">
        <v>115</v>
      </c>
      <c r="AQ8" s="378">
        <v>63.5</v>
      </c>
      <c r="AR8" s="377">
        <v>0</v>
      </c>
      <c r="AS8" s="378">
        <v>0</v>
      </c>
      <c r="AT8" s="377">
        <v>927</v>
      </c>
      <c r="AU8" s="378">
        <v>45.8</v>
      </c>
      <c r="AV8" s="377">
        <v>1097</v>
      </c>
      <c r="AW8" s="378">
        <v>54.2</v>
      </c>
      <c r="AX8" s="377">
        <v>0</v>
      </c>
      <c r="AY8" s="378">
        <v>0</v>
      </c>
      <c r="AZ8" s="377">
        <v>692</v>
      </c>
      <c r="BA8" s="378">
        <v>47.6</v>
      </c>
      <c r="BB8" s="377">
        <v>762</v>
      </c>
      <c r="BC8" s="378">
        <v>52.4</v>
      </c>
      <c r="BD8" s="377">
        <v>0</v>
      </c>
      <c r="BE8" s="378">
        <v>0</v>
      </c>
      <c r="BF8" s="379">
        <v>1092</v>
      </c>
      <c r="BG8" s="378">
        <v>43.5</v>
      </c>
      <c r="BH8" s="379">
        <v>1420</v>
      </c>
      <c r="BI8" s="378">
        <v>56.5</v>
      </c>
      <c r="BJ8" s="690">
        <v>0</v>
      </c>
      <c r="BK8" s="378">
        <v>0</v>
      </c>
      <c r="BL8" s="377">
        <v>0</v>
      </c>
      <c r="BM8" s="378">
        <v>0</v>
      </c>
      <c r="BN8" s="379">
        <v>201</v>
      </c>
      <c r="BO8" s="378">
        <v>40.9</v>
      </c>
      <c r="BP8" s="379">
        <v>289</v>
      </c>
      <c r="BQ8" s="378">
        <v>58.9</v>
      </c>
      <c r="BR8" s="690">
        <v>0</v>
      </c>
      <c r="BS8" s="378">
        <v>0</v>
      </c>
      <c r="BT8" s="377">
        <v>1</v>
      </c>
      <c r="BU8" s="378">
        <v>0.2</v>
      </c>
    </row>
    <row r="9" spans="1:73" ht="20.100000000000001" customHeight="1" x14ac:dyDescent="0.25">
      <c r="A9" s="374" t="s">
        <v>58</v>
      </c>
      <c r="B9" s="375" t="s">
        <v>156</v>
      </c>
      <c r="C9" s="375" t="s">
        <v>59</v>
      </c>
      <c r="D9" s="379">
        <v>1190</v>
      </c>
      <c r="E9" s="378">
        <v>57.6</v>
      </c>
      <c r="F9" s="377">
        <v>876</v>
      </c>
      <c r="G9" s="378">
        <v>42.4</v>
      </c>
      <c r="H9" s="377">
        <v>0</v>
      </c>
      <c r="I9" s="378">
        <v>0</v>
      </c>
      <c r="J9" s="379">
        <v>1273</v>
      </c>
      <c r="K9" s="378">
        <v>56.6</v>
      </c>
      <c r="L9" s="377">
        <v>978</v>
      </c>
      <c r="M9" s="378">
        <v>43.4</v>
      </c>
      <c r="N9" s="377">
        <v>0</v>
      </c>
      <c r="O9" s="378">
        <v>0</v>
      </c>
      <c r="P9" s="377">
        <v>972</v>
      </c>
      <c r="Q9" s="378">
        <v>56.2</v>
      </c>
      <c r="R9" s="377">
        <v>757</v>
      </c>
      <c r="S9" s="378">
        <v>43.7</v>
      </c>
      <c r="T9" s="377">
        <v>2</v>
      </c>
      <c r="U9" s="378">
        <v>0.1</v>
      </c>
      <c r="V9" s="377">
        <v>838</v>
      </c>
      <c r="W9" s="378">
        <v>55.4</v>
      </c>
      <c r="X9" s="377">
        <v>675</v>
      </c>
      <c r="Y9" s="378">
        <v>44.6</v>
      </c>
      <c r="Z9" s="377">
        <v>0</v>
      </c>
      <c r="AA9" s="378">
        <v>0</v>
      </c>
      <c r="AB9" s="377">
        <v>644</v>
      </c>
      <c r="AC9" s="378">
        <v>52.6</v>
      </c>
      <c r="AD9" s="377">
        <v>580</v>
      </c>
      <c r="AE9" s="378">
        <v>47.3</v>
      </c>
      <c r="AF9" s="377">
        <v>1</v>
      </c>
      <c r="AG9" s="378">
        <v>0.1</v>
      </c>
      <c r="AH9" s="377">
        <v>623</v>
      </c>
      <c r="AI9" s="378">
        <v>51.5</v>
      </c>
      <c r="AJ9" s="377">
        <v>586</v>
      </c>
      <c r="AK9" s="378">
        <v>48.5</v>
      </c>
      <c r="AL9" s="377">
        <v>0</v>
      </c>
      <c r="AM9" s="378">
        <v>0</v>
      </c>
      <c r="AN9" s="377">
        <v>840</v>
      </c>
      <c r="AO9" s="378">
        <v>49.1</v>
      </c>
      <c r="AP9" s="377">
        <v>871</v>
      </c>
      <c r="AQ9" s="378">
        <v>50.9</v>
      </c>
      <c r="AR9" s="377">
        <v>0</v>
      </c>
      <c r="AS9" s="378">
        <v>0</v>
      </c>
      <c r="AT9" s="377">
        <v>784</v>
      </c>
      <c r="AU9" s="378">
        <v>44.9</v>
      </c>
      <c r="AV9" s="377">
        <v>961</v>
      </c>
      <c r="AW9" s="378">
        <v>55.1</v>
      </c>
      <c r="AX9" s="377">
        <v>0</v>
      </c>
      <c r="AY9" s="378">
        <v>0</v>
      </c>
      <c r="AZ9" s="377">
        <v>905</v>
      </c>
      <c r="BA9" s="378">
        <v>45.1</v>
      </c>
      <c r="BB9" s="377">
        <v>1099</v>
      </c>
      <c r="BC9" s="378">
        <v>54.8</v>
      </c>
      <c r="BD9" s="377">
        <v>2</v>
      </c>
      <c r="BE9" s="378">
        <v>0.1</v>
      </c>
      <c r="BF9" s="379">
        <v>1037</v>
      </c>
      <c r="BG9" s="378">
        <v>46.6</v>
      </c>
      <c r="BH9" s="379">
        <v>1188</v>
      </c>
      <c r="BI9" s="378">
        <v>53.4</v>
      </c>
      <c r="BJ9" s="690">
        <v>0</v>
      </c>
      <c r="BK9" s="378">
        <v>0</v>
      </c>
      <c r="BL9" s="377">
        <v>1</v>
      </c>
      <c r="BM9" s="378">
        <v>0</v>
      </c>
      <c r="BN9" s="379">
        <v>389</v>
      </c>
      <c r="BO9" s="378">
        <v>48.1</v>
      </c>
      <c r="BP9" s="379">
        <v>420</v>
      </c>
      <c r="BQ9" s="378">
        <v>51.9</v>
      </c>
      <c r="BR9" s="690">
        <v>0</v>
      </c>
      <c r="BS9" s="378">
        <v>0</v>
      </c>
      <c r="BT9" s="377">
        <v>0</v>
      </c>
      <c r="BU9" s="378">
        <v>0</v>
      </c>
    </row>
    <row r="10" spans="1:73" ht="20.100000000000001" customHeight="1" x14ac:dyDescent="0.25">
      <c r="A10" s="374" t="s">
        <v>60</v>
      </c>
      <c r="B10" s="381" t="s">
        <v>225</v>
      </c>
      <c r="C10" s="383" t="s">
        <v>61</v>
      </c>
      <c r="D10" s="380">
        <v>0</v>
      </c>
      <c r="E10" s="380">
        <v>0</v>
      </c>
      <c r="F10" s="380">
        <v>0</v>
      </c>
      <c r="G10" s="380">
        <v>0</v>
      </c>
      <c r="H10" s="380">
        <v>0</v>
      </c>
      <c r="I10" s="380">
        <v>0</v>
      </c>
      <c r="J10" s="380">
        <v>0</v>
      </c>
      <c r="K10" s="380">
        <v>0</v>
      </c>
      <c r="L10" s="380">
        <v>0</v>
      </c>
      <c r="M10" s="380">
        <v>0</v>
      </c>
      <c r="N10" s="380">
        <v>0</v>
      </c>
      <c r="O10" s="380">
        <v>0</v>
      </c>
      <c r="P10" s="380">
        <v>0</v>
      </c>
      <c r="Q10" s="380">
        <v>0</v>
      </c>
      <c r="R10" s="380">
        <v>0</v>
      </c>
      <c r="S10" s="380">
        <v>0</v>
      </c>
      <c r="T10" s="380">
        <v>0</v>
      </c>
      <c r="U10" s="380">
        <v>0</v>
      </c>
      <c r="V10" s="380">
        <v>0</v>
      </c>
      <c r="W10" s="380">
        <v>0</v>
      </c>
      <c r="X10" s="380">
        <v>0</v>
      </c>
      <c r="Y10" s="380">
        <v>0</v>
      </c>
      <c r="Z10" s="380">
        <v>0</v>
      </c>
      <c r="AA10" s="380">
        <v>0</v>
      </c>
      <c r="AB10" s="380">
        <v>0</v>
      </c>
      <c r="AC10" s="380">
        <v>0</v>
      </c>
      <c r="AD10" s="380">
        <v>0</v>
      </c>
      <c r="AE10" s="380">
        <v>0</v>
      </c>
      <c r="AF10" s="380">
        <v>0</v>
      </c>
      <c r="AG10" s="380">
        <v>0</v>
      </c>
      <c r="AH10" s="380">
        <v>0</v>
      </c>
      <c r="AI10" s="380">
        <v>0</v>
      </c>
      <c r="AJ10" s="380">
        <v>0</v>
      </c>
      <c r="AK10" s="380">
        <v>0</v>
      </c>
      <c r="AL10" s="380">
        <v>0</v>
      </c>
      <c r="AM10" s="380">
        <v>0</v>
      </c>
      <c r="AN10" s="380">
        <v>0</v>
      </c>
      <c r="AO10" s="380">
        <v>0</v>
      </c>
      <c r="AP10" s="380">
        <v>0</v>
      </c>
      <c r="AQ10" s="380">
        <v>0</v>
      </c>
      <c r="AR10" s="380">
        <v>0</v>
      </c>
      <c r="AS10" s="380">
        <v>0</v>
      </c>
      <c r="AT10" s="377">
        <v>303</v>
      </c>
      <c r="AU10" s="378">
        <v>46.9</v>
      </c>
      <c r="AV10" s="377">
        <v>343</v>
      </c>
      <c r="AW10" s="378">
        <v>53.1</v>
      </c>
      <c r="AX10" s="377">
        <v>0</v>
      </c>
      <c r="AY10" s="378">
        <v>0</v>
      </c>
      <c r="AZ10" s="377">
        <v>236</v>
      </c>
      <c r="BA10" s="378">
        <v>44.8</v>
      </c>
      <c r="BB10" s="377">
        <v>291</v>
      </c>
      <c r="BC10" s="378">
        <v>55.2</v>
      </c>
      <c r="BD10" s="377">
        <v>0</v>
      </c>
      <c r="BE10" s="378">
        <v>0</v>
      </c>
      <c r="BF10" s="377">
        <v>215</v>
      </c>
      <c r="BG10" s="378">
        <v>42.8</v>
      </c>
      <c r="BH10" s="377">
        <v>285</v>
      </c>
      <c r="BI10" s="378">
        <v>56.8</v>
      </c>
      <c r="BJ10" s="690">
        <v>2</v>
      </c>
      <c r="BK10" s="378">
        <v>0.4</v>
      </c>
      <c r="BL10" s="377">
        <v>0</v>
      </c>
      <c r="BM10" s="378">
        <v>0</v>
      </c>
      <c r="BN10" s="377">
        <v>253</v>
      </c>
      <c r="BO10" s="378">
        <v>46.9</v>
      </c>
      <c r="BP10" s="377">
        <v>287</v>
      </c>
      <c r="BQ10" s="378">
        <v>53.1</v>
      </c>
      <c r="BR10" s="690">
        <v>0</v>
      </c>
      <c r="BS10" s="378">
        <v>0</v>
      </c>
      <c r="BT10" s="377">
        <v>0</v>
      </c>
      <c r="BU10" s="378">
        <v>0</v>
      </c>
    </row>
    <row r="11" spans="1:73" ht="20.100000000000001" customHeight="1" x14ac:dyDescent="0.25">
      <c r="A11" s="374" t="s">
        <v>60</v>
      </c>
      <c r="B11" s="375" t="s">
        <v>161</v>
      </c>
      <c r="C11" s="375" t="s">
        <v>59</v>
      </c>
      <c r="D11" s="379">
        <v>1786</v>
      </c>
      <c r="E11" s="378">
        <v>52.1</v>
      </c>
      <c r="F11" s="379">
        <v>1641</v>
      </c>
      <c r="G11" s="378">
        <v>47.9</v>
      </c>
      <c r="H11" s="377">
        <v>0</v>
      </c>
      <c r="I11" s="378">
        <v>0</v>
      </c>
      <c r="J11" s="379">
        <v>1580</v>
      </c>
      <c r="K11" s="378">
        <v>51.7</v>
      </c>
      <c r="L11" s="379">
        <v>1478</v>
      </c>
      <c r="M11" s="378">
        <v>48.3</v>
      </c>
      <c r="N11" s="377">
        <v>0</v>
      </c>
      <c r="O11" s="378">
        <v>0</v>
      </c>
      <c r="P11" s="379">
        <v>1488</v>
      </c>
      <c r="Q11" s="378">
        <v>51.7</v>
      </c>
      <c r="R11" s="379">
        <v>1389</v>
      </c>
      <c r="S11" s="378">
        <v>48.3</v>
      </c>
      <c r="T11" s="377">
        <v>0</v>
      </c>
      <c r="U11" s="378">
        <v>0</v>
      </c>
      <c r="V11" s="379">
        <v>1296</v>
      </c>
      <c r="W11" s="378">
        <v>49.2</v>
      </c>
      <c r="X11" s="379">
        <v>1338</v>
      </c>
      <c r="Y11" s="378">
        <v>50.8</v>
      </c>
      <c r="Z11" s="377">
        <v>0</v>
      </c>
      <c r="AA11" s="378">
        <v>0</v>
      </c>
      <c r="AB11" s="379">
        <v>1059</v>
      </c>
      <c r="AC11" s="378">
        <v>49.1</v>
      </c>
      <c r="AD11" s="379">
        <v>1100</v>
      </c>
      <c r="AE11" s="378">
        <v>50.9</v>
      </c>
      <c r="AF11" s="377">
        <v>0</v>
      </c>
      <c r="AG11" s="378">
        <v>0</v>
      </c>
      <c r="AH11" s="379">
        <v>1006</v>
      </c>
      <c r="AI11" s="378">
        <v>46.5</v>
      </c>
      <c r="AJ11" s="379">
        <v>1154</v>
      </c>
      <c r="AK11" s="378">
        <v>53.4</v>
      </c>
      <c r="AL11" s="377">
        <v>2</v>
      </c>
      <c r="AM11" s="378">
        <v>0.1</v>
      </c>
      <c r="AN11" s="379">
        <v>1022</v>
      </c>
      <c r="AO11" s="378">
        <v>43.9</v>
      </c>
      <c r="AP11" s="379">
        <v>1306</v>
      </c>
      <c r="AQ11" s="378">
        <v>56.1</v>
      </c>
      <c r="AR11" s="377">
        <v>0</v>
      </c>
      <c r="AS11" s="378">
        <v>0</v>
      </c>
      <c r="AT11" s="379">
        <v>899</v>
      </c>
      <c r="AU11" s="378">
        <v>42.7</v>
      </c>
      <c r="AV11" s="379">
        <v>1205</v>
      </c>
      <c r="AW11" s="378">
        <v>57.2</v>
      </c>
      <c r="AX11" s="377">
        <v>2</v>
      </c>
      <c r="AY11" s="378">
        <v>0.1</v>
      </c>
      <c r="AZ11" s="379">
        <v>943</v>
      </c>
      <c r="BA11" s="378">
        <v>42.1</v>
      </c>
      <c r="BB11" s="379">
        <v>1296</v>
      </c>
      <c r="BC11" s="378">
        <v>57.9</v>
      </c>
      <c r="BD11" s="377">
        <v>0</v>
      </c>
      <c r="BE11" s="378">
        <v>0</v>
      </c>
      <c r="BF11" s="379">
        <v>950</v>
      </c>
      <c r="BG11" s="378">
        <v>39.5</v>
      </c>
      <c r="BH11" s="379">
        <v>1453</v>
      </c>
      <c r="BI11" s="378">
        <v>60.5</v>
      </c>
      <c r="BJ11" s="690">
        <v>0</v>
      </c>
      <c r="BK11" s="378">
        <v>0</v>
      </c>
      <c r="BL11" s="377">
        <v>0</v>
      </c>
      <c r="BM11" s="378">
        <v>0</v>
      </c>
      <c r="BN11" s="379">
        <v>916</v>
      </c>
      <c r="BO11" s="378">
        <v>38.6</v>
      </c>
      <c r="BP11" s="379">
        <v>1448</v>
      </c>
      <c r="BQ11" s="378">
        <v>61.1</v>
      </c>
      <c r="BR11" s="690">
        <v>0</v>
      </c>
      <c r="BS11" s="378">
        <v>0</v>
      </c>
      <c r="BT11" s="377">
        <v>7</v>
      </c>
      <c r="BU11" s="378">
        <v>0.3</v>
      </c>
    </row>
    <row r="12" spans="1:73" ht="20.100000000000001" customHeight="1" x14ac:dyDescent="0.25">
      <c r="A12" s="374" t="s">
        <v>60</v>
      </c>
      <c r="B12" s="375" t="s">
        <v>162</v>
      </c>
      <c r="C12" s="375" t="s">
        <v>59</v>
      </c>
      <c r="D12" s="377">
        <v>604</v>
      </c>
      <c r="E12" s="378">
        <v>55.6</v>
      </c>
      <c r="F12" s="377">
        <v>468</v>
      </c>
      <c r="G12" s="378">
        <v>43.1</v>
      </c>
      <c r="H12" s="377">
        <v>14</v>
      </c>
      <c r="I12" s="378">
        <v>1.3</v>
      </c>
      <c r="J12" s="377">
        <v>631</v>
      </c>
      <c r="K12" s="378">
        <v>53.1</v>
      </c>
      <c r="L12" s="377">
        <v>558</v>
      </c>
      <c r="M12" s="378">
        <v>46.9</v>
      </c>
      <c r="N12" s="377">
        <v>0</v>
      </c>
      <c r="O12" s="378">
        <v>0</v>
      </c>
      <c r="P12" s="377">
        <v>887</v>
      </c>
      <c r="Q12" s="378">
        <v>53.7</v>
      </c>
      <c r="R12" s="377">
        <v>765</v>
      </c>
      <c r="S12" s="378">
        <v>46.3</v>
      </c>
      <c r="T12" s="377">
        <v>0</v>
      </c>
      <c r="U12" s="378">
        <v>0</v>
      </c>
      <c r="V12" s="377">
        <v>127</v>
      </c>
      <c r="W12" s="378">
        <v>60.2</v>
      </c>
      <c r="X12" s="377">
        <v>83</v>
      </c>
      <c r="Y12" s="378">
        <v>39.299999999999997</v>
      </c>
      <c r="Z12" s="377">
        <v>1</v>
      </c>
      <c r="AA12" s="378">
        <v>0.5</v>
      </c>
      <c r="AB12" s="377">
        <v>102</v>
      </c>
      <c r="AC12" s="378">
        <v>55.4</v>
      </c>
      <c r="AD12" s="377">
        <v>82</v>
      </c>
      <c r="AE12" s="378">
        <v>44.6</v>
      </c>
      <c r="AF12" s="377">
        <v>0</v>
      </c>
      <c r="AG12" s="378">
        <v>0</v>
      </c>
      <c r="AH12" s="377">
        <v>606</v>
      </c>
      <c r="AI12" s="378">
        <v>51.9</v>
      </c>
      <c r="AJ12" s="377">
        <v>561</v>
      </c>
      <c r="AK12" s="378">
        <v>48.1</v>
      </c>
      <c r="AL12" s="377">
        <v>0</v>
      </c>
      <c r="AM12" s="378">
        <v>0</v>
      </c>
      <c r="AN12" s="377">
        <v>635</v>
      </c>
      <c r="AO12" s="378">
        <v>49.1</v>
      </c>
      <c r="AP12" s="377">
        <v>658</v>
      </c>
      <c r="AQ12" s="378">
        <v>50.9</v>
      </c>
      <c r="AR12" s="377">
        <v>1</v>
      </c>
      <c r="AS12" s="378">
        <v>0.1</v>
      </c>
      <c r="AT12" s="377">
        <v>396</v>
      </c>
      <c r="AU12" s="378">
        <v>50.5</v>
      </c>
      <c r="AV12" s="377">
        <v>388</v>
      </c>
      <c r="AW12" s="378">
        <v>49.5</v>
      </c>
      <c r="AX12" s="377">
        <v>0</v>
      </c>
      <c r="AY12" s="378">
        <v>0</v>
      </c>
      <c r="AZ12" s="377">
        <v>297</v>
      </c>
      <c r="BA12" s="378">
        <v>49.1</v>
      </c>
      <c r="BB12" s="377">
        <v>308</v>
      </c>
      <c r="BC12" s="378">
        <v>50.9</v>
      </c>
      <c r="BD12" s="377">
        <v>0</v>
      </c>
      <c r="BE12" s="378">
        <v>0</v>
      </c>
      <c r="BF12" s="377">
        <v>407</v>
      </c>
      <c r="BG12" s="378">
        <v>49.5</v>
      </c>
      <c r="BH12" s="377">
        <v>414</v>
      </c>
      <c r="BI12" s="378">
        <v>50.4</v>
      </c>
      <c r="BJ12" s="690">
        <v>0</v>
      </c>
      <c r="BK12" s="378">
        <v>0</v>
      </c>
      <c r="BL12" s="377">
        <v>1</v>
      </c>
      <c r="BM12" s="378">
        <v>0.1</v>
      </c>
      <c r="BN12" s="377">
        <v>164</v>
      </c>
      <c r="BO12" s="378">
        <v>45.7</v>
      </c>
      <c r="BP12" s="377">
        <v>193</v>
      </c>
      <c r="BQ12" s="378">
        <v>53.8</v>
      </c>
      <c r="BR12" s="690">
        <v>0</v>
      </c>
      <c r="BS12" s="378">
        <v>0</v>
      </c>
      <c r="BT12" s="377">
        <v>2</v>
      </c>
      <c r="BU12" s="378">
        <v>0.6</v>
      </c>
    </row>
    <row r="13" spans="1:73" ht="20.100000000000001" customHeight="1" x14ac:dyDescent="0.25">
      <c r="A13" s="374" t="s">
        <v>60</v>
      </c>
      <c r="B13" s="375" t="s">
        <v>160</v>
      </c>
      <c r="C13" s="375" t="s">
        <v>57</v>
      </c>
      <c r="D13" s="377">
        <v>79</v>
      </c>
      <c r="E13" s="378">
        <v>53</v>
      </c>
      <c r="F13" s="377">
        <v>70</v>
      </c>
      <c r="G13" s="378">
        <v>47</v>
      </c>
      <c r="H13" s="377">
        <v>0</v>
      </c>
      <c r="I13" s="378">
        <v>0</v>
      </c>
      <c r="J13" s="377">
        <v>72</v>
      </c>
      <c r="K13" s="378">
        <v>46.2</v>
      </c>
      <c r="L13" s="377">
        <v>84</v>
      </c>
      <c r="M13" s="378">
        <v>53.8</v>
      </c>
      <c r="N13" s="377">
        <v>0</v>
      </c>
      <c r="O13" s="378">
        <v>0</v>
      </c>
      <c r="P13" s="377">
        <v>89</v>
      </c>
      <c r="Q13" s="378">
        <v>52.4</v>
      </c>
      <c r="R13" s="377">
        <v>81</v>
      </c>
      <c r="S13" s="378">
        <v>47.6</v>
      </c>
      <c r="T13" s="377">
        <v>0</v>
      </c>
      <c r="U13" s="378">
        <v>0</v>
      </c>
      <c r="V13" s="377">
        <v>84</v>
      </c>
      <c r="W13" s="378">
        <v>48.8</v>
      </c>
      <c r="X13" s="377">
        <v>88</v>
      </c>
      <c r="Y13" s="378">
        <v>51.2</v>
      </c>
      <c r="Z13" s="377">
        <v>0</v>
      </c>
      <c r="AA13" s="378">
        <v>0</v>
      </c>
      <c r="AB13" s="377">
        <v>65</v>
      </c>
      <c r="AC13" s="378">
        <v>43.9</v>
      </c>
      <c r="AD13" s="377">
        <v>83</v>
      </c>
      <c r="AE13" s="378">
        <v>56.1</v>
      </c>
      <c r="AF13" s="377">
        <v>0</v>
      </c>
      <c r="AG13" s="378">
        <v>0</v>
      </c>
      <c r="AH13" s="377">
        <v>71</v>
      </c>
      <c r="AI13" s="378">
        <v>42.8</v>
      </c>
      <c r="AJ13" s="377">
        <v>95</v>
      </c>
      <c r="AK13" s="378">
        <v>57.2</v>
      </c>
      <c r="AL13" s="377">
        <v>0</v>
      </c>
      <c r="AM13" s="378">
        <v>0</v>
      </c>
      <c r="AN13" s="377">
        <v>66</v>
      </c>
      <c r="AO13" s="378">
        <v>41.3</v>
      </c>
      <c r="AP13" s="377">
        <v>94</v>
      </c>
      <c r="AQ13" s="378">
        <v>58.8</v>
      </c>
      <c r="AR13" s="377">
        <v>0</v>
      </c>
      <c r="AS13" s="378">
        <v>0</v>
      </c>
      <c r="AT13" s="377">
        <v>79</v>
      </c>
      <c r="AU13" s="378">
        <v>40.1</v>
      </c>
      <c r="AV13" s="377">
        <v>118</v>
      </c>
      <c r="AW13" s="378">
        <v>59.9</v>
      </c>
      <c r="AX13" s="377">
        <v>0</v>
      </c>
      <c r="AY13" s="378">
        <v>0</v>
      </c>
      <c r="AZ13" s="377">
        <v>62</v>
      </c>
      <c r="BA13" s="378">
        <v>36.700000000000003</v>
      </c>
      <c r="BB13" s="377">
        <v>106</v>
      </c>
      <c r="BC13" s="378">
        <v>62.7</v>
      </c>
      <c r="BD13" s="377">
        <v>1</v>
      </c>
      <c r="BE13" s="378">
        <v>0.6</v>
      </c>
      <c r="BF13" s="377">
        <v>57</v>
      </c>
      <c r="BG13" s="378">
        <v>35.4</v>
      </c>
      <c r="BH13" s="377">
        <v>104</v>
      </c>
      <c r="BI13" s="378">
        <v>64.599999999999994</v>
      </c>
      <c r="BJ13" s="690">
        <v>0</v>
      </c>
      <c r="BK13" s="378">
        <v>0</v>
      </c>
      <c r="BL13" s="377">
        <v>0</v>
      </c>
      <c r="BM13" s="378">
        <v>0</v>
      </c>
      <c r="BN13" s="377">
        <v>54</v>
      </c>
      <c r="BO13" s="378">
        <v>30.3</v>
      </c>
      <c r="BP13" s="377">
        <v>123</v>
      </c>
      <c r="BQ13" s="378">
        <v>69.099999999999994</v>
      </c>
      <c r="BR13" s="690">
        <v>0</v>
      </c>
      <c r="BS13" s="378">
        <v>0</v>
      </c>
      <c r="BT13" s="377">
        <v>1</v>
      </c>
      <c r="BU13" s="378">
        <v>0.6</v>
      </c>
    </row>
    <row r="14" spans="1:73" ht="20.100000000000001" customHeight="1" x14ac:dyDescent="0.25">
      <c r="A14" s="374" t="s">
        <v>60</v>
      </c>
      <c r="B14" s="375" t="s">
        <v>159</v>
      </c>
      <c r="C14" s="375" t="s">
        <v>57</v>
      </c>
      <c r="D14" s="377">
        <v>669</v>
      </c>
      <c r="E14" s="378">
        <v>51.1</v>
      </c>
      <c r="F14" s="377">
        <v>635</v>
      </c>
      <c r="G14" s="378">
        <v>48.5</v>
      </c>
      <c r="H14" s="377">
        <v>6</v>
      </c>
      <c r="I14" s="378">
        <v>0.5</v>
      </c>
      <c r="J14" s="377">
        <v>692</v>
      </c>
      <c r="K14" s="378">
        <v>48.9</v>
      </c>
      <c r="L14" s="377">
        <v>710</v>
      </c>
      <c r="M14" s="378">
        <v>50.2</v>
      </c>
      <c r="N14" s="377">
        <v>13</v>
      </c>
      <c r="O14" s="378">
        <v>0.9</v>
      </c>
      <c r="P14" s="377">
        <v>691</v>
      </c>
      <c r="Q14" s="378">
        <v>50</v>
      </c>
      <c r="R14" s="377">
        <v>691</v>
      </c>
      <c r="S14" s="378">
        <v>50</v>
      </c>
      <c r="T14" s="377">
        <v>0</v>
      </c>
      <c r="U14" s="378">
        <v>0</v>
      </c>
      <c r="V14" s="377">
        <v>589</v>
      </c>
      <c r="W14" s="378">
        <v>48.6</v>
      </c>
      <c r="X14" s="377">
        <v>619</v>
      </c>
      <c r="Y14" s="378">
        <v>51.1</v>
      </c>
      <c r="Z14" s="377">
        <v>3</v>
      </c>
      <c r="AA14" s="378">
        <v>0.2</v>
      </c>
      <c r="AB14" s="377">
        <v>550</v>
      </c>
      <c r="AC14" s="378">
        <v>45.5</v>
      </c>
      <c r="AD14" s="377">
        <v>658</v>
      </c>
      <c r="AE14" s="378">
        <v>54.5</v>
      </c>
      <c r="AF14" s="377">
        <v>0</v>
      </c>
      <c r="AG14" s="378">
        <v>0</v>
      </c>
      <c r="AH14" s="377">
        <v>551</v>
      </c>
      <c r="AI14" s="378">
        <v>43.3</v>
      </c>
      <c r="AJ14" s="377">
        <v>722</v>
      </c>
      <c r="AK14" s="378">
        <v>56.7</v>
      </c>
      <c r="AL14" s="377">
        <v>0</v>
      </c>
      <c r="AM14" s="378">
        <v>0</v>
      </c>
      <c r="AN14" s="377">
        <v>601</v>
      </c>
      <c r="AO14" s="378">
        <v>42.4</v>
      </c>
      <c r="AP14" s="377">
        <v>815</v>
      </c>
      <c r="AQ14" s="378">
        <v>57.5</v>
      </c>
      <c r="AR14" s="377">
        <v>1</v>
      </c>
      <c r="AS14" s="378">
        <v>0.1</v>
      </c>
      <c r="AT14" s="377">
        <v>544</v>
      </c>
      <c r="AU14" s="378">
        <v>40.6</v>
      </c>
      <c r="AV14" s="377">
        <v>794</v>
      </c>
      <c r="AW14" s="378">
        <v>59.3</v>
      </c>
      <c r="AX14" s="377">
        <v>1</v>
      </c>
      <c r="AY14" s="378">
        <v>0.1</v>
      </c>
      <c r="AZ14" s="377">
        <v>535</v>
      </c>
      <c r="BA14" s="378">
        <v>40.700000000000003</v>
      </c>
      <c r="BB14" s="377">
        <v>779</v>
      </c>
      <c r="BC14" s="378">
        <v>59.3</v>
      </c>
      <c r="BD14" s="377">
        <v>0</v>
      </c>
      <c r="BE14" s="378">
        <v>0</v>
      </c>
      <c r="BF14" s="377">
        <v>566</v>
      </c>
      <c r="BG14" s="378">
        <v>39.6</v>
      </c>
      <c r="BH14" s="377">
        <v>863</v>
      </c>
      <c r="BI14" s="378">
        <v>60.4</v>
      </c>
      <c r="BJ14" s="690">
        <v>0</v>
      </c>
      <c r="BK14" s="378">
        <v>0</v>
      </c>
      <c r="BL14" s="377">
        <v>0</v>
      </c>
      <c r="BM14" s="378">
        <v>0</v>
      </c>
      <c r="BN14" s="377">
        <v>577</v>
      </c>
      <c r="BO14" s="378">
        <v>38.5</v>
      </c>
      <c r="BP14" s="377">
        <v>920</v>
      </c>
      <c r="BQ14" s="378">
        <v>61.3</v>
      </c>
      <c r="BR14" s="690">
        <v>0</v>
      </c>
      <c r="BS14" s="378">
        <v>0</v>
      </c>
      <c r="BT14" s="377">
        <v>3</v>
      </c>
      <c r="BU14" s="378">
        <v>0.2</v>
      </c>
    </row>
    <row r="15" spans="1:73" ht="20.100000000000001" customHeight="1" x14ac:dyDescent="0.25">
      <c r="A15" s="374" t="s">
        <v>60</v>
      </c>
      <c r="B15" s="375" t="s">
        <v>158</v>
      </c>
      <c r="C15" s="375" t="s">
        <v>59</v>
      </c>
      <c r="D15" s="377">
        <v>170</v>
      </c>
      <c r="E15" s="378">
        <v>61.4</v>
      </c>
      <c r="F15" s="377">
        <v>107</v>
      </c>
      <c r="G15" s="378">
        <v>38.6</v>
      </c>
      <c r="H15" s="377">
        <v>0</v>
      </c>
      <c r="I15" s="378">
        <v>0</v>
      </c>
      <c r="J15" s="377">
        <v>186</v>
      </c>
      <c r="K15" s="378">
        <v>53.9</v>
      </c>
      <c r="L15" s="377">
        <v>159</v>
      </c>
      <c r="M15" s="378">
        <v>46.1</v>
      </c>
      <c r="N15" s="377">
        <v>0</v>
      </c>
      <c r="O15" s="378">
        <v>0</v>
      </c>
      <c r="P15" s="377">
        <v>169</v>
      </c>
      <c r="Q15" s="378">
        <v>51.2</v>
      </c>
      <c r="R15" s="377">
        <v>161</v>
      </c>
      <c r="S15" s="378">
        <v>48.8</v>
      </c>
      <c r="T15" s="377">
        <v>0</v>
      </c>
      <c r="U15" s="378">
        <v>0</v>
      </c>
      <c r="V15" s="377">
        <v>126</v>
      </c>
      <c r="W15" s="378">
        <v>47.4</v>
      </c>
      <c r="X15" s="377">
        <v>140</v>
      </c>
      <c r="Y15" s="378">
        <v>52.6</v>
      </c>
      <c r="Z15" s="377">
        <v>0</v>
      </c>
      <c r="AA15" s="378">
        <v>0</v>
      </c>
      <c r="AB15" s="379">
        <v>1001</v>
      </c>
      <c r="AC15" s="378">
        <v>49.5</v>
      </c>
      <c r="AD15" s="379">
        <v>1020</v>
      </c>
      <c r="AE15" s="378">
        <v>50.5</v>
      </c>
      <c r="AF15" s="377">
        <v>0</v>
      </c>
      <c r="AG15" s="378">
        <v>0</v>
      </c>
      <c r="AH15" s="379">
        <v>1006</v>
      </c>
      <c r="AI15" s="378">
        <v>47.7</v>
      </c>
      <c r="AJ15" s="379">
        <v>1103</v>
      </c>
      <c r="AK15" s="378">
        <v>52.3</v>
      </c>
      <c r="AL15" s="377">
        <v>1</v>
      </c>
      <c r="AM15" s="378">
        <v>0</v>
      </c>
      <c r="AN15" s="379">
        <v>1026</v>
      </c>
      <c r="AO15" s="378">
        <v>45.9</v>
      </c>
      <c r="AP15" s="379">
        <v>1210</v>
      </c>
      <c r="AQ15" s="378">
        <v>54.1</v>
      </c>
      <c r="AR15" s="377">
        <v>0</v>
      </c>
      <c r="AS15" s="378">
        <v>0</v>
      </c>
      <c r="AT15" s="379">
        <v>973</v>
      </c>
      <c r="AU15" s="378">
        <v>44.8</v>
      </c>
      <c r="AV15" s="379">
        <v>1197</v>
      </c>
      <c r="AW15" s="378">
        <v>55.1</v>
      </c>
      <c r="AX15" s="377">
        <v>1</v>
      </c>
      <c r="AY15" s="378">
        <v>0</v>
      </c>
      <c r="AZ15" s="379">
        <v>946</v>
      </c>
      <c r="BA15" s="378">
        <v>44.2</v>
      </c>
      <c r="BB15" s="379">
        <v>1193</v>
      </c>
      <c r="BC15" s="378">
        <v>55.8</v>
      </c>
      <c r="BD15" s="377">
        <v>0</v>
      </c>
      <c r="BE15" s="378">
        <v>0</v>
      </c>
      <c r="BF15" s="379">
        <v>964</v>
      </c>
      <c r="BG15" s="378">
        <v>43.2</v>
      </c>
      <c r="BH15" s="379">
        <v>1268</v>
      </c>
      <c r="BI15" s="378">
        <v>56.8</v>
      </c>
      <c r="BJ15" s="690">
        <v>0</v>
      </c>
      <c r="BK15" s="378">
        <v>0</v>
      </c>
      <c r="BL15" s="377">
        <v>0</v>
      </c>
      <c r="BM15" s="378">
        <v>0</v>
      </c>
      <c r="BN15" s="379">
        <v>997</v>
      </c>
      <c r="BO15" s="378">
        <v>41.8</v>
      </c>
      <c r="BP15" s="379">
        <v>1384</v>
      </c>
      <c r="BQ15" s="378">
        <v>58</v>
      </c>
      <c r="BR15" s="690">
        <v>0</v>
      </c>
      <c r="BS15" s="378">
        <v>0</v>
      </c>
      <c r="BT15" s="377">
        <v>4</v>
      </c>
      <c r="BU15" s="378">
        <v>0.2</v>
      </c>
    </row>
    <row r="16" spans="1:73" ht="20.100000000000001" customHeight="1" x14ac:dyDescent="0.25">
      <c r="A16" s="374" t="s">
        <v>60</v>
      </c>
      <c r="B16" s="375" t="s">
        <v>163</v>
      </c>
      <c r="C16" s="375" t="s">
        <v>59</v>
      </c>
      <c r="D16" s="379">
        <v>1039</v>
      </c>
      <c r="E16" s="378">
        <v>54.8</v>
      </c>
      <c r="F16" s="377">
        <v>856</v>
      </c>
      <c r="G16" s="378">
        <v>45.2</v>
      </c>
      <c r="H16" s="377">
        <v>0</v>
      </c>
      <c r="I16" s="378">
        <v>0</v>
      </c>
      <c r="J16" s="379">
        <v>1154</v>
      </c>
      <c r="K16" s="378">
        <v>51.5</v>
      </c>
      <c r="L16" s="379">
        <v>1088</v>
      </c>
      <c r="M16" s="378">
        <v>48.5</v>
      </c>
      <c r="N16" s="377">
        <v>0</v>
      </c>
      <c r="O16" s="378">
        <v>0</v>
      </c>
      <c r="P16" s="379">
        <v>1232</v>
      </c>
      <c r="Q16" s="378">
        <v>52.2</v>
      </c>
      <c r="R16" s="379">
        <v>1127</v>
      </c>
      <c r="S16" s="378">
        <v>47.8</v>
      </c>
      <c r="T16" s="377">
        <v>1</v>
      </c>
      <c r="U16" s="378">
        <v>0</v>
      </c>
      <c r="V16" s="379">
        <v>1121</v>
      </c>
      <c r="W16" s="378">
        <v>48.8</v>
      </c>
      <c r="X16" s="379">
        <v>1175</v>
      </c>
      <c r="Y16" s="378">
        <v>51.2</v>
      </c>
      <c r="Z16" s="377">
        <v>0</v>
      </c>
      <c r="AA16" s="378">
        <v>0</v>
      </c>
      <c r="AB16" s="379">
        <v>1045</v>
      </c>
      <c r="AC16" s="378">
        <v>48.1</v>
      </c>
      <c r="AD16" s="379">
        <v>1126</v>
      </c>
      <c r="AE16" s="378">
        <v>51.8</v>
      </c>
      <c r="AF16" s="377">
        <v>1</v>
      </c>
      <c r="AG16" s="378">
        <v>0</v>
      </c>
      <c r="AH16" s="379">
        <v>1020</v>
      </c>
      <c r="AI16" s="378">
        <v>46.3</v>
      </c>
      <c r="AJ16" s="379">
        <v>1181</v>
      </c>
      <c r="AK16" s="378">
        <v>53.7</v>
      </c>
      <c r="AL16" s="377">
        <v>0</v>
      </c>
      <c r="AM16" s="378">
        <v>0</v>
      </c>
      <c r="AN16" s="379">
        <v>945</v>
      </c>
      <c r="AO16" s="378">
        <v>43</v>
      </c>
      <c r="AP16" s="379">
        <v>1253</v>
      </c>
      <c r="AQ16" s="378">
        <v>57</v>
      </c>
      <c r="AR16" s="377">
        <v>0</v>
      </c>
      <c r="AS16" s="378">
        <v>0</v>
      </c>
      <c r="AT16" s="379">
        <v>751</v>
      </c>
      <c r="AU16" s="378">
        <v>43.7</v>
      </c>
      <c r="AV16" s="379">
        <v>969</v>
      </c>
      <c r="AW16" s="378">
        <v>56.3</v>
      </c>
      <c r="AX16" s="377">
        <v>0</v>
      </c>
      <c r="AY16" s="378">
        <v>0</v>
      </c>
      <c r="AZ16" s="379">
        <v>821</v>
      </c>
      <c r="BA16" s="378">
        <v>42.9</v>
      </c>
      <c r="BB16" s="379">
        <v>1092</v>
      </c>
      <c r="BC16" s="378">
        <v>57</v>
      </c>
      <c r="BD16" s="377">
        <v>2</v>
      </c>
      <c r="BE16" s="378">
        <v>0.1</v>
      </c>
      <c r="BF16" s="379">
        <v>734</v>
      </c>
      <c r="BG16" s="378">
        <v>42.5</v>
      </c>
      <c r="BH16" s="379">
        <v>995</v>
      </c>
      <c r="BI16" s="378">
        <v>57.5</v>
      </c>
      <c r="BJ16" s="690">
        <v>0</v>
      </c>
      <c r="BK16" s="378">
        <v>0</v>
      </c>
      <c r="BL16" s="377">
        <v>0</v>
      </c>
      <c r="BM16" s="378">
        <v>0</v>
      </c>
      <c r="BN16" s="379">
        <v>763</v>
      </c>
      <c r="BO16" s="378">
        <v>40</v>
      </c>
      <c r="BP16" s="379">
        <v>1140</v>
      </c>
      <c r="BQ16" s="378">
        <v>59.8</v>
      </c>
      <c r="BR16" s="690">
        <v>1</v>
      </c>
      <c r="BS16" s="378">
        <v>0.1</v>
      </c>
      <c r="BT16" s="377">
        <v>2</v>
      </c>
      <c r="BU16" s="378">
        <v>0.1</v>
      </c>
    </row>
    <row r="17" spans="1:73" ht="20.100000000000001" customHeight="1" x14ac:dyDescent="0.25">
      <c r="A17" s="374" t="s">
        <v>63</v>
      </c>
      <c r="B17" s="375" t="s">
        <v>164</v>
      </c>
      <c r="C17" s="375" t="s">
        <v>57</v>
      </c>
      <c r="D17" s="377">
        <v>968</v>
      </c>
      <c r="E17" s="378">
        <v>54.8</v>
      </c>
      <c r="F17" s="377">
        <v>785</v>
      </c>
      <c r="G17" s="378">
        <v>44.5</v>
      </c>
      <c r="H17" s="377">
        <v>12</v>
      </c>
      <c r="I17" s="378">
        <v>0.7</v>
      </c>
      <c r="J17" s="379">
        <v>1093</v>
      </c>
      <c r="K17" s="378">
        <v>55.1</v>
      </c>
      <c r="L17" s="377">
        <v>864</v>
      </c>
      <c r="M17" s="378">
        <v>43.5</v>
      </c>
      <c r="N17" s="377">
        <v>28</v>
      </c>
      <c r="O17" s="378">
        <v>1.4</v>
      </c>
      <c r="P17" s="379">
        <v>1069</v>
      </c>
      <c r="Q17" s="378">
        <v>52.4</v>
      </c>
      <c r="R17" s="377">
        <v>962</v>
      </c>
      <c r="S17" s="378">
        <v>47.2</v>
      </c>
      <c r="T17" s="377">
        <v>9</v>
      </c>
      <c r="U17" s="378">
        <v>0.4</v>
      </c>
      <c r="V17" s="377">
        <v>63</v>
      </c>
      <c r="W17" s="378">
        <v>50</v>
      </c>
      <c r="X17" s="377">
        <v>63</v>
      </c>
      <c r="Y17" s="378">
        <v>50</v>
      </c>
      <c r="Z17" s="377">
        <v>0</v>
      </c>
      <c r="AA17" s="378">
        <v>0</v>
      </c>
      <c r="AB17" s="379">
        <v>1090</v>
      </c>
      <c r="AC17" s="378">
        <v>50.9</v>
      </c>
      <c r="AD17" s="379">
        <v>1049</v>
      </c>
      <c r="AE17" s="378">
        <v>49</v>
      </c>
      <c r="AF17" s="377">
        <v>3</v>
      </c>
      <c r="AG17" s="378">
        <v>0.1</v>
      </c>
      <c r="AH17" s="379">
        <v>1029</v>
      </c>
      <c r="AI17" s="378">
        <v>49</v>
      </c>
      <c r="AJ17" s="379">
        <v>1073</v>
      </c>
      <c r="AK17" s="378">
        <v>51</v>
      </c>
      <c r="AL17" s="377">
        <v>0</v>
      </c>
      <c r="AM17" s="378">
        <v>0</v>
      </c>
      <c r="AN17" s="379">
        <v>1098</v>
      </c>
      <c r="AO17" s="378">
        <v>47.7</v>
      </c>
      <c r="AP17" s="379">
        <v>1201</v>
      </c>
      <c r="AQ17" s="378">
        <v>52.2</v>
      </c>
      <c r="AR17" s="377">
        <v>1</v>
      </c>
      <c r="AS17" s="378">
        <v>0</v>
      </c>
      <c r="AT17" s="379">
        <v>628</v>
      </c>
      <c r="AU17" s="378">
        <v>41.9</v>
      </c>
      <c r="AV17" s="379">
        <v>740</v>
      </c>
      <c r="AW17" s="378">
        <v>49.3</v>
      </c>
      <c r="AX17" s="377">
        <v>132</v>
      </c>
      <c r="AY17" s="378">
        <v>8.8000000000000007</v>
      </c>
      <c r="AZ17" s="379">
        <v>672</v>
      </c>
      <c r="BA17" s="378">
        <v>40</v>
      </c>
      <c r="BB17" s="379">
        <v>842</v>
      </c>
      <c r="BC17" s="378">
        <v>50.1</v>
      </c>
      <c r="BD17" s="377">
        <v>168</v>
      </c>
      <c r="BE17" s="378">
        <v>10</v>
      </c>
      <c r="BF17" s="379">
        <v>770</v>
      </c>
      <c r="BG17" s="378">
        <v>38.4</v>
      </c>
      <c r="BH17" s="379">
        <v>1010</v>
      </c>
      <c r="BI17" s="378">
        <v>50.3</v>
      </c>
      <c r="BJ17" s="690">
        <v>0</v>
      </c>
      <c r="BK17" s="378">
        <v>0</v>
      </c>
      <c r="BL17" s="377">
        <v>227</v>
      </c>
      <c r="BM17" s="378">
        <v>11.3</v>
      </c>
      <c r="BN17" s="379">
        <v>945</v>
      </c>
      <c r="BO17" s="378">
        <v>40.200000000000003</v>
      </c>
      <c r="BP17" s="379">
        <v>1400</v>
      </c>
      <c r="BQ17" s="378">
        <v>59.6</v>
      </c>
      <c r="BR17" s="690">
        <v>0</v>
      </c>
      <c r="BS17" s="378">
        <v>0</v>
      </c>
      <c r="BT17" s="377">
        <v>4</v>
      </c>
      <c r="BU17" s="378">
        <v>0.2</v>
      </c>
    </row>
    <row r="18" spans="1:73" ht="20.100000000000001" customHeight="1" x14ac:dyDescent="0.25">
      <c r="A18" s="374" t="s">
        <v>64</v>
      </c>
      <c r="B18" s="375" t="s">
        <v>165</v>
      </c>
      <c r="C18" s="375" t="s">
        <v>57</v>
      </c>
      <c r="D18" s="377">
        <v>71</v>
      </c>
      <c r="E18" s="378">
        <v>41.8</v>
      </c>
      <c r="F18" s="377">
        <v>96</v>
      </c>
      <c r="G18" s="378">
        <v>56.5</v>
      </c>
      <c r="H18" s="377">
        <v>3</v>
      </c>
      <c r="I18" s="378">
        <v>1.8</v>
      </c>
      <c r="J18" s="377">
        <v>80</v>
      </c>
      <c r="K18" s="378">
        <v>47.6</v>
      </c>
      <c r="L18" s="377">
        <v>85</v>
      </c>
      <c r="M18" s="378">
        <v>50.6</v>
      </c>
      <c r="N18" s="377">
        <v>3</v>
      </c>
      <c r="O18" s="378">
        <v>1.8</v>
      </c>
      <c r="P18" s="377">
        <v>83</v>
      </c>
      <c r="Q18" s="378">
        <v>48</v>
      </c>
      <c r="R18" s="377">
        <v>90</v>
      </c>
      <c r="S18" s="378">
        <v>52</v>
      </c>
      <c r="T18" s="377">
        <v>0</v>
      </c>
      <c r="U18" s="378">
        <v>0</v>
      </c>
      <c r="V18" s="377">
        <v>80</v>
      </c>
      <c r="W18" s="378">
        <v>45.7</v>
      </c>
      <c r="X18" s="377">
        <v>95</v>
      </c>
      <c r="Y18" s="378">
        <v>54.3</v>
      </c>
      <c r="Z18" s="377">
        <v>0</v>
      </c>
      <c r="AA18" s="378">
        <v>0</v>
      </c>
      <c r="AB18" s="377">
        <v>74</v>
      </c>
      <c r="AC18" s="378">
        <v>43.5</v>
      </c>
      <c r="AD18" s="377">
        <v>96</v>
      </c>
      <c r="AE18" s="378">
        <v>56.5</v>
      </c>
      <c r="AF18" s="377">
        <v>0</v>
      </c>
      <c r="AG18" s="378">
        <v>0</v>
      </c>
      <c r="AH18" s="377">
        <v>77</v>
      </c>
      <c r="AI18" s="378">
        <v>43.3</v>
      </c>
      <c r="AJ18" s="377">
        <v>101</v>
      </c>
      <c r="AK18" s="378">
        <v>56.7</v>
      </c>
      <c r="AL18" s="377">
        <v>0</v>
      </c>
      <c r="AM18" s="378">
        <v>0</v>
      </c>
      <c r="AN18" s="377">
        <v>81</v>
      </c>
      <c r="AO18" s="378">
        <v>44</v>
      </c>
      <c r="AP18" s="377">
        <v>103</v>
      </c>
      <c r="AQ18" s="378">
        <v>56</v>
      </c>
      <c r="AR18" s="377">
        <v>0</v>
      </c>
      <c r="AS18" s="378">
        <v>0</v>
      </c>
      <c r="AT18" s="377">
        <v>84</v>
      </c>
      <c r="AU18" s="378">
        <v>45.9</v>
      </c>
      <c r="AV18" s="377">
        <v>99</v>
      </c>
      <c r="AW18" s="378">
        <v>54.1</v>
      </c>
      <c r="AX18" s="377">
        <v>0</v>
      </c>
      <c r="AY18" s="378">
        <v>0</v>
      </c>
      <c r="AZ18" s="377">
        <v>72</v>
      </c>
      <c r="BA18" s="378">
        <v>39.1</v>
      </c>
      <c r="BB18" s="377">
        <v>112</v>
      </c>
      <c r="BC18" s="378">
        <v>60.9</v>
      </c>
      <c r="BD18" s="377">
        <v>0</v>
      </c>
      <c r="BE18" s="378">
        <v>0</v>
      </c>
      <c r="BF18" s="377">
        <v>75</v>
      </c>
      <c r="BG18" s="378">
        <v>40.5</v>
      </c>
      <c r="BH18" s="377">
        <v>110</v>
      </c>
      <c r="BI18" s="378">
        <v>59.5</v>
      </c>
      <c r="BJ18" s="690">
        <v>0</v>
      </c>
      <c r="BK18" s="378">
        <v>0</v>
      </c>
      <c r="BL18" s="377">
        <v>0</v>
      </c>
      <c r="BM18" s="378">
        <v>0</v>
      </c>
      <c r="BN18" s="377">
        <v>69</v>
      </c>
      <c r="BO18" s="378">
        <v>35.9</v>
      </c>
      <c r="BP18" s="377">
        <v>123</v>
      </c>
      <c r="BQ18" s="378">
        <v>64.099999999999994</v>
      </c>
      <c r="BR18" s="690">
        <v>0</v>
      </c>
      <c r="BS18" s="378">
        <v>0</v>
      </c>
      <c r="BT18" s="377">
        <v>0</v>
      </c>
      <c r="BU18" s="378">
        <v>0</v>
      </c>
    </row>
    <row r="19" spans="1:73" ht="20.100000000000001" customHeight="1" x14ac:dyDescent="0.25">
      <c r="A19" s="374" t="s">
        <v>66</v>
      </c>
      <c r="B19" s="375" t="s">
        <v>166</v>
      </c>
      <c r="C19" s="375" t="s">
        <v>59</v>
      </c>
      <c r="D19" s="377">
        <v>109</v>
      </c>
      <c r="E19" s="378">
        <v>45</v>
      </c>
      <c r="F19" s="377">
        <v>133</v>
      </c>
      <c r="G19" s="378">
        <v>55</v>
      </c>
      <c r="H19" s="377">
        <v>0</v>
      </c>
      <c r="I19" s="378">
        <v>0</v>
      </c>
      <c r="J19" s="377">
        <v>56</v>
      </c>
      <c r="K19" s="378">
        <v>42.7</v>
      </c>
      <c r="L19" s="377">
        <v>75</v>
      </c>
      <c r="M19" s="378">
        <v>57.3</v>
      </c>
      <c r="N19" s="377">
        <v>0</v>
      </c>
      <c r="O19" s="378">
        <v>0</v>
      </c>
      <c r="P19" s="377">
        <v>46</v>
      </c>
      <c r="Q19" s="378">
        <v>41.1</v>
      </c>
      <c r="R19" s="377">
        <v>66</v>
      </c>
      <c r="S19" s="378">
        <v>58.9</v>
      </c>
      <c r="T19" s="377">
        <v>0</v>
      </c>
      <c r="U19" s="378">
        <v>0</v>
      </c>
      <c r="V19" s="377">
        <v>82</v>
      </c>
      <c r="W19" s="378">
        <v>30.8</v>
      </c>
      <c r="X19" s="377">
        <v>184</v>
      </c>
      <c r="Y19" s="378">
        <v>69.2</v>
      </c>
      <c r="Z19" s="377">
        <v>0</v>
      </c>
      <c r="AA19" s="378">
        <v>0</v>
      </c>
      <c r="AB19" s="377">
        <v>112</v>
      </c>
      <c r="AC19" s="378">
        <v>43.1</v>
      </c>
      <c r="AD19" s="377">
        <v>148</v>
      </c>
      <c r="AE19" s="378">
        <v>56.9</v>
      </c>
      <c r="AF19" s="377">
        <v>0</v>
      </c>
      <c r="AG19" s="378">
        <v>0</v>
      </c>
      <c r="AH19" s="377">
        <v>132</v>
      </c>
      <c r="AI19" s="378">
        <v>39.6</v>
      </c>
      <c r="AJ19" s="377">
        <v>201</v>
      </c>
      <c r="AK19" s="378">
        <v>60.4</v>
      </c>
      <c r="AL19" s="377">
        <v>0</v>
      </c>
      <c r="AM19" s="378">
        <v>0</v>
      </c>
      <c r="AN19" s="377">
        <v>179</v>
      </c>
      <c r="AO19" s="378">
        <v>41.5</v>
      </c>
      <c r="AP19" s="377">
        <v>252</v>
      </c>
      <c r="AQ19" s="378">
        <v>58.5</v>
      </c>
      <c r="AR19" s="377">
        <v>0</v>
      </c>
      <c r="AS19" s="378">
        <v>0</v>
      </c>
      <c r="AT19" s="377">
        <v>117</v>
      </c>
      <c r="AU19" s="378">
        <v>41.1</v>
      </c>
      <c r="AV19" s="377">
        <v>168</v>
      </c>
      <c r="AW19" s="378">
        <v>58.9</v>
      </c>
      <c r="AX19" s="377">
        <v>0</v>
      </c>
      <c r="AY19" s="378">
        <v>0</v>
      </c>
      <c r="AZ19" s="377">
        <v>218</v>
      </c>
      <c r="BA19" s="378">
        <v>35.5</v>
      </c>
      <c r="BB19" s="377">
        <v>396</v>
      </c>
      <c r="BC19" s="378">
        <v>64.5</v>
      </c>
      <c r="BD19" s="377">
        <v>0</v>
      </c>
      <c r="BE19" s="378">
        <v>0</v>
      </c>
      <c r="BF19" s="377">
        <v>127</v>
      </c>
      <c r="BG19" s="378">
        <v>34.799999999999997</v>
      </c>
      <c r="BH19" s="377">
        <v>238</v>
      </c>
      <c r="BI19" s="378">
        <v>65.2</v>
      </c>
      <c r="BJ19" s="690">
        <v>0</v>
      </c>
      <c r="BK19" s="378">
        <v>0</v>
      </c>
      <c r="BL19" s="377">
        <v>0</v>
      </c>
      <c r="BM19" s="378">
        <v>0</v>
      </c>
      <c r="BN19" s="377">
        <v>130</v>
      </c>
      <c r="BO19" s="378">
        <v>34.799999999999997</v>
      </c>
      <c r="BP19" s="377">
        <v>244</v>
      </c>
      <c r="BQ19" s="378">
        <v>65.2</v>
      </c>
      <c r="BR19" s="690">
        <v>0</v>
      </c>
      <c r="BS19" s="378">
        <v>0</v>
      </c>
      <c r="BT19" s="377">
        <v>0</v>
      </c>
      <c r="BU19" s="378">
        <v>0</v>
      </c>
    </row>
    <row r="20" spans="1:73" ht="20.100000000000001" customHeight="1" x14ac:dyDescent="0.25">
      <c r="A20" s="374" t="s">
        <v>68</v>
      </c>
      <c r="B20" s="375" t="s">
        <v>169</v>
      </c>
      <c r="C20" s="375" t="s">
        <v>59</v>
      </c>
      <c r="D20" s="379">
        <v>1192</v>
      </c>
      <c r="E20" s="378">
        <v>51.1</v>
      </c>
      <c r="F20" s="379">
        <v>1097</v>
      </c>
      <c r="G20" s="378">
        <v>47</v>
      </c>
      <c r="H20" s="377">
        <v>44</v>
      </c>
      <c r="I20" s="378">
        <v>1.9</v>
      </c>
      <c r="J20" s="377">
        <v>483</v>
      </c>
      <c r="K20" s="378">
        <v>55.3</v>
      </c>
      <c r="L20" s="377">
        <v>390</v>
      </c>
      <c r="M20" s="378">
        <v>44.7</v>
      </c>
      <c r="N20" s="377">
        <v>0</v>
      </c>
      <c r="O20" s="378">
        <v>0</v>
      </c>
      <c r="P20" s="379">
        <v>1410</v>
      </c>
      <c r="Q20" s="378">
        <v>50.3</v>
      </c>
      <c r="R20" s="379">
        <v>1391</v>
      </c>
      <c r="S20" s="378">
        <v>49.6</v>
      </c>
      <c r="T20" s="377">
        <v>3</v>
      </c>
      <c r="U20" s="378">
        <v>0.1</v>
      </c>
      <c r="V20" s="379">
        <v>1401</v>
      </c>
      <c r="W20" s="378">
        <v>49.2</v>
      </c>
      <c r="X20" s="379">
        <v>1444</v>
      </c>
      <c r="Y20" s="378">
        <v>50.8</v>
      </c>
      <c r="Z20" s="377">
        <v>0</v>
      </c>
      <c r="AA20" s="378">
        <v>0</v>
      </c>
      <c r="AB20" s="379">
        <v>1393</v>
      </c>
      <c r="AC20" s="378">
        <v>46.8</v>
      </c>
      <c r="AD20" s="379">
        <v>1584</v>
      </c>
      <c r="AE20" s="378">
        <v>53.2</v>
      </c>
      <c r="AF20" s="377">
        <v>0</v>
      </c>
      <c r="AG20" s="378">
        <v>0</v>
      </c>
      <c r="AH20" s="379">
        <v>1476</v>
      </c>
      <c r="AI20" s="378">
        <v>47.3</v>
      </c>
      <c r="AJ20" s="379">
        <v>1643</v>
      </c>
      <c r="AK20" s="378">
        <v>52.7</v>
      </c>
      <c r="AL20" s="377">
        <v>0</v>
      </c>
      <c r="AM20" s="378">
        <v>0</v>
      </c>
      <c r="AN20" s="379">
        <v>1445</v>
      </c>
      <c r="AO20" s="378">
        <v>42.4</v>
      </c>
      <c r="AP20" s="379">
        <v>1967</v>
      </c>
      <c r="AQ20" s="378">
        <v>57.6</v>
      </c>
      <c r="AR20" s="377">
        <v>0</v>
      </c>
      <c r="AS20" s="378">
        <v>0</v>
      </c>
      <c r="AT20" s="379">
        <v>1541</v>
      </c>
      <c r="AU20" s="378">
        <v>43.7</v>
      </c>
      <c r="AV20" s="379">
        <v>1981</v>
      </c>
      <c r="AW20" s="378">
        <v>56.2</v>
      </c>
      <c r="AX20" s="377">
        <v>2</v>
      </c>
      <c r="AY20" s="378">
        <v>0.1</v>
      </c>
      <c r="AZ20" s="379">
        <v>1477</v>
      </c>
      <c r="BA20" s="378">
        <v>43</v>
      </c>
      <c r="BB20" s="379">
        <v>1956</v>
      </c>
      <c r="BC20" s="378">
        <v>57</v>
      </c>
      <c r="BD20" s="377">
        <v>1</v>
      </c>
      <c r="BE20" s="378">
        <v>0</v>
      </c>
      <c r="BF20" s="379">
        <v>1117</v>
      </c>
      <c r="BG20" s="378">
        <v>43.6</v>
      </c>
      <c r="BH20" s="379">
        <v>1444</v>
      </c>
      <c r="BI20" s="378">
        <v>56.4</v>
      </c>
      <c r="BJ20" s="690">
        <v>1</v>
      </c>
      <c r="BK20" s="378">
        <v>0</v>
      </c>
      <c r="BL20" s="377">
        <v>0</v>
      </c>
      <c r="BM20" s="378">
        <v>0</v>
      </c>
      <c r="BN20" s="379">
        <v>1441</v>
      </c>
      <c r="BO20" s="378">
        <v>41.6</v>
      </c>
      <c r="BP20" s="379">
        <v>2017</v>
      </c>
      <c r="BQ20" s="378">
        <v>58.2</v>
      </c>
      <c r="BR20" s="690">
        <v>0</v>
      </c>
      <c r="BS20" s="378">
        <v>0</v>
      </c>
      <c r="BT20" s="377">
        <v>7</v>
      </c>
      <c r="BU20" s="378">
        <v>0.2</v>
      </c>
    </row>
    <row r="21" spans="1:73" ht="20.100000000000001" customHeight="1" x14ac:dyDescent="0.25">
      <c r="A21" s="374" t="s">
        <v>68</v>
      </c>
      <c r="B21" s="375" t="s">
        <v>168</v>
      </c>
      <c r="C21" s="375" t="s">
        <v>59</v>
      </c>
      <c r="D21" s="379">
        <v>1284</v>
      </c>
      <c r="E21" s="378">
        <v>50.9</v>
      </c>
      <c r="F21" s="379">
        <v>1238</v>
      </c>
      <c r="G21" s="378">
        <v>49.1</v>
      </c>
      <c r="H21" s="377">
        <v>0</v>
      </c>
      <c r="I21" s="378">
        <v>0</v>
      </c>
      <c r="J21" s="379">
        <v>1541</v>
      </c>
      <c r="K21" s="378">
        <v>49</v>
      </c>
      <c r="L21" s="379">
        <v>1601</v>
      </c>
      <c r="M21" s="378">
        <v>51</v>
      </c>
      <c r="N21" s="377">
        <v>0</v>
      </c>
      <c r="O21" s="378">
        <v>0</v>
      </c>
      <c r="P21" s="379">
        <v>1370</v>
      </c>
      <c r="Q21" s="378">
        <v>48</v>
      </c>
      <c r="R21" s="379">
        <v>1483</v>
      </c>
      <c r="S21" s="378">
        <v>51.9</v>
      </c>
      <c r="T21" s="377">
        <v>2</v>
      </c>
      <c r="U21" s="378">
        <v>0.1</v>
      </c>
      <c r="V21" s="379">
        <v>1270</v>
      </c>
      <c r="W21" s="378">
        <v>46.2</v>
      </c>
      <c r="X21" s="379">
        <v>1479</v>
      </c>
      <c r="Y21" s="378">
        <v>53.8</v>
      </c>
      <c r="Z21" s="377">
        <v>0</v>
      </c>
      <c r="AA21" s="378">
        <v>0</v>
      </c>
      <c r="AB21" s="379">
        <v>1110</v>
      </c>
      <c r="AC21" s="378">
        <v>44.4</v>
      </c>
      <c r="AD21" s="379">
        <v>1388</v>
      </c>
      <c r="AE21" s="378">
        <v>55.5</v>
      </c>
      <c r="AF21" s="377">
        <v>1</v>
      </c>
      <c r="AG21" s="378">
        <v>0</v>
      </c>
      <c r="AH21" s="379">
        <v>908</v>
      </c>
      <c r="AI21" s="378">
        <v>44</v>
      </c>
      <c r="AJ21" s="379">
        <v>1155</v>
      </c>
      <c r="AK21" s="378">
        <v>55.9</v>
      </c>
      <c r="AL21" s="377">
        <v>2</v>
      </c>
      <c r="AM21" s="378">
        <v>0.1</v>
      </c>
      <c r="AN21" s="379">
        <v>866</v>
      </c>
      <c r="AO21" s="378">
        <v>41.6</v>
      </c>
      <c r="AP21" s="379">
        <v>1217</v>
      </c>
      <c r="AQ21" s="378">
        <v>58.4</v>
      </c>
      <c r="AR21" s="377">
        <v>0</v>
      </c>
      <c r="AS21" s="378">
        <v>0</v>
      </c>
      <c r="AT21" s="379">
        <v>895</v>
      </c>
      <c r="AU21" s="378">
        <v>41.5</v>
      </c>
      <c r="AV21" s="379">
        <v>1260</v>
      </c>
      <c r="AW21" s="378">
        <v>58.4</v>
      </c>
      <c r="AX21" s="377">
        <v>1</v>
      </c>
      <c r="AY21" s="378">
        <v>0</v>
      </c>
      <c r="AZ21" s="379">
        <v>999</v>
      </c>
      <c r="BA21" s="378">
        <v>42.1</v>
      </c>
      <c r="BB21" s="379">
        <v>1375</v>
      </c>
      <c r="BC21" s="378">
        <v>57.9</v>
      </c>
      <c r="BD21" s="377">
        <v>0</v>
      </c>
      <c r="BE21" s="378">
        <v>0</v>
      </c>
      <c r="BF21" s="379">
        <v>978</v>
      </c>
      <c r="BG21" s="378">
        <v>39.6</v>
      </c>
      <c r="BH21" s="379">
        <v>1491</v>
      </c>
      <c r="BI21" s="378">
        <v>60.4</v>
      </c>
      <c r="BJ21" s="690">
        <v>0</v>
      </c>
      <c r="BK21" s="378">
        <v>0</v>
      </c>
      <c r="BL21" s="377">
        <v>0</v>
      </c>
      <c r="BM21" s="378">
        <v>0</v>
      </c>
      <c r="BN21" s="379">
        <v>1072</v>
      </c>
      <c r="BO21" s="378">
        <v>38.799999999999997</v>
      </c>
      <c r="BP21" s="379">
        <v>1692</v>
      </c>
      <c r="BQ21" s="378">
        <v>61.2</v>
      </c>
      <c r="BR21" s="690">
        <v>0</v>
      </c>
      <c r="BS21" s="378">
        <v>0</v>
      </c>
      <c r="BT21" s="377">
        <v>0</v>
      </c>
      <c r="BU21" s="378">
        <v>0</v>
      </c>
    </row>
    <row r="22" spans="1:73" ht="20.100000000000001" customHeight="1" x14ac:dyDescent="0.25">
      <c r="A22" s="374" t="s">
        <v>68</v>
      </c>
      <c r="B22" s="375" t="s">
        <v>167</v>
      </c>
      <c r="C22" s="375" t="s">
        <v>57</v>
      </c>
      <c r="D22" s="377">
        <v>600</v>
      </c>
      <c r="E22" s="378">
        <v>51.3</v>
      </c>
      <c r="F22" s="377">
        <v>553</v>
      </c>
      <c r="G22" s="378">
        <v>47.3</v>
      </c>
      <c r="H22" s="377">
        <v>17</v>
      </c>
      <c r="I22" s="378">
        <v>1.5</v>
      </c>
      <c r="J22" s="377">
        <v>559</v>
      </c>
      <c r="K22" s="378">
        <v>46.4</v>
      </c>
      <c r="L22" s="377">
        <v>632</v>
      </c>
      <c r="M22" s="378">
        <v>52.4</v>
      </c>
      <c r="N22" s="377">
        <v>15</v>
      </c>
      <c r="O22" s="378">
        <v>1.2</v>
      </c>
      <c r="P22" s="377">
        <v>629</v>
      </c>
      <c r="Q22" s="378">
        <v>50.2</v>
      </c>
      <c r="R22" s="377">
        <v>624</v>
      </c>
      <c r="S22" s="378">
        <v>49.8</v>
      </c>
      <c r="T22" s="377">
        <v>0</v>
      </c>
      <c r="U22" s="378">
        <v>0</v>
      </c>
      <c r="V22" s="377">
        <v>633</v>
      </c>
      <c r="W22" s="378">
        <v>47.7</v>
      </c>
      <c r="X22" s="377">
        <v>688</v>
      </c>
      <c r="Y22" s="378">
        <v>51.9</v>
      </c>
      <c r="Z22" s="377">
        <v>5</v>
      </c>
      <c r="AA22" s="378">
        <v>0.4</v>
      </c>
      <c r="AB22" s="377">
        <v>607</v>
      </c>
      <c r="AC22" s="378">
        <v>46.9</v>
      </c>
      <c r="AD22" s="377">
        <v>684</v>
      </c>
      <c r="AE22" s="378">
        <v>52.8</v>
      </c>
      <c r="AF22" s="377">
        <v>4</v>
      </c>
      <c r="AG22" s="378">
        <v>0.3</v>
      </c>
      <c r="AH22" s="377">
        <v>550</v>
      </c>
      <c r="AI22" s="378">
        <v>44.7</v>
      </c>
      <c r="AJ22" s="377">
        <v>680</v>
      </c>
      <c r="AK22" s="378">
        <v>55.2</v>
      </c>
      <c r="AL22" s="377">
        <v>1</v>
      </c>
      <c r="AM22" s="378">
        <v>0.1</v>
      </c>
      <c r="AN22" s="377">
        <v>558</v>
      </c>
      <c r="AO22" s="378">
        <v>44.7</v>
      </c>
      <c r="AP22" s="377">
        <v>689</v>
      </c>
      <c r="AQ22" s="378">
        <v>55.2</v>
      </c>
      <c r="AR22" s="377">
        <v>2</v>
      </c>
      <c r="AS22" s="378">
        <v>0.2</v>
      </c>
      <c r="AT22" s="377">
        <v>635</v>
      </c>
      <c r="AU22" s="378">
        <v>45.4</v>
      </c>
      <c r="AV22" s="377">
        <v>764</v>
      </c>
      <c r="AW22" s="378">
        <v>54.6</v>
      </c>
      <c r="AX22" s="377">
        <v>1</v>
      </c>
      <c r="AY22" s="378">
        <v>0.1</v>
      </c>
      <c r="AZ22" s="377">
        <v>679</v>
      </c>
      <c r="BA22" s="378">
        <v>43.6</v>
      </c>
      <c r="BB22" s="377">
        <v>877</v>
      </c>
      <c r="BC22" s="378">
        <v>56.3</v>
      </c>
      <c r="BD22" s="377">
        <v>1</v>
      </c>
      <c r="BE22" s="378">
        <v>0.1</v>
      </c>
      <c r="BF22" s="377">
        <v>662</v>
      </c>
      <c r="BG22" s="378">
        <v>41.7</v>
      </c>
      <c r="BH22" s="377">
        <v>924</v>
      </c>
      <c r="BI22" s="378">
        <v>58.3</v>
      </c>
      <c r="BJ22" s="690">
        <v>0</v>
      </c>
      <c r="BK22" s="378">
        <v>0</v>
      </c>
      <c r="BL22" s="377">
        <v>0</v>
      </c>
      <c r="BM22" s="378">
        <v>0</v>
      </c>
      <c r="BN22" s="377">
        <v>773</v>
      </c>
      <c r="BO22" s="378">
        <v>40.700000000000003</v>
      </c>
      <c r="BP22" s="377">
        <v>1125</v>
      </c>
      <c r="BQ22" s="378">
        <v>59.2</v>
      </c>
      <c r="BR22" s="690">
        <v>0</v>
      </c>
      <c r="BS22" s="378">
        <v>0</v>
      </c>
      <c r="BT22" s="377">
        <v>2</v>
      </c>
      <c r="BU22" s="378">
        <v>0.1</v>
      </c>
    </row>
    <row r="23" spans="1:73" ht="20.100000000000001" customHeight="1" x14ac:dyDescent="0.25">
      <c r="A23" s="374" t="s">
        <v>69</v>
      </c>
      <c r="B23" s="375" t="s">
        <v>170</v>
      </c>
      <c r="C23" s="375" t="s">
        <v>57</v>
      </c>
      <c r="D23" s="377">
        <v>110</v>
      </c>
      <c r="E23" s="378">
        <v>48.9</v>
      </c>
      <c r="F23" s="377">
        <v>115</v>
      </c>
      <c r="G23" s="378">
        <v>51.1</v>
      </c>
      <c r="H23" s="377">
        <v>0</v>
      </c>
      <c r="I23" s="378">
        <v>0</v>
      </c>
      <c r="J23" s="377">
        <v>113</v>
      </c>
      <c r="K23" s="378">
        <v>47.9</v>
      </c>
      <c r="L23" s="377">
        <v>123</v>
      </c>
      <c r="M23" s="378">
        <v>52.1</v>
      </c>
      <c r="N23" s="377">
        <v>0</v>
      </c>
      <c r="O23" s="378">
        <v>0</v>
      </c>
      <c r="P23" s="377">
        <v>133</v>
      </c>
      <c r="Q23" s="378">
        <v>55.4</v>
      </c>
      <c r="R23" s="377">
        <v>107</v>
      </c>
      <c r="S23" s="378">
        <v>44.6</v>
      </c>
      <c r="T23" s="377">
        <v>0</v>
      </c>
      <c r="U23" s="378">
        <v>0</v>
      </c>
      <c r="V23" s="377">
        <v>109</v>
      </c>
      <c r="W23" s="378">
        <v>49.3</v>
      </c>
      <c r="X23" s="377">
        <v>111</v>
      </c>
      <c r="Y23" s="378">
        <v>50.2</v>
      </c>
      <c r="Z23" s="377">
        <v>1</v>
      </c>
      <c r="AA23" s="378">
        <v>0.5</v>
      </c>
      <c r="AB23" s="377">
        <v>90</v>
      </c>
      <c r="AC23" s="378">
        <v>44.6</v>
      </c>
      <c r="AD23" s="377">
        <v>112</v>
      </c>
      <c r="AE23" s="378">
        <v>55.4</v>
      </c>
      <c r="AF23" s="377">
        <v>0</v>
      </c>
      <c r="AG23" s="378">
        <v>0</v>
      </c>
      <c r="AH23" s="377">
        <v>97</v>
      </c>
      <c r="AI23" s="378">
        <v>46.9</v>
      </c>
      <c r="AJ23" s="377">
        <v>110</v>
      </c>
      <c r="AK23" s="378">
        <v>53.1</v>
      </c>
      <c r="AL23" s="377">
        <v>0</v>
      </c>
      <c r="AM23" s="378">
        <v>0</v>
      </c>
      <c r="AN23" s="377">
        <v>106</v>
      </c>
      <c r="AO23" s="378">
        <v>50.5</v>
      </c>
      <c r="AP23" s="377">
        <v>104</v>
      </c>
      <c r="AQ23" s="378">
        <v>49.5</v>
      </c>
      <c r="AR23" s="377">
        <v>0</v>
      </c>
      <c r="AS23" s="378">
        <v>0</v>
      </c>
      <c r="AT23" s="377">
        <v>91</v>
      </c>
      <c r="AU23" s="378">
        <v>44.6</v>
      </c>
      <c r="AV23" s="377">
        <v>113</v>
      </c>
      <c r="AW23" s="378">
        <v>55.4</v>
      </c>
      <c r="AX23" s="377">
        <v>0</v>
      </c>
      <c r="AY23" s="378">
        <v>0</v>
      </c>
      <c r="AZ23" s="377">
        <v>85</v>
      </c>
      <c r="BA23" s="378">
        <v>39.5</v>
      </c>
      <c r="BB23" s="377">
        <v>130</v>
      </c>
      <c r="BC23" s="378">
        <v>60.5</v>
      </c>
      <c r="BD23" s="377">
        <v>0</v>
      </c>
      <c r="BE23" s="378">
        <v>0</v>
      </c>
      <c r="BF23" s="377">
        <v>84</v>
      </c>
      <c r="BG23" s="378">
        <v>38.9</v>
      </c>
      <c r="BH23" s="377">
        <v>132</v>
      </c>
      <c r="BI23" s="378">
        <v>61.1</v>
      </c>
      <c r="BJ23" s="690">
        <v>0</v>
      </c>
      <c r="BK23" s="378">
        <v>0</v>
      </c>
      <c r="BL23" s="377">
        <v>0</v>
      </c>
      <c r="BM23" s="378">
        <v>0</v>
      </c>
      <c r="BN23" s="377">
        <v>99</v>
      </c>
      <c r="BO23" s="378">
        <v>45.6</v>
      </c>
      <c r="BP23" s="377">
        <v>118</v>
      </c>
      <c r="BQ23" s="378">
        <v>54.4</v>
      </c>
      <c r="BR23" s="690">
        <v>0</v>
      </c>
      <c r="BS23" s="378">
        <v>0</v>
      </c>
      <c r="BT23" s="377">
        <v>0</v>
      </c>
      <c r="BU23" s="378">
        <v>0</v>
      </c>
    </row>
    <row r="24" spans="1:73" ht="20.100000000000001" customHeight="1" x14ac:dyDescent="0.25">
      <c r="A24" s="374" t="s">
        <v>70</v>
      </c>
      <c r="B24" s="375" t="s">
        <v>172</v>
      </c>
      <c r="C24" s="375" t="s">
        <v>59</v>
      </c>
      <c r="D24" s="379">
        <v>1092</v>
      </c>
      <c r="E24" s="378">
        <v>53</v>
      </c>
      <c r="F24" s="377">
        <v>943</v>
      </c>
      <c r="G24" s="378">
        <v>45.7</v>
      </c>
      <c r="H24" s="377">
        <v>27</v>
      </c>
      <c r="I24" s="378">
        <v>1.3</v>
      </c>
      <c r="J24" s="379">
        <v>1120</v>
      </c>
      <c r="K24" s="378">
        <v>50.8</v>
      </c>
      <c r="L24" s="379">
        <v>1057</v>
      </c>
      <c r="M24" s="378">
        <v>48</v>
      </c>
      <c r="N24" s="377">
        <v>27</v>
      </c>
      <c r="O24" s="378">
        <v>1.2</v>
      </c>
      <c r="P24" s="379">
        <v>1020</v>
      </c>
      <c r="Q24" s="378">
        <v>49.4</v>
      </c>
      <c r="R24" s="379">
        <v>1041</v>
      </c>
      <c r="S24" s="378">
        <v>50.5</v>
      </c>
      <c r="T24" s="377">
        <v>2</v>
      </c>
      <c r="U24" s="378">
        <v>0.1</v>
      </c>
      <c r="V24" s="377">
        <v>622</v>
      </c>
      <c r="W24" s="378">
        <v>48.5</v>
      </c>
      <c r="X24" s="377">
        <v>657</v>
      </c>
      <c r="Y24" s="378">
        <v>51.2</v>
      </c>
      <c r="Z24" s="377">
        <v>3</v>
      </c>
      <c r="AA24" s="378">
        <v>0.2</v>
      </c>
      <c r="AB24" s="377">
        <v>871</v>
      </c>
      <c r="AC24" s="378">
        <v>47.6</v>
      </c>
      <c r="AD24" s="377">
        <v>957</v>
      </c>
      <c r="AE24" s="378">
        <v>52.3</v>
      </c>
      <c r="AF24" s="377">
        <v>2</v>
      </c>
      <c r="AG24" s="378">
        <v>0.1</v>
      </c>
      <c r="AH24" s="377">
        <v>926</v>
      </c>
      <c r="AI24" s="378">
        <v>45.7</v>
      </c>
      <c r="AJ24" s="377">
        <v>1097</v>
      </c>
      <c r="AK24" s="378">
        <v>54.2</v>
      </c>
      <c r="AL24" s="377">
        <v>2</v>
      </c>
      <c r="AM24" s="378">
        <v>0.1</v>
      </c>
      <c r="AN24" s="377">
        <v>929</v>
      </c>
      <c r="AO24" s="378">
        <v>42.7</v>
      </c>
      <c r="AP24" s="377">
        <v>1248</v>
      </c>
      <c r="AQ24" s="378">
        <v>57.3</v>
      </c>
      <c r="AR24" s="377">
        <v>0</v>
      </c>
      <c r="AS24" s="378">
        <v>0</v>
      </c>
      <c r="AT24" s="377">
        <v>965</v>
      </c>
      <c r="AU24" s="378">
        <v>41.2</v>
      </c>
      <c r="AV24" s="377">
        <v>1373</v>
      </c>
      <c r="AW24" s="378">
        <v>58.7</v>
      </c>
      <c r="AX24" s="377">
        <v>3</v>
      </c>
      <c r="AY24" s="378">
        <v>0.1</v>
      </c>
      <c r="AZ24" s="377">
        <v>948</v>
      </c>
      <c r="BA24" s="378">
        <v>42.3</v>
      </c>
      <c r="BB24" s="377">
        <v>1291</v>
      </c>
      <c r="BC24" s="378">
        <v>57.6</v>
      </c>
      <c r="BD24" s="377">
        <v>1</v>
      </c>
      <c r="BE24" s="378">
        <v>0</v>
      </c>
      <c r="BF24" s="377">
        <v>988</v>
      </c>
      <c r="BG24" s="378">
        <v>41.2</v>
      </c>
      <c r="BH24" s="379">
        <v>1407</v>
      </c>
      <c r="BI24" s="378">
        <v>58.7</v>
      </c>
      <c r="BJ24" s="690">
        <v>0</v>
      </c>
      <c r="BK24" s="378">
        <v>0</v>
      </c>
      <c r="BL24" s="377">
        <v>2</v>
      </c>
      <c r="BM24" s="378">
        <v>0.1</v>
      </c>
      <c r="BN24" s="377">
        <v>1029</v>
      </c>
      <c r="BO24" s="378">
        <v>39.1</v>
      </c>
      <c r="BP24" s="379">
        <v>1585</v>
      </c>
      <c r="BQ24" s="378">
        <v>60.2</v>
      </c>
      <c r="BR24" s="690">
        <v>5</v>
      </c>
      <c r="BS24" s="378">
        <v>0.2</v>
      </c>
      <c r="BT24" s="377">
        <v>12</v>
      </c>
      <c r="BU24" s="378">
        <v>0.5</v>
      </c>
    </row>
    <row r="25" spans="1:73" ht="20.100000000000001" customHeight="1" x14ac:dyDescent="0.25">
      <c r="A25" s="374" t="s">
        <v>70</v>
      </c>
      <c r="B25" s="375" t="s">
        <v>171</v>
      </c>
      <c r="C25" s="375" t="s">
        <v>57</v>
      </c>
      <c r="D25" s="377">
        <v>278</v>
      </c>
      <c r="E25" s="378">
        <v>50.8</v>
      </c>
      <c r="F25" s="377">
        <v>261</v>
      </c>
      <c r="G25" s="378">
        <v>47.7</v>
      </c>
      <c r="H25" s="377">
        <v>8</v>
      </c>
      <c r="I25" s="378">
        <v>1.5</v>
      </c>
      <c r="J25" s="377">
        <v>268</v>
      </c>
      <c r="K25" s="378">
        <v>46.4</v>
      </c>
      <c r="L25" s="377">
        <v>301</v>
      </c>
      <c r="M25" s="378">
        <v>52.2</v>
      </c>
      <c r="N25" s="377">
        <v>8</v>
      </c>
      <c r="O25" s="378">
        <v>1.4</v>
      </c>
      <c r="P25" s="377">
        <v>258</v>
      </c>
      <c r="Q25" s="378">
        <v>45.4</v>
      </c>
      <c r="R25" s="377">
        <v>310</v>
      </c>
      <c r="S25" s="378">
        <v>54.6</v>
      </c>
      <c r="T25" s="377">
        <v>0</v>
      </c>
      <c r="U25" s="378">
        <v>0</v>
      </c>
      <c r="V25" s="377">
        <v>234</v>
      </c>
      <c r="W25" s="378">
        <v>46.5</v>
      </c>
      <c r="X25" s="377">
        <v>267</v>
      </c>
      <c r="Y25" s="378">
        <v>53.1</v>
      </c>
      <c r="Z25" s="377">
        <v>2</v>
      </c>
      <c r="AA25" s="378">
        <v>0.4</v>
      </c>
      <c r="AB25" s="377">
        <v>244</v>
      </c>
      <c r="AC25" s="378">
        <v>49.7</v>
      </c>
      <c r="AD25" s="377">
        <v>247</v>
      </c>
      <c r="AE25" s="378">
        <v>50.3</v>
      </c>
      <c r="AF25" s="377">
        <v>0</v>
      </c>
      <c r="AG25" s="378">
        <v>0</v>
      </c>
      <c r="AH25" s="377">
        <v>221</v>
      </c>
      <c r="AI25" s="378">
        <v>45</v>
      </c>
      <c r="AJ25" s="377">
        <v>270</v>
      </c>
      <c r="AK25" s="378">
        <v>55</v>
      </c>
      <c r="AL25" s="377">
        <v>0</v>
      </c>
      <c r="AM25" s="378">
        <v>0</v>
      </c>
      <c r="AN25" s="377">
        <v>225</v>
      </c>
      <c r="AO25" s="378">
        <v>44</v>
      </c>
      <c r="AP25" s="377">
        <v>286</v>
      </c>
      <c r="AQ25" s="378">
        <v>56</v>
      </c>
      <c r="AR25" s="377">
        <v>0</v>
      </c>
      <c r="AS25" s="378">
        <v>0</v>
      </c>
      <c r="AT25" s="377">
        <v>213</v>
      </c>
      <c r="AU25" s="378">
        <v>42.6</v>
      </c>
      <c r="AV25" s="377">
        <v>287</v>
      </c>
      <c r="AW25" s="378">
        <v>57.4</v>
      </c>
      <c r="AX25" s="377">
        <v>0</v>
      </c>
      <c r="AY25" s="378">
        <v>0</v>
      </c>
      <c r="AZ25" s="377">
        <v>184</v>
      </c>
      <c r="BA25" s="378">
        <v>40.700000000000003</v>
      </c>
      <c r="BB25" s="377">
        <v>268</v>
      </c>
      <c r="BC25" s="378">
        <v>59.3</v>
      </c>
      <c r="BD25" s="377">
        <v>0</v>
      </c>
      <c r="BE25" s="378">
        <v>0</v>
      </c>
      <c r="BF25" s="377">
        <v>234</v>
      </c>
      <c r="BG25" s="378">
        <v>44.5</v>
      </c>
      <c r="BH25" s="377">
        <v>290</v>
      </c>
      <c r="BI25" s="378">
        <v>55.1</v>
      </c>
      <c r="BJ25" s="690">
        <v>0</v>
      </c>
      <c r="BK25" s="378">
        <v>0</v>
      </c>
      <c r="BL25" s="377">
        <v>2</v>
      </c>
      <c r="BM25" s="378">
        <v>0.4</v>
      </c>
      <c r="BN25" s="377">
        <v>222</v>
      </c>
      <c r="BO25" s="378">
        <v>40.4</v>
      </c>
      <c r="BP25" s="377">
        <v>328</v>
      </c>
      <c r="BQ25" s="378">
        <v>59.6</v>
      </c>
      <c r="BR25" s="690">
        <v>0</v>
      </c>
      <c r="BS25" s="378">
        <v>0</v>
      </c>
      <c r="BT25" s="377">
        <v>0</v>
      </c>
      <c r="BU25" s="378">
        <v>0</v>
      </c>
    </row>
    <row r="26" spans="1:73" ht="20.100000000000001" customHeight="1" x14ac:dyDescent="0.25">
      <c r="A26" s="374" t="s">
        <v>70</v>
      </c>
      <c r="B26" s="375" t="s">
        <v>991</v>
      </c>
      <c r="C26" s="375" t="s">
        <v>57</v>
      </c>
      <c r="D26" s="377">
        <v>213</v>
      </c>
      <c r="E26" s="378">
        <v>50.1</v>
      </c>
      <c r="F26" s="377">
        <v>209</v>
      </c>
      <c r="G26" s="378">
        <v>49.2</v>
      </c>
      <c r="H26" s="377">
        <v>3</v>
      </c>
      <c r="I26" s="378">
        <v>0.7</v>
      </c>
      <c r="J26" s="377">
        <v>94</v>
      </c>
      <c r="K26" s="378">
        <v>44.8</v>
      </c>
      <c r="L26" s="377">
        <v>116</v>
      </c>
      <c r="M26" s="378">
        <v>55.2</v>
      </c>
      <c r="N26" s="377">
        <v>0</v>
      </c>
      <c r="O26" s="378">
        <v>0</v>
      </c>
      <c r="P26" s="377">
        <v>110</v>
      </c>
      <c r="Q26" s="378">
        <v>54.2</v>
      </c>
      <c r="R26" s="377">
        <v>93</v>
      </c>
      <c r="S26" s="378">
        <v>45.8</v>
      </c>
      <c r="T26" s="377">
        <v>0</v>
      </c>
      <c r="U26" s="378">
        <v>0</v>
      </c>
      <c r="V26" s="377">
        <v>103</v>
      </c>
      <c r="W26" s="378">
        <v>47</v>
      </c>
      <c r="X26" s="377">
        <v>116</v>
      </c>
      <c r="Y26" s="378">
        <v>53</v>
      </c>
      <c r="Z26" s="377">
        <v>0</v>
      </c>
      <c r="AA26" s="378">
        <v>0</v>
      </c>
      <c r="AB26" s="377">
        <v>89</v>
      </c>
      <c r="AC26" s="378">
        <v>45.9</v>
      </c>
      <c r="AD26" s="377">
        <v>105</v>
      </c>
      <c r="AE26" s="378">
        <v>54.1</v>
      </c>
      <c r="AF26" s="377">
        <v>0</v>
      </c>
      <c r="AG26" s="378">
        <v>0</v>
      </c>
      <c r="AH26" s="377">
        <v>114</v>
      </c>
      <c r="AI26" s="378">
        <v>51.6</v>
      </c>
      <c r="AJ26" s="377">
        <v>107</v>
      </c>
      <c r="AK26" s="378">
        <v>48.4</v>
      </c>
      <c r="AL26" s="377">
        <v>0</v>
      </c>
      <c r="AM26" s="378">
        <v>0</v>
      </c>
      <c r="AN26" s="377">
        <v>83</v>
      </c>
      <c r="AO26" s="378">
        <v>40.700000000000003</v>
      </c>
      <c r="AP26" s="377">
        <v>121</v>
      </c>
      <c r="AQ26" s="378">
        <v>59.3</v>
      </c>
      <c r="AR26" s="377">
        <v>0</v>
      </c>
      <c r="AS26" s="378">
        <v>0</v>
      </c>
      <c r="AT26" s="377">
        <v>98</v>
      </c>
      <c r="AU26" s="378">
        <v>43</v>
      </c>
      <c r="AV26" s="377">
        <v>130</v>
      </c>
      <c r="AW26" s="378">
        <v>57</v>
      </c>
      <c r="AX26" s="377">
        <v>0</v>
      </c>
      <c r="AY26" s="378">
        <v>0</v>
      </c>
      <c r="AZ26" s="377">
        <v>90</v>
      </c>
      <c r="BA26" s="378">
        <v>40.700000000000003</v>
      </c>
      <c r="BB26" s="377">
        <v>131</v>
      </c>
      <c r="BC26" s="378">
        <v>59.3</v>
      </c>
      <c r="BD26" s="377">
        <v>0</v>
      </c>
      <c r="BE26" s="378">
        <v>0</v>
      </c>
      <c r="BF26" s="377">
        <v>74</v>
      </c>
      <c r="BG26" s="378">
        <v>42.5</v>
      </c>
      <c r="BH26" s="377">
        <v>99</v>
      </c>
      <c r="BI26" s="378">
        <v>56.9</v>
      </c>
      <c r="BJ26" s="690">
        <v>0</v>
      </c>
      <c r="BK26" s="378">
        <v>0</v>
      </c>
      <c r="BL26" s="377">
        <v>1</v>
      </c>
      <c r="BM26" s="378">
        <v>0.6</v>
      </c>
      <c r="BN26" s="377">
        <v>89</v>
      </c>
      <c r="BO26" s="378">
        <v>35.6</v>
      </c>
      <c r="BP26" s="377">
        <v>160</v>
      </c>
      <c r="BQ26" s="378">
        <v>64</v>
      </c>
      <c r="BR26" s="690">
        <v>0</v>
      </c>
      <c r="BS26" s="378">
        <v>0</v>
      </c>
      <c r="BT26" s="377">
        <v>1</v>
      </c>
      <c r="BU26" s="378">
        <v>0.4</v>
      </c>
    </row>
    <row r="27" spans="1:73" ht="20.100000000000001" customHeight="1" x14ac:dyDescent="0.25">
      <c r="A27" s="374" t="s">
        <v>71</v>
      </c>
      <c r="B27" s="375" t="s">
        <v>173</v>
      </c>
      <c r="C27" s="375" t="s">
        <v>57</v>
      </c>
      <c r="D27" s="377">
        <v>333</v>
      </c>
      <c r="E27" s="378">
        <v>51.6</v>
      </c>
      <c r="F27" s="377">
        <v>304</v>
      </c>
      <c r="G27" s="378">
        <v>47.1</v>
      </c>
      <c r="H27" s="377">
        <v>8</v>
      </c>
      <c r="I27" s="378">
        <v>1.2</v>
      </c>
      <c r="J27" s="377">
        <v>503</v>
      </c>
      <c r="K27" s="378">
        <v>50.6</v>
      </c>
      <c r="L27" s="377">
        <v>479</v>
      </c>
      <c r="M27" s="378">
        <v>48.2</v>
      </c>
      <c r="N27" s="377">
        <v>12</v>
      </c>
      <c r="O27" s="378">
        <v>1.2</v>
      </c>
      <c r="P27" s="377">
        <v>137</v>
      </c>
      <c r="Q27" s="378">
        <v>52.5</v>
      </c>
      <c r="R27" s="377">
        <v>124</v>
      </c>
      <c r="S27" s="378">
        <v>47.5</v>
      </c>
      <c r="T27" s="377">
        <v>0</v>
      </c>
      <c r="U27" s="378">
        <v>0</v>
      </c>
      <c r="V27" s="377">
        <v>148</v>
      </c>
      <c r="W27" s="378">
        <v>49.2</v>
      </c>
      <c r="X27" s="377">
        <v>150</v>
      </c>
      <c r="Y27" s="378">
        <v>49.8</v>
      </c>
      <c r="Z27" s="377">
        <v>3</v>
      </c>
      <c r="AA27" s="378">
        <v>1</v>
      </c>
      <c r="AB27" s="377">
        <v>156</v>
      </c>
      <c r="AC27" s="378">
        <v>51</v>
      </c>
      <c r="AD27" s="377">
        <v>150</v>
      </c>
      <c r="AE27" s="378">
        <v>49</v>
      </c>
      <c r="AF27" s="377">
        <v>0</v>
      </c>
      <c r="AG27" s="378">
        <v>0</v>
      </c>
      <c r="AH27" s="377">
        <v>304</v>
      </c>
      <c r="AI27" s="378">
        <v>43.8</v>
      </c>
      <c r="AJ27" s="377">
        <v>390</v>
      </c>
      <c r="AK27" s="378">
        <v>56.2</v>
      </c>
      <c r="AL27" s="377">
        <v>0</v>
      </c>
      <c r="AM27" s="378">
        <v>0</v>
      </c>
      <c r="AN27" s="377">
        <v>192</v>
      </c>
      <c r="AO27" s="378">
        <v>53.2</v>
      </c>
      <c r="AP27" s="377">
        <v>169</v>
      </c>
      <c r="AQ27" s="378">
        <v>46.8</v>
      </c>
      <c r="AR27" s="377">
        <v>0</v>
      </c>
      <c r="AS27" s="378">
        <v>0</v>
      </c>
      <c r="AT27" s="377">
        <v>127</v>
      </c>
      <c r="AU27" s="378">
        <v>44.7</v>
      </c>
      <c r="AV27" s="377">
        <v>156</v>
      </c>
      <c r="AW27" s="378">
        <v>54.9</v>
      </c>
      <c r="AX27" s="377">
        <v>1</v>
      </c>
      <c r="AY27" s="378">
        <v>0.4</v>
      </c>
      <c r="AZ27" s="377">
        <v>331</v>
      </c>
      <c r="BA27" s="378">
        <v>43.7</v>
      </c>
      <c r="BB27" s="377">
        <v>425</v>
      </c>
      <c r="BC27" s="378">
        <v>56.1</v>
      </c>
      <c r="BD27" s="377">
        <v>1</v>
      </c>
      <c r="BE27" s="378">
        <v>0.1</v>
      </c>
      <c r="BF27" s="377">
        <v>220</v>
      </c>
      <c r="BG27" s="378">
        <v>46.4</v>
      </c>
      <c r="BH27" s="377">
        <v>254</v>
      </c>
      <c r="BI27" s="378">
        <v>53.6</v>
      </c>
      <c r="BJ27" s="690">
        <v>0</v>
      </c>
      <c r="BK27" s="378">
        <v>0</v>
      </c>
      <c r="BL27" s="377">
        <v>0</v>
      </c>
      <c r="BM27" s="378">
        <v>0</v>
      </c>
      <c r="BN27" s="377">
        <v>136</v>
      </c>
      <c r="BO27" s="378">
        <v>43.7</v>
      </c>
      <c r="BP27" s="377">
        <v>175</v>
      </c>
      <c r="BQ27" s="378">
        <v>56.3</v>
      </c>
      <c r="BR27" s="690">
        <v>0</v>
      </c>
      <c r="BS27" s="378">
        <v>0</v>
      </c>
      <c r="BT27" s="377">
        <v>0</v>
      </c>
      <c r="BU27" s="378">
        <v>0</v>
      </c>
    </row>
    <row r="28" spans="1:73" ht="20.100000000000001" customHeight="1" x14ac:dyDescent="0.25">
      <c r="A28" s="374" t="s">
        <v>72</v>
      </c>
      <c r="B28" s="375" t="s">
        <v>174</v>
      </c>
      <c r="C28" s="375" t="s">
        <v>57</v>
      </c>
      <c r="D28" s="377">
        <v>131</v>
      </c>
      <c r="E28" s="378">
        <v>56</v>
      </c>
      <c r="F28" s="377">
        <v>103</v>
      </c>
      <c r="G28" s="378">
        <v>44</v>
      </c>
      <c r="H28" s="377">
        <v>0</v>
      </c>
      <c r="I28" s="378">
        <v>0</v>
      </c>
      <c r="J28" s="377">
        <v>487</v>
      </c>
      <c r="K28" s="378">
        <v>56.1</v>
      </c>
      <c r="L28" s="377">
        <v>381</v>
      </c>
      <c r="M28" s="378">
        <v>43.9</v>
      </c>
      <c r="N28" s="377">
        <v>0</v>
      </c>
      <c r="O28" s="378">
        <v>0</v>
      </c>
      <c r="P28" s="377">
        <v>473</v>
      </c>
      <c r="Q28" s="378">
        <v>53.6</v>
      </c>
      <c r="R28" s="377">
        <v>409</v>
      </c>
      <c r="S28" s="378">
        <v>46.4</v>
      </c>
      <c r="T28" s="377">
        <v>0</v>
      </c>
      <c r="U28" s="378">
        <v>0</v>
      </c>
      <c r="V28" s="377">
        <v>374</v>
      </c>
      <c r="W28" s="378">
        <v>52.5</v>
      </c>
      <c r="X28" s="377">
        <v>339</v>
      </c>
      <c r="Y28" s="378">
        <v>47.5</v>
      </c>
      <c r="Z28" s="377">
        <v>0</v>
      </c>
      <c r="AA28" s="378">
        <v>0</v>
      </c>
      <c r="AB28" s="377">
        <v>416</v>
      </c>
      <c r="AC28" s="378">
        <v>51.2</v>
      </c>
      <c r="AD28" s="377">
        <v>396</v>
      </c>
      <c r="AE28" s="378">
        <v>48.8</v>
      </c>
      <c r="AF28" s="377">
        <v>0</v>
      </c>
      <c r="AG28" s="378">
        <v>0</v>
      </c>
      <c r="AH28" s="377">
        <v>416</v>
      </c>
      <c r="AI28" s="378">
        <v>48.6</v>
      </c>
      <c r="AJ28" s="377">
        <v>438</v>
      </c>
      <c r="AK28" s="378">
        <v>51.2</v>
      </c>
      <c r="AL28" s="377">
        <v>2</v>
      </c>
      <c r="AM28" s="378">
        <v>0.2</v>
      </c>
      <c r="AN28" s="377">
        <v>435</v>
      </c>
      <c r="AO28" s="378">
        <v>50.3</v>
      </c>
      <c r="AP28" s="377">
        <v>429</v>
      </c>
      <c r="AQ28" s="378">
        <v>49.7</v>
      </c>
      <c r="AR28" s="377">
        <v>0</v>
      </c>
      <c r="AS28" s="378">
        <v>0</v>
      </c>
      <c r="AT28" s="377">
        <v>404</v>
      </c>
      <c r="AU28" s="378">
        <v>47.6</v>
      </c>
      <c r="AV28" s="377">
        <v>445</v>
      </c>
      <c r="AW28" s="378">
        <v>52.4</v>
      </c>
      <c r="AX28" s="377">
        <v>0</v>
      </c>
      <c r="AY28" s="378">
        <v>0</v>
      </c>
      <c r="AZ28" s="377">
        <v>404</v>
      </c>
      <c r="BA28" s="378">
        <v>47.6</v>
      </c>
      <c r="BB28" s="377">
        <v>445</v>
      </c>
      <c r="BC28" s="378">
        <v>52.4</v>
      </c>
      <c r="BD28" s="377">
        <v>0</v>
      </c>
      <c r="BE28" s="378">
        <v>0</v>
      </c>
      <c r="BF28" s="377">
        <v>481</v>
      </c>
      <c r="BG28" s="378">
        <v>48.3</v>
      </c>
      <c r="BH28" s="377">
        <v>508</v>
      </c>
      <c r="BI28" s="378">
        <v>51.1</v>
      </c>
      <c r="BJ28" s="690">
        <v>0</v>
      </c>
      <c r="BK28" s="378">
        <v>0</v>
      </c>
      <c r="BL28" s="377">
        <v>6</v>
      </c>
      <c r="BM28" s="378">
        <v>0.6</v>
      </c>
      <c r="BN28" s="377">
        <v>547</v>
      </c>
      <c r="BO28" s="378">
        <v>42.9</v>
      </c>
      <c r="BP28" s="377">
        <v>725</v>
      </c>
      <c r="BQ28" s="378">
        <v>56.9</v>
      </c>
      <c r="BR28" s="690">
        <v>0</v>
      </c>
      <c r="BS28" s="378">
        <v>0</v>
      </c>
      <c r="BT28" s="377">
        <v>2</v>
      </c>
      <c r="BU28" s="378">
        <v>0.2</v>
      </c>
    </row>
    <row r="29" spans="1:73" ht="20.100000000000001" customHeight="1" x14ac:dyDescent="0.25">
      <c r="A29" s="374" t="s">
        <v>73</v>
      </c>
      <c r="B29" s="375" t="s">
        <v>175</v>
      </c>
      <c r="C29" s="375" t="s">
        <v>57</v>
      </c>
      <c r="D29" s="377">
        <v>930</v>
      </c>
      <c r="E29" s="378">
        <v>55.4</v>
      </c>
      <c r="F29" s="377">
        <v>729</v>
      </c>
      <c r="G29" s="378">
        <v>43.4</v>
      </c>
      <c r="H29" s="377">
        <v>20</v>
      </c>
      <c r="I29" s="378">
        <v>1.2</v>
      </c>
      <c r="J29" s="377">
        <v>908</v>
      </c>
      <c r="K29" s="378">
        <v>52.3</v>
      </c>
      <c r="L29" s="377">
        <v>805</v>
      </c>
      <c r="M29" s="378">
        <v>46.4</v>
      </c>
      <c r="N29" s="377">
        <v>22</v>
      </c>
      <c r="O29" s="378">
        <v>1.3</v>
      </c>
      <c r="P29" s="377">
        <v>820</v>
      </c>
      <c r="Q29" s="378">
        <v>50.1</v>
      </c>
      <c r="R29" s="377">
        <v>817</v>
      </c>
      <c r="S29" s="378">
        <v>49.9</v>
      </c>
      <c r="T29" s="377">
        <v>1</v>
      </c>
      <c r="U29" s="378">
        <v>0.1</v>
      </c>
      <c r="V29" s="377">
        <v>886</v>
      </c>
      <c r="W29" s="378">
        <v>51.5</v>
      </c>
      <c r="X29" s="377">
        <v>828</v>
      </c>
      <c r="Y29" s="378">
        <v>48.1</v>
      </c>
      <c r="Z29" s="377">
        <v>8</v>
      </c>
      <c r="AA29" s="378">
        <v>0.5</v>
      </c>
      <c r="AB29" s="377">
        <v>608</v>
      </c>
      <c r="AC29" s="378">
        <v>50.6</v>
      </c>
      <c r="AD29" s="377">
        <v>592</v>
      </c>
      <c r="AE29" s="378">
        <v>49.3</v>
      </c>
      <c r="AF29" s="377">
        <v>2</v>
      </c>
      <c r="AG29" s="378">
        <v>0.2</v>
      </c>
      <c r="AH29" s="377">
        <v>403</v>
      </c>
      <c r="AI29" s="378">
        <v>45.1</v>
      </c>
      <c r="AJ29" s="377">
        <v>488</v>
      </c>
      <c r="AK29" s="378">
        <v>54.6</v>
      </c>
      <c r="AL29" s="377">
        <v>2</v>
      </c>
      <c r="AM29" s="378">
        <v>0.2</v>
      </c>
      <c r="AN29" s="377">
        <v>539</v>
      </c>
      <c r="AO29" s="378">
        <v>48.9</v>
      </c>
      <c r="AP29" s="377">
        <v>563</v>
      </c>
      <c r="AQ29" s="378">
        <v>51.1</v>
      </c>
      <c r="AR29" s="377">
        <v>0</v>
      </c>
      <c r="AS29" s="378">
        <v>0</v>
      </c>
      <c r="AT29" s="377">
        <v>446</v>
      </c>
      <c r="AU29" s="378">
        <v>48.6</v>
      </c>
      <c r="AV29" s="377">
        <v>469</v>
      </c>
      <c r="AW29" s="378">
        <v>51.1</v>
      </c>
      <c r="AX29" s="377">
        <v>3</v>
      </c>
      <c r="AY29" s="378">
        <v>0.3</v>
      </c>
      <c r="AZ29" s="377">
        <v>456</v>
      </c>
      <c r="BA29" s="378">
        <v>48.2</v>
      </c>
      <c r="BB29" s="377">
        <v>489</v>
      </c>
      <c r="BC29" s="378">
        <v>51.6</v>
      </c>
      <c r="BD29" s="377">
        <v>2</v>
      </c>
      <c r="BE29" s="378">
        <v>0.2</v>
      </c>
      <c r="BF29" s="377">
        <v>510</v>
      </c>
      <c r="BG29" s="378">
        <v>49.1</v>
      </c>
      <c r="BH29" s="377">
        <v>526</v>
      </c>
      <c r="BI29" s="378">
        <v>50.6</v>
      </c>
      <c r="BJ29" s="690">
        <v>0</v>
      </c>
      <c r="BK29" s="378">
        <v>0</v>
      </c>
      <c r="BL29" s="377">
        <v>3</v>
      </c>
      <c r="BM29" s="378">
        <v>0.3</v>
      </c>
      <c r="BN29" s="377">
        <v>336</v>
      </c>
      <c r="BO29" s="378">
        <v>44.4</v>
      </c>
      <c r="BP29" s="377">
        <v>418</v>
      </c>
      <c r="BQ29" s="378">
        <v>55.3</v>
      </c>
      <c r="BR29" s="690">
        <v>0</v>
      </c>
      <c r="BS29" s="378">
        <v>0</v>
      </c>
      <c r="BT29" s="377">
        <v>2</v>
      </c>
      <c r="BU29" s="378">
        <v>0.3</v>
      </c>
    </row>
    <row r="30" spans="1:73" ht="20.100000000000001" customHeight="1" x14ac:dyDescent="0.25">
      <c r="A30" s="374" t="s">
        <v>73</v>
      </c>
      <c r="B30" s="375" t="s">
        <v>176</v>
      </c>
      <c r="C30" s="375" t="s">
        <v>57</v>
      </c>
      <c r="D30" s="377">
        <v>231</v>
      </c>
      <c r="E30" s="378">
        <v>56.2</v>
      </c>
      <c r="F30" s="377">
        <v>176</v>
      </c>
      <c r="G30" s="378">
        <v>42.8</v>
      </c>
      <c r="H30" s="377">
        <v>4</v>
      </c>
      <c r="I30" s="378">
        <v>1</v>
      </c>
      <c r="J30" s="377">
        <v>204</v>
      </c>
      <c r="K30" s="378">
        <v>54.5</v>
      </c>
      <c r="L30" s="377">
        <v>164</v>
      </c>
      <c r="M30" s="378">
        <v>43.9</v>
      </c>
      <c r="N30" s="377">
        <v>6</v>
      </c>
      <c r="O30" s="378">
        <v>1.6</v>
      </c>
      <c r="P30" s="377">
        <v>220</v>
      </c>
      <c r="Q30" s="378">
        <v>55.6</v>
      </c>
      <c r="R30" s="377">
        <v>176</v>
      </c>
      <c r="S30" s="378">
        <v>44.4</v>
      </c>
      <c r="T30" s="377">
        <v>0</v>
      </c>
      <c r="U30" s="378">
        <v>0</v>
      </c>
      <c r="V30" s="377">
        <v>236</v>
      </c>
      <c r="W30" s="378">
        <v>53.2</v>
      </c>
      <c r="X30" s="377">
        <v>207</v>
      </c>
      <c r="Y30" s="378">
        <v>46.6</v>
      </c>
      <c r="Z30" s="377">
        <v>1</v>
      </c>
      <c r="AA30" s="378">
        <v>0.2</v>
      </c>
      <c r="AB30" s="377">
        <v>204</v>
      </c>
      <c r="AC30" s="378">
        <v>50.1</v>
      </c>
      <c r="AD30" s="377">
        <v>203</v>
      </c>
      <c r="AE30" s="378">
        <v>49.9</v>
      </c>
      <c r="AF30" s="377">
        <v>0</v>
      </c>
      <c r="AG30" s="378">
        <v>0</v>
      </c>
      <c r="AH30" s="377">
        <v>177</v>
      </c>
      <c r="AI30" s="378">
        <v>44.1</v>
      </c>
      <c r="AJ30" s="377">
        <v>224</v>
      </c>
      <c r="AK30" s="378">
        <v>55.9</v>
      </c>
      <c r="AL30" s="377">
        <v>0</v>
      </c>
      <c r="AM30" s="378">
        <v>0</v>
      </c>
      <c r="AN30" s="377">
        <v>173</v>
      </c>
      <c r="AO30" s="378">
        <v>43.4</v>
      </c>
      <c r="AP30" s="377">
        <v>226</v>
      </c>
      <c r="AQ30" s="378">
        <v>56.6</v>
      </c>
      <c r="AR30" s="377">
        <v>0</v>
      </c>
      <c r="AS30" s="378">
        <v>0</v>
      </c>
      <c r="AT30" s="377">
        <v>172</v>
      </c>
      <c r="AU30" s="378">
        <v>41.1</v>
      </c>
      <c r="AV30" s="377">
        <v>247</v>
      </c>
      <c r="AW30" s="378">
        <v>58.9</v>
      </c>
      <c r="AX30" s="377">
        <v>0</v>
      </c>
      <c r="AY30" s="378">
        <v>0</v>
      </c>
      <c r="AZ30" s="377">
        <v>193</v>
      </c>
      <c r="BA30" s="378">
        <v>42.4</v>
      </c>
      <c r="BB30" s="377">
        <v>260</v>
      </c>
      <c r="BC30" s="378">
        <v>57.1</v>
      </c>
      <c r="BD30" s="377">
        <v>2</v>
      </c>
      <c r="BE30" s="378">
        <v>0.4</v>
      </c>
      <c r="BF30" s="377">
        <v>184</v>
      </c>
      <c r="BG30" s="378">
        <v>42.4</v>
      </c>
      <c r="BH30" s="377">
        <v>250</v>
      </c>
      <c r="BI30" s="378">
        <v>57.6</v>
      </c>
      <c r="BJ30" s="690">
        <v>0</v>
      </c>
      <c r="BK30" s="378">
        <v>0</v>
      </c>
      <c r="BL30" s="377">
        <v>0</v>
      </c>
      <c r="BM30" s="378">
        <v>0</v>
      </c>
      <c r="BN30" s="377">
        <v>166</v>
      </c>
      <c r="BO30" s="378">
        <v>38.9</v>
      </c>
      <c r="BP30" s="377">
        <v>260</v>
      </c>
      <c r="BQ30" s="378">
        <v>60.9</v>
      </c>
      <c r="BR30" s="690">
        <v>0</v>
      </c>
      <c r="BS30" s="378">
        <v>0</v>
      </c>
      <c r="BT30" s="377">
        <v>1</v>
      </c>
      <c r="BU30" s="378">
        <v>0.2</v>
      </c>
    </row>
    <row r="31" spans="1:73" ht="20.100000000000001" customHeight="1" x14ac:dyDescent="0.25">
      <c r="A31" s="374" t="s">
        <v>74</v>
      </c>
      <c r="B31" s="375" t="s">
        <v>177</v>
      </c>
      <c r="C31" s="375" t="s">
        <v>57</v>
      </c>
      <c r="D31" s="377">
        <v>62</v>
      </c>
      <c r="E31" s="378">
        <v>57.4</v>
      </c>
      <c r="F31" s="377">
        <v>46</v>
      </c>
      <c r="G31" s="378">
        <v>42.6</v>
      </c>
      <c r="H31" s="377">
        <v>0</v>
      </c>
      <c r="I31" s="378">
        <v>0</v>
      </c>
      <c r="J31" s="377">
        <v>27</v>
      </c>
      <c r="K31" s="378">
        <v>41.5</v>
      </c>
      <c r="L31" s="377">
        <v>38</v>
      </c>
      <c r="M31" s="378">
        <v>58.5</v>
      </c>
      <c r="N31" s="377">
        <v>0</v>
      </c>
      <c r="O31" s="378">
        <v>0</v>
      </c>
      <c r="P31" s="377">
        <v>55</v>
      </c>
      <c r="Q31" s="378">
        <v>60.4</v>
      </c>
      <c r="R31" s="377">
        <v>36</v>
      </c>
      <c r="S31" s="378">
        <v>39.6</v>
      </c>
      <c r="T31" s="377">
        <v>0</v>
      </c>
      <c r="U31" s="378">
        <v>0</v>
      </c>
      <c r="V31" s="377">
        <v>58</v>
      </c>
      <c r="W31" s="378">
        <v>50</v>
      </c>
      <c r="X31" s="377">
        <v>58</v>
      </c>
      <c r="Y31" s="378">
        <v>50</v>
      </c>
      <c r="Z31" s="377">
        <v>0</v>
      </c>
      <c r="AA31" s="378">
        <v>0</v>
      </c>
      <c r="AB31" s="377">
        <v>36</v>
      </c>
      <c r="AC31" s="378">
        <v>39.1</v>
      </c>
      <c r="AD31" s="377">
        <v>56</v>
      </c>
      <c r="AE31" s="378">
        <v>60.9</v>
      </c>
      <c r="AF31" s="377">
        <v>0</v>
      </c>
      <c r="AG31" s="378">
        <v>0</v>
      </c>
      <c r="AH31" s="377">
        <v>52</v>
      </c>
      <c r="AI31" s="378">
        <v>54.2</v>
      </c>
      <c r="AJ31" s="377">
        <v>44</v>
      </c>
      <c r="AK31" s="378">
        <v>45.8</v>
      </c>
      <c r="AL31" s="377">
        <v>0</v>
      </c>
      <c r="AM31" s="378">
        <v>0</v>
      </c>
      <c r="AN31" s="377">
        <v>51</v>
      </c>
      <c r="AO31" s="378">
        <v>42.1</v>
      </c>
      <c r="AP31" s="377">
        <v>70</v>
      </c>
      <c r="AQ31" s="378">
        <v>57.9</v>
      </c>
      <c r="AR31" s="377">
        <v>0</v>
      </c>
      <c r="AS31" s="378">
        <v>0</v>
      </c>
      <c r="AT31" s="377">
        <v>55</v>
      </c>
      <c r="AU31" s="378">
        <v>45.8</v>
      </c>
      <c r="AV31" s="377">
        <v>65</v>
      </c>
      <c r="AW31" s="378">
        <v>54.2</v>
      </c>
      <c r="AX31" s="377">
        <v>0</v>
      </c>
      <c r="AY31" s="378">
        <v>0</v>
      </c>
      <c r="AZ31" s="377">
        <v>48</v>
      </c>
      <c r="BA31" s="378">
        <v>40.299999999999997</v>
      </c>
      <c r="BB31" s="377">
        <v>71</v>
      </c>
      <c r="BC31" s="378">
        <v>59.7</v>
      </c>
      <c r="BD31" s="377">
        <v>0</v>
      </c>
      <c r="BE31" s="378">
        <v>0</v>
      </c>
      <c r="BF31" s="377">
        <v>41</v>
      </c>
      <c r="BG31" s="378">
        <v>38.700000000000003</v>
      </c>
      <c r="BH31" s="377">
        <v>65</v>
      </c>
      <c r="BI31" s="378">
        <v>61.3</v>
      </c>
      <c r="BJ31" s="690">
        <v>0</v>
      </c>
      <c r="BK31" s="378">
        <v>0</v>
      </c>
      <c r="BL31" s="377">
        <v>0</v>
      </c>
      <c r="BM31" s="378">
        <v>0</v>
      </c>
      <c r="BN31" s="377">
        <v>52</v>
      </c>
      <c r="BO31" s="378">
        <v>43</v>
      </c>
      <c r="BP31" s="377">
        <v>69</v>
      </c>
      <c r="BQ31" s="378">
        <v>57</v>
      </c>
      <c r="BR31" s="690">
        <v>0</v>
      </c>
      <c r="BS31" s="378">
        <v>0</v>
      </c>
      <c r="BT31" s="377">
        <v>0</v>
      </c>
      <c r="BU31" s="378">
        <v>0</v>
      </c>
    </row>
    <row r="32" spans="1:73" ht="20.100000000000001" customHeight="1" x14ac:dyDescent="0.25">
      <c r="A32" s="374" t="s">
        <v>75</v>
      </c>
      <c r="B32" s="375" t="s">
        <v>247</v>
      </c>
      <c r="C32" s="375" t="s">
        <v>59</v>
      </c>
      <c r="D32" s="377">
        <v>158</v>
      </c>
      <c r="E32" s="378">
        <v>53.2</v>
      </c>
      <c r="F32" s="377">
        <v>137</v>
      </c>
      <c r="G32" s="378">
        <v>46.1</v>
      </c>
      <c r="H32" s="377">
        <v>2</v>
      </c>
      <c r="I32" s="378">
        <v>0.7</v>
      </c>
      <c r="J32" s="377">
        <v>628</v>
      </c>
      <c r="K32" s="378">
        <v>53.3</v>
      </c>
      <c r="L32" s="377">
        <v>537</v>
      </c>
      <c r="M32" s="378">
        <v>45.6</v>
      </c>
      <c r="N32" s="377">
        <v>13</v>
      </c>
      <c r="O32" s="378">
        <v>1.1000000000000001</v>
      </c>
      <c r="P32" s="377">
        <v>625</v>
      </c>
      <c r="Q32" s="378">
        <v>53.5</v>
      </c>
      <c r="R32" s="377">
        <v>544</v>
      </c>
      <c r="S32" s="378">
        <v>46.5</v>
      </c>
      <c r="T32" s="377">
        <v>0</v>
      </c>
      <c r="U32" s="378">
        <v>0</v>
      </c>
      <c r="V32" s="377">
        <v>522</v>
      </c>
      <c r="W32" s="378">
        <v>51.6</v>
      </c>
      <c r="X32" s="377">
        <v>485</v>
      </c>
      <c r="Y32" s="378">
        <v>48</v>
      </c>
      <c r="Z32" s="377">
        <v>4</v>
      </c>
      <c r="AA32" s="378">
        <v>0.4</v>
      </c>
      <c r="AB32" s="377">
        <v>337</v>
      </c>
      <c r="AC32" s="378">
        <v>49.7</v>
      </c>
      <c r="AD32" s="377">
        <v>340</v>
      </c>
      <c r="AE32" s="378">
        <v>50.1</v>
      </c>
      <c r="AF32" s="377">
        <v>1</v>
      </c>
      <c r="AG32" s="378">
        <v>0.1</v>
      </c>
      <c r="AH32" s="377">
        <v>242</v>
      </c>
      <c r="AI32" s="378">
        <v>48.5</v>
      </c>
      <c r="AJ32" s="377">
        <v>257</v>
      </c>
      <c r="AK32" s="378">
        <v>51.5</v>
      </c>
      <c r="AL32" s="377">
        <v>0</v>
      </c>
      <c r="AM32" s="378">
        <v>0</v>
      </c>
      <c r="AN32" s="377">
        <v>273</v>
      </c>
      <c r="AO32" s="378">
        <v>45</v>
      </c>
      <c r="AP32" s="377">
        <v>334</v>
      </c>
      <c r="AQ32" s="378">
        <v>55</v>
      </c>
      <c r="AR32" s="377">
        <v>0</v>
      </c>
      <c r="AS32" s="378">
        <v>0</v>
      </c>
      <c r="AT32" s="377">
        <v>266</v>
      </c>
      <c r="AU32" s="378">
        <v>44.3</v>
      </c>
      <c r="AV32" s="377">
        <v>333</v>
      </c>
      <c r="AW32" s="378">
        <v>55.5</v>
      </c>
      <c r="AX32" s="377">
        <v>1</v>
      </c>
      <c r="AY32" s="378">
        <v>0.2</v>
      </c>
      <c r="AZ32" s="377">
        <v>277</v>
      </c>
      <c r="BA32" s="378">
        <v>44.9</v>
      </c>
      <c r="BB32" s="377">
        <v>339</v>
      </c>
      <c r="BC32" s="378">
        <v>54.9</v>
      </c>
      <c r="BD32" s="377">
        <v>1</v>
      </c>
      <c r="BE32" s="378">
        <v>0.2</v>
      </c>
      <c r="BF32" s="377">
        <v>270</v>
      </c>
      <c r="BG32" s="378">
        <v>43.5</v>
      </c>
      <c r="BH32" s="377">
        <v>349</v>
      </c>
      <c r="BI32" s="378">
        <v>56.3</v>
      </c>
      <c r="BJ32" s="690">
        <v>0</v>
      </c>
      <c r="BK32" s="378">
        <v>0</v>
      </c>
      <c r="BL32" s="377">
        <v>1</v>
      </c>
      <c r="BM32" s="378">
        <v>0.2</v>
      </c>
      <c r="BN32" s="377">
        <v>364</v>
      </c>
      <c r="BO32" s="378">
        <v>42.6</v>
      </c>
      <c r="BP32" s="377">
        <v>487</v>
      </c>
      <c r="BQ32" s="378">
        <v>57</v>
      </c>
      <c r="BR32" s="690">
        <v>0</v>
      </c>
      <c r="BS32" s="378">
        <v>0</v>
      </c>
      <c r="BT32" s="377">
        <v>3</v>
      </c>
      <c r="BU32" s="378">
        <v>0.4</v>
      </c>
    </row>
    <row r="33" spans="1:73" ht="20.100000000000001" customHeight="1" x14ac:dyDescent="0.25">
      <c r="A33" s="374" t="s">
        <v>76</v>
      </c>
      <c r="B33" s="375" t="s">
        <v>179</v>
      </c>
      <c r="C33" s="375" t="s">
        <v>57</v>
      </c>
      <c r="D33" s="379">
        <v>1393</v>
      </c>
      <c r="E33" s="378">
        <v>49.8</v>
      </c>
      <c r="F33" s="379">
        <v>1372</v>
      </c>
      <c r="G33" s="378">
        <v>49</v>
      </c>
      <c r="H33" s="377">
        <v>34</v>
      </c>
      <c r="I33" s="378">
        <v>1.2</v>
      </c>
      <c r="J33" s="379">
        <v>1255</v>
      </c>
      <c r="K33" s="378">
        <v>48.6</v>
      </c>
      <c r="L33" s="379">
        <v>1327</v>
      </c>
      <c r="M33" s="378">
        <v>51.4</v>
      </c>
      <c r="N33" s="377">
        <v>0</v>
      </c>
      <c r="O33" s="378">
        <v>0</v>
      </c>
      <c r="P33" s="377">
        <v>902</v>
      </c>
      <c r="Q33" s="378">
        <v>49</v>
      </c>
      <c r="R33" s="377">
        <v>939</v>
      </c>
      <c r="S33" s="378">
        <v>51</v>
      </c>
      <c r="T33" s="377">
        <v>0</v>
      </c>
      <c r="U33" s="378">
        <v>0</v>
      </c>
      <c r="V33" s="377">
        <v>248</v>
      </c>
      <c r="W33" s="378">
        <v>46.1</v>
      </c>
      <c r="X33" s="377">
        <v>290</v>
      </c>
      <c r="Y33" s="378">
        <v>53.9</v>
      </c>
      <c r="Z33" s="377">
        <v>0</v>
      </c>
      <c r="AA33" s="378">
        <v>0</v>
      </c>
      <c r="AB33" s="377">
        <v>273</v>
      </c>
      <c r="AC33" s="378">
        <v>47.8</v>
      </c>
      <c r="AD33" s="377">
        <v>298</v>
      </c>
      <c r="AE33" s="378">
        <v>52.2</v>
      </c>
      <c r="AF33" s="377">
        <v>0</v>
      </c>
      <c r="AG33" s="378">
        <v>0</v>
      </c>
      <c r="AH33" s="377">
        <v>245</v>
      </c>
      <c r="AI33" s="378">
        <v>44.5</v>
      </c>
      <c r="AJ33" s="377">
        <v>304</v>
      </c>
      <c r="AK33" s="378">
        <v>55.3</v>
      </c>
      <c r="AL33" s="377">
        <v>1</v>
      </c>
      <c r="AM33" s="378">
        <v>0.2</v>
      </c>
      <c r="AN33" s="377">
        <v>299</v>
      </c>
      <c r="AO33" s="378">
        <v>42.8</v>
      </c>
      <c r="AP33" s="377">
        <v>399</v>
      </c>
      <c r="AQ33" s="378">
        <v>57.2</v>
      </c>
      <c r="AR33" s="377">
        <v>0</v>
      </c>
      <c r="AS33" s="378">
        <v>0</v>
      </c>
      <c r="AT33" s="377">
        <v>339</v>
      </c>
      <c r="AU33" s="378">
        <v>40.9</v>
      </c>
      <c r="AV33" s="377">
        <v>490</v>
      </c>
      <c r="AW33" s="378">
        <v>59.1</v>
      </c>
      <c r="AX33" s="377">
        <v>0</v>
      </c>
      <c r="AY33" s="378">
        <v>0</v>
      </c>
      <c r="AZ33" s="377">
        <v>479</v>
      </c>
      <c r="BA33" s="378">
        <v>39.9</v>
      </c>
      <c r="BB33" s="377">
        <v>721</v>
      </c>
      <c r="BC33" s="378">
        <v>60</v>
      </c>
      <c r="BD33" s="377">
        <v>1</v>
      </c>
      <c r="BE33" s="378">
        <v>0.1</v>
      </c>
      <c r="BF33" s="377">
        <v>647</v>
      </c>
      <c r="BG33" s="378">
        <v>41.6</v>
      </c>
      <c r="BH33" s="377">
        <v>908</v>
      </c>
      <c r="BI33" s="378">
        <v>58.3</v>
      </c>
      <c r="BJ33" s="690">
        <v>0</v>
      </c>
      <c r="BK33" s="378">
        <v>0</v>
      </c>
      <c r="BL33" s="377">
        <v>2</v>
      </c>
      <c r="BM33" s="378">
        <v>0.1</v>
      </c>
      <c r="BN33" s="377">
        <v>682</v>
      </c>
      <c r="BO33" s="378">
        <v>37.1</v>
      </c>
      <c r="BP33" s="377">
        <v>1152</v>
      </c>
      <c r="BQ33" s="378">
        <v>62.7</v>
      </c>
      <c r="BR33" s="690">
        <v>0</v>
      </c>
      <c r="BS33" s="378">
        <v>0</v>
      </c>
      <c r="BT33" s="377">
        <v>2</v>
      </c>
      <c r="BU33" s="378">
        <v>0.1</v>
      </c>
    </row>
    <row r="34" spans="1:73" ht="20.100000000000001" customHeight="1" x14ac:dyDescent="0.25">
      <c r="A34" s="374" t="s">
        <v>77</v>
      </c>
      <c r="B34" s="375" t="s">
        <v>181</v>
      </c>
      <c r="C34" s="375" t="s">
        <v>59</v>
      </c>
      <c r="D34" s="379">
        <v>1614</v>
      </c>
      <c r="E34" s="378">
        <v>47.3</v>
      </c>
      <c r="F34" s="379">
        <v>1753</v>
      </c>
      <c r="G34" s="378">
        <v>51.3</v>
      </c>
      <c r="H34" s="377">
        <v>48</v>
      </c>
      <c r="I34" s="378">
        <v>1.4</v>
      </c>
      <c r="J34" s="379">
        <v>1619</v>
      </c>
      <c r="K34" s="378">
        <v>46.8</v>
      </c>
      <c r="L34" s="379">
        <v>1788</v>
      </c>
      <c r="M34" s="378">
        <v>51.7</v>
      </c>
      <c r="N34" s="377">
        <v>52</v>
      </c>
      <c r="O34" s="378">
        <v>1.5</v>
      </c>
      <c r="P34" s="379">
        <v>1419</v>
      </c>
      <c r="Q34" s="378">
        <v>45.9</v>
      </c>
      <c r="R34" s="379">
        <v>1672</v>
      </c>
      <c r="S34" s="378">
        <v>54.1</v>
      </c>
      <c r="T34" s="377">
        <v>2</v>
      </c>
      <c r="U34" s="378">
        <v>0.1</v>
      </c>
      <c r="V34" s="379">
        <v>1140</v>
      </c>
      <c r="W34" s="378">
        <v>45</v>
      </c>
      <c r="X34" s="379">
        <v>1385</v>
      </c>
      <c r="Y34" s="378">
        <v>54.7</v>
      </c>
      <c r="Z34" s="377">
        <v>8</v>
      </c>
      <c r="AA34" s="378">
        <v>0.3</v>
      </c>
      <c r="AB34" s="379">
        <v>1050</v>
      </c>
      <c r="AC34" s="378">
        <v>43.7</v>
      </c>
      <c r="AD34" s="379">
        <v>1349</v>
      </c>
      <c r="AE34" s="378">
        <v>56.2</v>
      </c>
      <c r="AF34" s="377">
        <v>3</v>
      </c>
      <c r="AG34" s="378">
        <v>0.1</v>
      </c>
      <c r="AH34" s="379">
        <v>942</v>
      </c>
      <c r="AI34" s="378">
        <v>42.5</v>
      </c>
      <c r="AJ34" s="379">
        <v>1275</v>
      </c>
      <c r="AK34" s="378">
        <v>57.5</v>
      </c>
      <c r="AL34" s="377">
        <v>0</v>
      </c>
      <c r="AM34" s="378">
        <v>0</v>
      </c>
      <c r="AN34" s="379">
        <v>1080</v>
      </c>
      <c r="AO34" s="378">
        <v>39.200000000000003</v>
      </c>
      <c r="AP34" s="379">
        <v>1672</v>
      </c>
      <c r="AQ34" s="378">
        <v>60.8</v>
      </c>
      <c r="AR34" s="377">
        <v>0</v>
      </c>
      <c r="AS34" s="378">
        <v>0</v>
      </c>
      <c r="AT34" s="379">
        <v>878</v>
      </c>
      <c r="AU34" s="378">
        <v>40.200000000000003</v>
      </c>
      <c r="AV34" s="379">
        <v>1307</v>
      </c>
      <c r="AW34" s="378">
        <v>59.8</v>
      </c>
      <c r="AX34" s="377">
        <v>1</v>
      </c>
      <c r="AY34" s="378">
        <v>0</v>
      </c>
      <c r="AZ34" s="379">
        <v>895</v>
      </c>
      <c r="BA34" s="378">
        <v>38.9</v>
      </c>
      <c r="BB34" s="379">
        <v>1401</v>
      </c>
      <c r="BC34" s="378">
        <v>61</v>
      </c>
      <c r="BD34" s="377">
        <v>2</v>
      </c>
      <c r="BE34" s="378">
        <v>0.1</v>
      </c>
      <c r="BF34" s="379">
        <v>1163</v>
      </c>
      <c r="BG34" s="378">
        <v>37.200000000000003</v>
      </c>
      <c r="BH34" s="379">
        <v>1964</v>
      </c>
      <c r="BI34" s="378">
        <v>62.8</v>
      </c>
      <c r="BJ34" s="690">
        <v>0</v>
      </c>
      <c r="BK34" s="378">
        <v>0</v>
      </c>
      <c r="BL34" s="377">
        <v>2</v>
      </c>
      <c r="BM34" s="378">
        <v>0.1</v>
      </c>
      <c r="BN34" s="379">
        <v>1338</v>
      </c>
      <c r="BO34" s="378">
        <v>35.200000000000003</v>
      </c>
      <c r="BP34" s="379">
        <v>2452</v>
      </c>
      <c r="BQ34" s="378">
        <v>64.599999999999994</v>
      </c>
      <c r="BR34" s="690">
        <v>0</v>
      </c>
      <c r="BS34" s="378">
        <v>0</v>
      </c>
      <c r="BT34" s="377">
        <v>6</v>
      </c>
      <c r="BU34" s="378">
        <v>0.2</v>
      </c>
    </row>
    <row r="35" spans="1:73" ht="20.100000000000001" customHeight="1" x14ac:dyDescent="0.25">
      <c r="A35" s="374" t="s">
        <v>77</v>
      </c>
      <c r="B35" s="375" t="s">
        <v>180</v>
      </c>
      <c r="C35" s="375" t="s">
        <v>59</v>
      </c>
      <c r="D35" s="377">
        <v>432</v>
      </c>
      <c r="E35" s="378">
        <v>51.4</v>
      </c>
      <c r="F35" s="377">
        <v>399</v>
      </c>
      <c r="G35" s="378">
        <v>47.5</v>
      </c>
      <c r="H35" s="377">
        <v>9</v>
      </c>
      <c r="I35" s="378">
        <v>1.1000000000000001</v>
      </c>
      <c r="J35" s="377">
        <v>426</v>
      </c>
      <c r="K35" s="378">
        <v>47.1</v>
      </c>
      <c r="L35" s="377">
        <v>466</v>
      </c>
      <c r="M35" s="378">
        <v>51.5</v>
      </c>
      <c r="N35" s="377">
        <v>13</v>
      </c>
      <c r="O35" s="378">
        <v>1.4</v>
      </c>
      <c r="P35" s="377">
        <v>468</v>
      </c>
      <c r="Q35" s="378">
        <v>49.6</v>
      </c>
      <c r="R35" s="377">
        <v>475</v>
      </c>
      <c r="S35" s="378">
        <v>50.4</v>
      </c>
      <c r="T35" s="377">
        <v>0</v>
      </c>
      <c r="U35" s="378">
        <v>0</v>
      </c>
      <c r="V35" s="377">
        <v>477</v>
      </c>
      <c r="W35" s="378">
        <v>48.8</v>
      </c>
      <c r="X35" s="377">
        <v>491</v>
      </c>
      <c r="Y35" s="378">
        <v>50.3</v>
      </c>
      <c r="Z35" s="377">
        <v>9</v>
      </c>
      <c r="AA35" s="378">
        <v>0.9</v>
      </c>
      <c r="AB35" s="377">
        <v>454</v>
      </c>
      <c r="AC35" s="378">
        <v>50.4</v>
      </c>
      <c r="AD35" s="377">
        <v>444</v>
      </c>
      <c r="AE35" s="378">
        <v>49.3</v>
      </c>
      <c r="AF35" s="377">
        <v>3</v>
      </c>
      <c r="AG35" s="378">
        <v>0.3</v>
      </c>
      <c r="AH35" s="377">
        <v>375</v>
      </c>
      <c r="AI35" s="378">
        <v>43.2</v>
      </c>
      <c r="AJ35" s="377">
        <v>413</v>
      </c>
      <c r="AK35" s="378">
        <v>47.6</v>
      </c>
      <c r="AL35" s="377">
        <v>80</v>
      </c>
      <c r="AM35" s="378">
        <v>9.1999999999999993</v>
      </c>
      <c r="AN35" s="377">
        <v>409</v>
      </c>
      <c r="AO35" s="378">
        <v>44.7</v>
      </c>
      <c r="AP35" s="377">
        <v>506</v>
      </c>
      <c r="AQ35" s="378">
        <v>55.2</v>
      </c>
      <c r="AR35" s="377">
        <v>1</v>
      </c>
      <c r="AS35" s="378">
        <v>0.1</v>
      </c>
      <c r="AT35" s="377">
        <v>379</v>
      </c>
      <c r="AU35" s="378">
        <v>43.1</v>
      </c>
      <c r="AV35" s="377">
        <v>499</v>
      </c>
      <c r="AW35" s="378">
        <v>56.8</v>
      </c>
      <c r="AX35" s="377">
        <v>1</v>
      </c>
      <c r="AY35" s="378">
        <v>0.1</v>
      </c>
      <c r="AZ35" s="377">
        <v>391</v>
      </c>
      <c r="BA35" s="378">
        <v>43.7</v>
      </c>
      <c r="BB35" s="377">
        <v>504</v>
      </c>
      <c r="BC35" s="378">
        <v>56.3</v>
      </c>
      <c r="BD35" s="377">
        <v>0</v>
      </c>
      <c r="BE35" s="378">
        <v>0</v>
      </c>
      <c r="BF35" s="377">
        <v>425</v>
      </c>
      <c r="BG35" s="378">
        <v>39</v>
      </c>
      <c r="BH35" s="377">
        <v>664</v>
      </c>
      <c r="BI35" s="378">
        <v>61</v>
      </c>
      <c r="BJ35" s="690">
        <v>0</v>
      </c>
      <c r="BK35" s="378">
        <v>0</v>
      </c>
      <c r="BL35" s="377">
        <v>0</v>
      </c>
      <c r="BM35" s="378">
        <v>0</v>
      </c>
      <c r="BN35" s="377">
        <v>428</v>
      </c>
      <c r="BO35" s="378">
        <v>37.6</v>
      </c>
      <c r="BP35" s="377">
        <v>709</v>
      </c>
      <c r="BQ35" s="378">
        <v>62.2</v>
      </c>
      <c r="BR35" s="690">
        <v>0</v>
      </c>
      <c r="BS35" s="378">
        <v>0</v>
      </c>
      <c r="BT35" s="377">
        <v>2</v>
      </c>
      <c r="BU35" s="378">
        <v>0.2</v>
      </c>
    </row>
    <row r="36" spans="1:73" ht="20.100000000000001" customHeight="1" x14ac:dyDescent="0.25">
      <c r="A36" s="374" t="s">
        <v>77</v>
      </c>
      <c r="B36" s="375" t="s">
        <v>182</v>
      </c>
      <c r="C36" s="375" t="s">
        <v>59</v>
      </c>
      <c r="D36" s="379">
        <v>1740</v>
      </c>
      <c r="E36" s="378">
        <v>49.3</v>
      </c>
      <c r="F36" s="379">
        <v>1736</v>
      </c>
      <c r="G36" s="378">
        <v>49.2</v>
      </c>
      <c r="H36" s="377">
        <v>51</v>
      </c>
      <c r="I36" s="378">
        <v>1.4</v>
      </c>
      <c r="J36" s="379">
        <v>1899</v>
      </c>
      <c r="K36" s="378">
        <v>49.3</v>
      </c>
      <c r="L36" s="379">
        <v>1905</v>
      </c>
      <c r="M36" s="378">
        <v>49.4</v>
      </c>
      <c r="N36" s="377">
        <v>49</v>
      </c>
      <c r="O36" s="378">
        <v>1.3</v>
      </c>
      <c r="P36" s="377">
        <v>598</v>
      </c>
      <c r="Q36" s="378">
        <v>47.2</v>
      </c>
      <c r="R36" s="377">
        <v>668</v>
      </c>
      <c r="S36" s="378">
        <v>52.8</v>
      </c>
      <c r="T36" s="377">
        <v>0</v>
      </c>
      <c r="U36" s="378">
        <v>0</v>
      </c>
      <c r="V36" s="377">
        <v>691</v>
      </c>
      <c r="W36" s="378">
        <v>46.2</v>
      </c>
      <c r="X36" s="377">
        <v>799</v>
      </c>
      <c r="Y36" s="378">
        <v>53.4</v>
      </c>
      <c r="Z36" s="377">
        <v>6</v>
      </c>
      <c r="AA36" s="378">
        <v>0.4</v>
      </c>
      <c r="AB36" s="379">
        <v>1757</v>
      </c>
      <c r="AC36" s="378">
        <v>45.4</v>
      </c>
      <c r="AD36" s="379">
        <v>2108</v>
      </c>
      <c r="AE36" s="378">
        <v>54.4</v>
      </c>
      <c r="AF36" s="377">
        <v>7</v>
      </c>
      <c r="AG36" s="378">
        <v>0.2</v>
      </c>
      <c r="AH36" s="379">
        <v>1347</v>
      </c>
      <c r="AI36" s="378">
        <v>44.2</v>
      </c>
      <c r="AJ36" s="379">
        <v>1698</v>
      </c>
      <c r="AK36" s="378">
        <v>55.8</v>
      </c>
      <c r="AL36" s="377">
        <v>0</v>
      </c>
      <c r="AM36" s="378">
        <v>0</v>
      </c>
      <c r="AN36" s="379">
        <v>1722</v>
      </c>
      <c r="AO36" s="378">
        <v>40.299999999999997</v>
      </c>
      <c r="AP36" s="379">
        <v>2546</v>
      </c>
      <c r="AQ36" s="378">
        <v>59.7</v>
      </c>
      <c r="AR36" s="377">
        <v>0</v>
      </c>
      <c r="AS36" s="378">
        <v>0</v>
      </c>
      <c r="AT36" s="379">
        <v>1701</v>
      </c>
      <c r="AU36" s="378">
        <v>45.3</v>
      </c>
      <c r="AV36" s="379">
        <v>2055</v>
      </c>
      <c r="AW36" s="378">
        <v>54.7</v>
      </c>
      <c r="AX36" s="377">
        <v>3</v>
      </c>
      <c r="AY36" s="378">
        <v>0.1</v>
      </c>
      <c r="AZ36" s="379">
        <v>1877</v>
      </c>
      <c r="BA36" s="378">
        <v>47</v>
      </c>
      <c r="BB36" s="379">
        <v>2116</v>
      </c>
      <c r="BC36" s="378">
        <v>52.9</v>
      </c>
      <c r="BD36" s="377">
        <v>4</v>
      </c>
      <c r="BE36" s="378">
        <v>0.1</v>
      </c>
      <c r="BF36" s="379">
        <v>1562</v>
      </c>
      <c r="BG36" s="378">
        <v>37.700000000000003</v>
      </c>
      <c r="BH36" s="379">
        <v>2580</v>
      </c>
      <c r="BI36" s="378">
        <v>62.2</v>
      </c>
      <c r="BJ36" s="690">
        <v>0</v>
      </c>
      <c r="BK36" s="378">
        <v>0</v>
      </c>
      <c r="BL36" s="377">
        <v>3</v>
      </c>
      <c r="BM36" s="378">
        <v>0.1</v>
      </c>
      <c r="BN36" s="379">
        <v>1609</v>
      </c>
      <c r="BO36" s="378">
        <v>36.299999999999997</v>
      </c>
      <c r="BP36" s="379">
        <v>2820</v>
      </c>
      <c r="BQ36" s="378">
        <v>63.6</v>
      </c>
      <c r="BR36" s="690">
        <v>0</v>
      </c>
      <c r="BS36" s="378">
        <v>0</v>
      </c>
      <c r="BT36" s="377">
        <v>5</v>
      </c>
      <c r="BU36" s="378">
        <v>0.1</v>
      </c>
    </row>
    <row r="37" spans="1:73" ht="20.100000000000001" customHeight="1" x14ac:dyDescent="0.25">
      <c r="A37" s="374" t="s">
        <v>78</v>
      </c>
      <c r="B37" s="375" t="s">
        <v>183</v>
      </c>
      <c r="C37" s="375" t="s">
        <v>59</v>
      </c>
      <c r="D37" s="377">
        <v>410</v>
      </c>
      <c r="E37" s="378">
        <v>58.1</v>
      </c>
      <c r="F37" s="377">
        <v>287</v>
      </c>
      <c r="G37" s="378">
        <v>40.700000000000003</v>
      </c>
      <c r="H37" s="377">
        <v>9</v>
      </c>
      <c r="I37" s="378">
        <v>1.3</v>
      </c>
      <c r="J37" s="377">
        <v>341</v>
      </c>
      <c r="K37" s="378">
        <v>57.2</v>
      </c>
      <c r="L37" s="377">
        <v>253</v>
      </c>
      <c r="M37" s="378">
        <v>42.4</v>
      </c>
      <c r="N37" s="377">
        <v>2</v>
      </c>
      <c r="O37" s="378">
        <v>0.3</v>
      </c>
      <c r="P37" s="377">
        <v>409</v>
      </c>
      <c r="Q37" s="378">
        <v>52.8</v>
      </c>
      <c r="R37" s="377">
        <v>366</v>
      </c>
      <c r="S37" s="378">
        <v>47.2</v>
      </c>
      <c r="T37" s="377">
        <v>0</v>
      </c>
      <c r="U37" s="378">
        <v>0</v>
      </c>
      <c r="V37" s="377">
        <v>308</v>
      </c>
      <c r="W37" s="378">
        <v>45.2</v>
      </c>
      <c r="X37" s="377">
        <v>372</v>
      </c>
      <c r="Y37" s="378">
        <v>54.5</v>
      </c>
      <c r="Z37" s="377">
        <v>2</v>
      </c>
      <c r="AA37" s="378">
        <v>0.3</v>
      </c>
      <c r="AB37" s="377">
        <v>402</v>
      </c>
      <c r="AC37" s="378">
        <v>51.5</v>
      </c>
      <c r="AD37" s="377">
        <v>378</v>
      </c>
      <c r="AE37" s="378">
        <v>48.4</v>
      </c>
      <c r="AF37" s="377">
        <v>1</v>
      </c>
      <c r="AG37" s="378">
        <v>0.1</v>
      </c>
      <c r="AH37" s="377">
        <v>435</v>
      </c>
      <c r="AI37" s="378">
        <v>49.9</v>
      </c>
      <c r="AJ37" s="377">
        <v>436</v>
      </c>
      <c r="AK37" s="378">
        <v>50.1</v>
      </c>
      <c r="AL37" s="377">
        <v>0</v>
      </c>
      <c r="AM37" s="378">
        <v>0</v>
      </c>
      <c r="AN37" s="377">
        <v>788</v>
      </c>
      <c r="AO37" s="378">
        <v>46.2</v>
      </c>
      <c r="AP37" s="377">
        <v>919</v>
      </c>
      <c r="AQ37" s="378">
        <v>53.8</v>
      </c>
      <c r="AR37" s="377">
        <v>0</v>
      </c>
      <c r="AS37" s="378">
        <v>0</v>
      </c>
      <c r="AT37" s="377">
        <v>411</v>
      </c>
      <c r="AU37" s="378">
        <v>47</v>
      </c>
      <c r="AV37" s="377">
        <v>462</v>
      </c>
      <c r="AW37" s="378">
        <v>52.9</v>
      </c>
      <c r="AX37" s="377">
        <v>1</v>
      </c>
      <c r="AY37" s="378">
        <v>0.1</v>
      </c>
      <c r="AZ37" s="377">
        <v>333</v>
      </c>
      <c r="BA37" s="378">
        <v>44.3</v>
      </c>
      <c r="BB37" s="377">
        <v>418</v>
      </c>
      <c r="BC37" s="378">
        <v>55.7</v>
      </c>
      <c r="BD37" s="377">
        <v>0</v>
      </c>
      <c r="BE37" s="378">
        <v>0</v>
      </c>
      <c r="BF37" s="377">
        <v>326</v>
      </c>
      <c r="BG37" s="378">
        <v>45.3</v>
      </c>
      <c r="BH37" s="377">
        <v>393</v>
      </c>
      <c r="BI37" s="378">
        <v>54.7</v>
      </c>
      <c r="BJ37" s="690">
        <v>0</v>
      </c>
      <c r="BK37" s="378">
        <v>0</v>
      </c>
      <c r="BL37" s="377">
        <v>0</v>
      </c>
      <c r="BM37" s="378">
        <v>0</v>
      </c>
      <c r="BN37" s="377">
        <v>298</v>
      </c>
      <c r="BO37" s="378">
        <v>40.200000000000003</v>
      </c>
      <c r="BP37" s="377">
        <v>443</v>
      </c>
      <c r="BQ37" s="378">
        <v>59.8</v>
      </c>
      <c r="BR37" s="690">
        <v>0</v>
      </c>
      <c r="BS37" s="378">
        <v>0</v>
      </c>
      <c r="BT37" s="377">
        <v>0</v>
      </c>
      <c r="BU37" s="378">
        <v>0</v>
      </c>
    </row>
    <row r="38" spans="1:73" ht="20.100000000000001" customHeight="1" x14ac:dyDescent="0.25">
      <c r="A38" s="374" t="s">
        <v>78</v>
      </c>
      <c r="B38" s="375" t="s">
        <v>184</v>
      </c>
      <c r="C38" s="375" t="s">
        <v>57</v>
      </c>
      <c r="D38" s="377">
        <v>857</v>
      </c>
      <c r="E38" s="378">
        <v>53.5</v>
      </c>
      <c r="F38" s="377">
        <v>732</v>
      </c>
      <c r="G38" s="378">
        <v>45.7</v>
      </c>
      <c r="H38" s="377">
        <v>12</v>
      </c>
      <c r="I38" s="378">
        <v>0.7</v>
      </c>
      <c r="J38" s="377">
        <v>778</v>
      </c>
      <c r="K38" s="378">
        <v>52</v>
      </c>
      <c r="L38" s="377">
        <v>706</v>
      </c>
      <c r="M38" s="378">
        <v>47.2</v>
      </c>
      <c r="N38" s="377">
        <v>11</v>
      </c>
      <c r="O38" s="378">
        <v>0.7</v>
      </c>
      <c r="P38" s="377">
        <v>999</v>
      </c>
      <c r="Q38" s="378">
        <v>51.1</v>
      </c>
      <c r="R38" s="377">
        <v>957</v>
      </c>
      <c r="S38" s="378">
        <v>48.9</v>
      </c>
      <c r="T38" s="377">
        <v>0</v>
      </c>
      <c r="U38" s="378">
        <v>0</v>
      </c>
      <c r="V38" s="377">
        <v>828</v>
      </c>
      <c r="W38" s="378">
        <v>48.4</v>
      </c>
      <c r="X38" s="377">
        <v>878</v>
      </c>
      <c r="Y38" s="378">
        <v>51.3</v>
      </c>
      <c r="Z38" s="377">
        <v>6</v>
      </c>
      <c r="AA38" s="378">
        <v>0.4</v>
      </c>
      <c r="AB38" s="377">
        <v>769</v>
      </c>
      <c r="AC38" s="378">
        <v>48.7</v>
      </c>
      <c r="AD38" s="377">
        <v>810</v>
      </c>
      <c r="AE38" s="378">
        <v>51.3</v>
      </c>
      <c r="AF38" s="377">
        <v>1</v>
      </c>
      <c r="AG38" s="378">
        <v>0.1</v>
      </c>
      <c r="AH38" s="377">
        <v>700</v>
      </c>
      <c r="AI38" s="378">
        <v>47.6</v>
      </c>
      <c r="AJ38" s="377">
        <v>770</v>
      </c>
      <c r="AK38" s="378">
        <v>52.4</v>
      </c>
      <c r="AL38" s="377">
        <v>0</v>
      </c>
      <c r="AM38" s="378">
        <v>0</v>
      </c>
      <c r="AN38" s="377">
        <v>774</v>
      </c>
      <c r="AO38" s="378">
        <v>45.4</v>
      </c>
      <c r="AP38" s="377">
        <v>929</v>
      </c>
      <c r="AQ38" s="378">
        <v>54.6</v>
      </c>
      <c r="AR38" s="377">
        <v>0</v>
      </c>
      <c r="AS38" s="378">
        <v>0</v>
      </c>
      <c r="AT38" s="377">
        <v>758</v>
      </c>
      <c r="AU38" s="378">
        <v>45.6</v>
      </c>
      <c r="AV38" s="377">
        <v>905</v>
      </c>
      <c r="AW38" s="378">
        <v>54.4</v>
      </c>
      <c r="AX38" s="377">
        <v>0</v>
      </c>
      <c r="AY38" s="378">
        <v>0</v>
      </c>
      <c r="AZ38" s="377">
        <v>716</v>
      </c>
      <c r="BA38" s="378">
        <v>43.3</v>
      </c>
      <c r="BB38" s="377">
        <v>939</v>
      </c>
      <c r="BC38" s="378">
        <v>56.7</v>
      </c>
      <c r="BD38" s="377">
        <v>0</v>
      </c>
      <c r="BE38" s="378">
        <v>0</v>
      </c>
      <c r="BF38" s="377">
        <v>275</v>
      </c>
      <c r="BG38" s="378">
        <v>41.4</v>
      </c>
      <c r="BH38" s="377">
        <v>390</v>
      </c>
      <c r="BI38" s="378">
        <v>58.6</v>
      </c>
      <c r="BJ38" s="690">
        <v>0</v>
      </c>
      <c r="BK38" s="378">
        <v>0</v>
      </c>
      <c r="BL38" s="377">
        <v>0</v>
      </c>
      <c r="BM38" s="378">
        <v>0</v>
      </c>
      <c r="BN38" s="377">
        <v>262</v>
      </c>
      <c r="BO38" s="378">
        <v>41.7</v>
      </c>
      <c r="BP38" s="377">
        <v>365</v>
      </c>
      <c r="BQ38" s="378">
        <v>58.1</v>
      </c>
      <c r="BR38" s="690">
        <v>0</v>
      </c>
      <c r="BS38" s="378">
        <v>0</v>
      </c>
      <c r="BT38" s="377">
        <v>1</v>
      </c>
      <c r="BU38" s="378">
        <v>0.2</v>
      </c>
    </row>
    <row r="39" spans="1:73" ht="20.100000000000001" customHeight="1" x14ac:dyDescent="0.25">
      <c r="A39" s="374" t="s">
        <v>79</v>
      </c>
      <c r="B39" s="375" t="s">
        <v>185</v>
      </c>
      <c r="C39" s="375" t="s">
        <v>57</v>
      </c>
      <c r="D39" s="377">
        <v>340</v>
      </c>
      <c r="E39" s="378">
        <v>46.6</v>
      </c>
      <c r="F39" s="377">
        <v>375</v>
      </c>
      <c r="G39" s="378">
        <v>51.4</v>
      </c>
      <c r="H39" s="377">
        <v>15</v>
      </c>
      <c r="I39" s="378">
        <v>2.1</v>
      </c>
      <c r="J39" s="377">
        <v>151</v>
      </c>
      <c r="K39" s="378">
        <v>54.9</v>
      </c>
      <c r="L39" s="377">
        <v>121</v>
      </c>
      <c r="M39" s="378">
        <v>44</v>
      </c>
      <c r="N39" s="377">
        <v>3</v>
      </c>
      <c r="O39" s="378">
        <v>1.1000000000000001</v>
      </c>
      <c r="P39" s="377">
        <v>137</v>
      </c>
      <c r="Q39" s="378">
        <v>57.3</v>
      </c>
      <c r="R39" s="377">
        <v>102</v>
      </c>
      <c r="S39" s="378">
        <v>42.7</v>
      </c>
      <c r="T39" s="377">
        <v>0</v>
      </c>
      <c r="U39" s="378">
        <v>0</v>
      </c>
      <c r="V39" s="377">
        <v>140</v>
      </c>
      <c r="W39" s="378">
        <v>47</v>
      </c>
      <c r="X39" s="377">
        <v>155</v>
      </c>
      <c r="Y39" s="378">
        <v>52</v>
      </c>
      <c r="Z39" s="377">
        <v>3</v>
      </c>
      <c r="AA39" s="378">
        <v>1</v>
      </c>
      <c r="AB39" s="377">
        <v>149</v>
      </c>
      <c r="AC39" s="378">
        <v>47.9</v>
      </c>
      <c r="AD39" s="377">
        <v>162</v>
      </c>
      <c r="AE39" s="378">
        <v>52.1</v>
      </c>
      <c r="AF39" s="377">
        <v>0</v>
      </c>
      <c r="AG39" s="378">
        <v>0</v>
      </c>
      <c r="AH39" s="377">
        <v>131</v>
      </c>
      <c r="AI39" s="378">
        <v>43.7</v>
      </c>
      <c r="AJ39" s="377">
        <v>169</v>
      </c>
      <c r="AK39" s="378">
        <v>56.3</v>
      </c>
      <c r="AL39" s="377">
        <v>0</v>
      </c>
      <c r="AM39" s="378">
        <v>0</v>
      </c>
      <c r="AN39" s="377">
        <v>168</v>
      </c>
      <c r="AO39" s="378">
        <v>43.2</v>
      </c>
      <c r="AP39" s="377">
        <v>221</v>
      </c>
      <c r="AQ39" s="378">
        <v>56.8</v>
      </c>
      <c r="AR39" s="377">
        <v>0</v>
      </c>
      <c r="AS39" s="378">
        <v>0</v>
      </c>
      <c r="AT39" s="377">
        <v>152</v>
      </c>
      <c r="AU39" s="378">
        <v>44.6</v>
      </c>
      <c r="AV39" s="377">
        <v>189</v>
      </c>
      <c r="AW39" s="378">
        <v>55.4</v>
      </c>
      <c r="AX39" s="377">
        <v>0</v>
      </c>
      <c r="AY39" s="378">
        <v>0</v>
      </c>
      <c r="AZ39" s="377">
        <v>146</v>
      </c>
      <c r="BA39" s="378">
        <v>41.8</v>
      </c>
      <c r="BB39" s="377">
        <v>203</v>
      </c>
      <c r="BC39" s="378">
        <v>58.2</v>
      </c>
      <c r="BD39" s="377">
        <v>0</v>
      </c>
      <c r="BE39" s="378">
        <v>0</v>
      </c>
      <c r="BF39" s="377">
        <v>157</v>
      </c>
      <c r="BG39" s="378">
        <v>43.6</v>
      </c>
      <c r="BH39" s="377">
        <v>202</v>
      </c>
      <c r="BI39" s="378">
        <v>56.1</v>
      </c>
      <c r="BJ39" s="690">
        <v>0</v>
      </c>
      <c r="BK39" s="378">
        <v>0</v>
      </c>
      <c r="BL39" s="377">
        <v>1</v>
      </c>
      <c r="BM39" s="378">
        <v>0.3</v>
      </c>
      <c r="BN39" s="377">
        <v>144</v>
      </c>
      <c r="BO39" s="378">
        <v>38.6</v>
      </c>
      <c r="BP39" s="377">
        <v>228</v>
      </c>
      <c r="BQ39" s="378">
        <v>61.1</v>
      </c>
      <c r="BR39" s="690">
        <v>1</v>
      </c>
      <c r="BS39" s="378">
        <v>0.3</v>
      </c>
      <c r="BT39" s="377">
        <v>0</v>
      </c>
      <c r="BU39" s="378">
        <v>0</v>
      </c>
    </row>
    <row r="40" spans="1:73" ht="20.100000000000001" customHeight="1" x14ac:dyDescent="0.25">
      <c r="A40" s="374" t="s">
        <v>80</v>
      </c>
      <c r="B40" s="375" t="s">
        <v>186</v>
      </c>
      <c r="C40" s="375" t="s">
        <v>57</v>
      </c>
      <c r="D40" s="377">
        <v>53</v>
      </c>
      <c r="E40" s="378">
        <v>57.6</v>
      </c>
      <c r="F40" s="377">
        <v>38</v>
      </c>
      <c r="G40" s="378">
        <v>41.3</v>
      </c>
      <c r="H40" s="377">
        <v>1</v>
      </c>
      <c r="I40" s="378">
        <v>1.1000000000000001</v>
      </c>
      <c r="J40" s="377">
        <v>54</v>
      </c>
      <c r="K40" s="378">
        <v>50.5</v>
      </c>
      <c r="L40" s="377">
        <v>52</v>
      </c>
      <c r="M40" s="378">
        <v>48.6</v>
      </c>
      <c r="N40" s="377">
        <v>1</v>
      </c>
      <c r="O40" s="378">
        <v>0.9</v>
      </c>
      <c r="P40" s="377">
        <v>55</v>
      </c>
      <c r="Q40" s="378">
        <v>52.4</v>
      </c>
      <c r="R40" s="377">
        <v>50</v>
      </c>
      <c r="S40" s="378">
        <v>47.6</v>
      </c>
      <c r="T40" s="377">
        <v>0</v>
      </c>
      <c r="U40" s="378">
        <v>0</v>
      </c>
      <c r="V40" s="377">
        <v>38</v>
      </c>
      <c r="W40" s="378">
        <v>43.7</v>
      </c>
      <c r="X40" s="377">
        <v>49</v>
      </c>
      <c r="Y40" s="378">
        <v>56.3</v>
      </c>
      <c r="Z40" s="377">
        <v>0</v>
      </c>
      <c r="AA40" s="378">
        <v>0</v>
      </c>
      <c r="AB40" s="377">
        <v>40</v>
      </c>
      <c r="AC40" s="378">
        <v>45.5</v>
      </c>
      <c r="AD40" s="377">
        <v>48</v>
      </c>
      <c r="AE40" s="378">
        <v>54.5</v>
      </c>
      <c r="AF40" s="377">
        <v>0</v>
      </c>
      <c r="AG40" s="378">
        <v>0</v>
      </c>
      <c r="AH40" s="377">
        <v>49</v>
      </c>
      <c r="AI40" s="378">
        <v>46.7</v>
      </c>
      <c r="AJ40" s="377">
        <v>56</v>
      </c>
      <c r="AK40" s="378">
        <v>53.3</v>
      </c>
      <c r="AL40" s="377">
        <v>0</v>
      </c>
      <c r="AM40" s="378">
        <v>0</v>
      </c>
      <c r="AN40" s="377">
        <v>48</v>
      </c>
      <c r="AO40" s="378">
        <v>35.299999999999997</v>
      </c>
      <c r="AP40" s="377">
        <v>88</v>
      </c>
      <c r="AQ40" s="378">
        <v>64.7</v>
      </c>
      <c r="AR40" s="377">
        <v>0</v>
      </c>
      <c r="AS40" s="378">
        <v>0</v>
      </c>
      <c r="AT40" s="377">
        <v>43</v>
      </c>
      <c r="AU40" s="378">
        <v>48.3</v>
      </c>
      <c r="AV40" s="377">
        <v>46</v>
      </c>
      <c r="AW40" s="378">
        <v>51.7</v>
      </c>
      <c r="AX40" s="377">
        <v>0</v>
      </c>
      <c r="AY40" s="378">
        <v>0</v>
      </c>
      <c r="AZ40" s="377">
        <v>47</v>
      </c>
      <c r="BA40" s="378">
        <v>46.5</v>
      </c>
      <c r="BB40" s="377">
        <v>54</v>
      </c>
      <c r="BC40" s="378">
        <v>53.5</v>
      </c>
      <c r="BD40" s="377">
        <v>0</v>
      </c>
      <c r="BE40" s="378">
        <v>0</v>
      </c>
      <c r="BF40" s="377">
        <v>34</v>
      </c>
      <c r="BG40" s="378">
        <v>39.1</v>
      </c>
      <c r="BH40" s="377">
        <v>53</v>
      </c>
      <c r="BI40" s="378">
        <v>60.9</v>
      </c>
      <c r="BJ40" s="690">
        <v>0</v>
      </c>
      <c r="BK40" s="378">
        <v>0</v>
      </c>
      <c r="BL40" s="377">
        <v>0</v>
      </c>
      <c r="BM40" s="378">
        <v>0</v>
      </c>
      <c r="BN40" s="377">
        <v>45</v>
      </c>
      <c r="BO40" s="378">
        <v>35.700000000000003</v>
      </c>
      <c r="BP40" s="377">
        <v>81</v>
      </c>
      <c r="BQ40" s="378">
        <v>64.3</v>
      </c>
      <c r="BR40" s="690">
        <v>0</v>
      </c>
      <c r="BS40" s="378">
        <v>0</v>
      </c>
      <c r="BT40" s="377">
        <v>0</v>
      </c>
      <c r="BU40" s="378">
        <v>0</v>
      </c>
    </row>
    <row r="41" spans="1:73" ht="20.100000000000001" customHeight="1" x14ac:dyDescent="0.25">
      <c r="A41" s="374" t="s">
        <v>81</v>
      </c>
      <c r="B41" s="375" t="s">
        <v>596</v>
      </c>
      <c r="C41" s="375" t="s">
        <v>59</v>
      </c>
      <c r="D41" s="380">
        <v>0</v>
      </c>
      <c r="E41" s="380">
        <v>0</v>
      </c>
      <c r="F41" s="380">
        <v>0</v>
      </c>
      <c r="G41" s="380">
        <v>0</v>
      </c>
      <c r="H41" s="380">
        <v>0</v>
      </c>
      <c r="I41" s="380">
        <v>0</v>
      </c>
      <c r="J41" s="380">
        <v>0</v>
      </c>
      <c r="K41" s="380">
        <v>0</v>
      </c>
      <c r="L41" s="380">
        <v>0</v>
      </c>
      <c r="M41" s="380">
        <v>0</v>
      </c>
      <c r="N41" s="380">
        <v>0</v>
      </c>
      <c r="O41" s="380">
        <v>0</v>
      </c>
      <c r="P41" s="380">
        <v>0</v>
      </c>
      <c r="Q41" s="380">
        <v>0</v>
      </c>
      <c r="R41" s="380">
        <v>0</v>
      </c>
      <c r="S41" s="380">
        <v>0</v>
      </c>
      <c r="T41" s="380">
        <v>0</v>
      </c>
      <c r="U41" s="380">
        <v>0</v>
      </c>
      <c r="V41" s="380">
        <v>0</v>
      </c>
      <c r="W41" s="380">
        <v>0</v>
      </c>
      <c r="X41" s="380">
        <v>0</v>
      </c>
      <c r="Y41" s="380">
        <v>0</v>
      </c>
      <c r="Z41" s="380">
        <v>0</v>
      </c>
      <c r="AA41" s="380">
        <v>0</v>
      </c>
      <c r="AB41" s="380">
        <v>0</v>
      </c>
      <c r="AC41" s="380">
        <v>0</v>
      </c>
      <c r="AD41" s="380">
        <v>0</v>
      </c>
      <c r="AE41" s="380">
        <v>0</v>
      </c>
      <c r="AF41" s="380">
        <v>0</v>
      </c>
      <c r="AG41" s="380">
        <v>0</v>
      </c>
      <c r="AH41" s="380">
        <v>0</v>
      </c>
      <c r="AI41" s="380">
        <v>0</v>
      </c>
      <c r="AJ41" s="380">
        <v>0</v>
      </c>
      <c r="AK41" s="380">
        <v>0</v>
      </c>
      <c r="AL41" s="380">
        <v>0</v>
      </c>
      <c r="AM41" s="380">
        <v>0</v>
      </c>
      <c r="AN41" s="380">
        <v>0</v>
      </c>
      <c r="AO41" s="380">
        <v>0</v>
      </c>
      <c r="AP41" s="380">
        <v>0</v>
      </c>
      <c r="AQ41" s="380">
        <v>0</v>
      </c>
      <c r="AR41" s="380">
        <v>0</v>
      </c>
      <c r="AS41" s="380">
        <v>0</v>
      </c>
      <c r="AT41" s="380">
        <v>0</v>
      </c>
      <c r="AU41" s="380">
        <v>0</v>
      </c>
      <c r="AV41" s="380">
        <v>0</v>
      </c>
      <c r="AW41" s="380">
        <v>0</v>
      </c>
      <c r="AX41" s="380">
        <v>0</v>
      </c>
      <c r="AY41" s="380">
        <v>0</v>
      </c>
      <c r="AZ41" s="377">
        <v>345</v>
      </c>
      <c r="BA41" s="378">
        <v>47.7</v>
      </c>
      <c r="BB41" s="377">
        <v>378</v>
      </c>
      <c r="BC41" s="378">
        <v>52.3</v>
      </c>
      <c r="BD41" s="377">
        <v>0</v>
      </c>
      <c r="BE41" s="378">
        <v>0</v>
      </c>
      <c r="BF41" s="377">
        <v>390</v>
      </c>
      <c r="BG41" s="378">
        <v>45.9</v>
      </c>
      <c r="BH41" s="377">
        <v>459</v>
      </c>
      <c r="BI41" s="378">
        <v>54.1</v>
      </c>
      <c r="BJ41" s="690">
        <v>0</v>
      </c>
      <c r="BK41" s="378">
        <v>0</v>
      </c>
      <c r="BL41" s="377">
        <v>0</v>
      </c>
      <c r="BM41" s="378">
        <v>0</v>
      </c>
      <c r="BN41" s="377">
        <v>375</v>
      </c>
      <c r="BO41" s="378">
        <v>46.4</v>
      </c>
      <c r="BP41" s="377">
        <v>433</v>
      </c>
      <c r="BQ41" s="378">
        <v>53.6</v>
      </c>
      <c r="BR41" s="690">
        <v>0</v>
      </c>
      <c r="BS41" s="378">
        <v>0</v>
      </c>
      <c r="BT41" s="377">
        <v>0</v>
      </c>
      <c r="BU41" s="378">
        <v>0</v>
      </c>
    </row>
    <row r="42" spans="1:73" ht="20.100000000000001" customHeight="1" x14ac:dyDescent="0.25">
      <c r="A42" s="374" t="s">
        <v>81</v>
      </c>
      <c r="B42" s="375" t="s">
        <v>248</v>
      </c>
      <c r="C42" s="375" t="s">
        <v>59</v>
      </c>
      <c r="D42" s="377">
        <v>413</v>
      </c>
      <c r="E42" s="378">
        <v>52.3</v>
      </c>
      <c r="F42" s="377">
        <v>371</v>
      </c>
      <c r="G42" s="378">
        <v>47</v>
      </c>
      <c r="H42" s="377">
        <v>6</v>
      </c>
      <c r="I42" s="378">
        <v>0.8</v>
      </c>
      <c r="J42" s="377">
        <v>488</v>
      </c>
      <c r="K42" s="378">
        <v>52.4</v>
      </c>
      <c r="L42" s="377">
        <v>443</v>
      </c>
      <c r="M42" s="378">
        <v>47.6</v>
      </c>
      <c r="N42" s="377">
        <v>0</v>
      </c>
      <c r="O42" s="378">
        <v>0</v>
      </c>
      <c r="P42" s="377">
        <v>77</v>
      </c>
      <c r="Q42" s="378">
        <v>50.3</v>
      </c>
      <c r="R42" s="377">
        <v>76</v>
      </c>
      <c r="S42" s="378">
        <v>49.7</v>
      </c>
      <c r="T42" s="377">
        <v>0</v>
      </c>
      <c r="U42" s="378">
        <v>0</v>
      </c>
      <c r="V42" s="377">
        <v>434</v>
      </c>
      <c r="W42" s="378">
        <v>51.8</v>
      </c>
      <c r="X42" s="377">
        <v>398</v>
      </c>
      <c r="Y42" s="378">
        <v>47.5</v>
      </c>
      <c r="Z42" s="377">
        <v>6</v>
      </c>
      <c r="AA42" s="378">
        <v>0.7</v>
      </c>
      <c r="AB42" s="377">
        <v>445</v>
      </c>
      <c r="AC42" s="378">
        <v>49.9</v>
      </c>
      <c r="AD42" s="377">
        <v>447</v>
      </c>
      <c r="AE42" s="378">
        <v>50.1</v>
      </c>
      <c r="AF42" s="377">
        <v>0</v>
      </c>
      <c r="AG42" s="378">
        <v>0</v>
      </c>
      <c r="AH42" s="377">
        <v>96</v>
      </c>
      <c r="AI42" s="378">
        <v>48.7</v>
      </c>
      <c r="AJ42" s="377">
        <v>101</v>
      </c>
      <c r="AK42" s="378">
        <v>51.3</v>
      </c>
      <c r="AL42" s="377">
        <v>0</v>
      </c>
      <c r="AM42" s="378">
        <v>0</v>
      </c>
      <c r="AN42" s="377">
        <v>129</v>
      </c>
      <c r="AO42" s="378">
        <v>44.8</v>
      </c>
      <c r="AP42" s="377">
        <v>159</v>
      </c>
      <c r="AQ42" s="378">
        <v>55.2</v>
      </c>
      <c r="AR42" s="377">
        <v>0</v>
      </c>
      <c r="AS42" s="378">
        <v>0</v>
      </c>
      <c r="AT42" s="377">
        <v>119</v>
      </c>
      <c r="AU42" s="378">
        <v>42.2</v>
      </c>
      <c r="AV42" s="377">
        <v>163</v>
      </c>
      <c r="AW42" s="378">
        <v>57.8</v>
      </c>
      <c r="AX42" s="377">
        <v>0</v>
      </c>
      <c r="AY42" s="378">
        <v>0</v>
      </c>
      <c r="AZ42" s="377">
        <v>87</v>
      </c>
      <c r="BA42" s="378">
        <v>38.5</v>
      </c>
      <c r="BB42" s="377">
        <v>138</v>
      </c>
      <c r="BC42" s="378">
        <v>61.1</v>
      </c>
      <c r="BD42" s="377">
        <v>1</v>
      </c>
      <c r="BE42" s="378">
        <v>0.4</v>
      </c>
      <c r="BF42" s="377">
        <v>93</v>
      </c>
      <c r="BG42" s="378">
        <v>42.3</v>
      </c>
      <c r="BH42" s="377">
        <v>127</v>
      </c>
      <c r="BI42" s="378">
        <v>57.7</v>
      </c>
      <c r="BJ42" s="690">
        <v>0</v>
      </c>
      <c r="BK42" s="378">
        <v>0</v>
      </c>
      <c r="BL42" s="377">
        <v>0</v>
      </c>
      <c r="BM42" s="378">
        <v>0</v>
      </c>
      <c r="BN42" s="377">
        <v>105</v>
      </c>
      <c r="BO42" s="378">
        <v>41</v>
      </c>
      <c r="BP42" s="377">
        <v>150</v>
      </c>
      <c r="BQ42" s="378">
        <v>58.6</v>
      </c>
      <c r="BR42" s="690">
        <v>0</v>
      </c>
      <c r="BS42" s="378">
        <v>0</v>
      </c>
      <c r="BT42" s="377">
        <v>1</v>
      </c>
      <c r="BU42" s="378">
        <v>0.4</v>
      </c>
    </row>
    <row r="43" spans="1:73" ht="20.100000000000001" customHeight="1" x14ac:dyDescent="0.25">
      <c r="A43" s="374" t="s">
        <v>81</v>
      </c>
      <c r="B43" s="375" t="s">
        <v>187</v>
      </c>
      <c r="C43" s="375" t="s">
        <v>57</v>
      </c>
      <c r="D43" s="377">
        <v>93</v>
      </c>
      <c r="E43" s="378">
        <v>56.7</v>
      </c>
      <c r="F43" s="377">
        <v>71</v>
      </c>
      <c r="G43" s="378">
        <v>43.3</v>
      </c>
      <c r="H43" s="377">
        <v>0</v>
      </c>
      <c r="I43" s="378">
        <v>0</v>
      </c>
      <c r="J43" s="377">
        <v>530</v>
      </c>
      <c r="K43" s="378">
        <v>53.1</v>
      </c>
      <c r="L43" s="377">
        <v>469</v>
      </c>
      <c r="M43" s="378">
        <v>46.9</v>
      </c>
      <c r="N43" s="377">
        <v>0</v>
      </c>
      <c r="O43" s="378">
        <v>0</v>
      </c>
      <c r="P43" s="377">
        <v>459</v>
      </c>
      <c r="Q43" s="378">
        <v>49</v>
      </c>
      <c r="R43" s="377">
        <v>477</v>
      </c>
      <c r="S43" s="378">
        <v>50.9</v>
      </c>
      <c r="T43" s="377">
        <v>1</v>
      </c>
      <c r="U43" s="378">
        <v>0.1</v>
      </c>
      <c r="V43" s="377">
        <v>403</v>
      </c>
      <c r="W43" s="378">
        <v>51.9</v>
      </c>
      <c r="X43" s="377">
        <v>373</v>
      </c>
      <c r="Y43" s="378">
        <v>48.1</v>
      </c>
      <c r="Z43" s="377">
        <v>0</v>
      </c>
      <c r="AA43" s="378">
        <v>0</v>
      </c>
      <c r="AB43" s="377">
        <v>461</v>
      </c>
      <c r="AC43" s="378">
        <v>51.6</v>
      </c>
      <c r="AD43" s="377">
        <v>431</v>
      </c>
      <c r="AE43" s="378">
        <v>48.2</v>
      </c>
      <c r="AF43" s="377">
        <v>2</v>
      </c>
      <c r="AG43" s="378">
        <v>0.2</v>
      </c>
      <c r="AH43" s="377">
        <v>346</v>
      </c>
      <c r="AI43" s="378">
        <v>48</v>
      </c>
      <c r="AJ43" s="377">
        <v>375</v>
      </c>
      <c r="AK43" s="378">
        <v>52</v>
      </c>
      <c r="AL43" s="377">
        <v>0</v>
      </c>
      <c r="AM43" s="378">
        <v>0</v>
      </c>
      <c r="AN43" s="377">
        <v>104</v>
      </c>
      <c r="AO43" s="378">
        <v>48.4</v>
      </c>
      <c r="AP43" s="377">
        <v>110</v>
      </c>
      <c r="AQ43" s="378">
        <v>51.2</v>
      </c>
      <c r="AR43" s="377">
        <v>1</v>
      </c>
      <c r="AS43" s="378">
        <v>0.5</v>
      </c>
      <c r="AT43" s="377">
        <v>108</v>
      </c>
      <c r="AU43" s="378">
        <v>51.2</v>
      </c>
      <c r="AV43" s="377">
        <v>103</v>
      </c>
      <c r="AW43" s="378">
        <v>48.8</v>
      </c>
      <c r="AX43" s="377">
        <v>0</v>
      </c>
      <c r="AY43" s="378">
        <v>0</v>
      </c>
      <c r="AZ43" s="377">
        <v>89</v>
      </c>
      <c r="BA43" s="378">
        <v>42.2</v>
      </c>
      <c r="BB43" s="377">
        <v>122</v>
      </c>
      <c r="BC43" s="378">
        <v>57.8</v>
      </c>
      <c r="BD43" s="377">
        <v>0</v>
      </c>
      <c r="BE43" s="378">
        <v>0</v>
      </c>
      <c r="BF43" s="377">
        <v>91</v>
      </c>
      <c r="BG43" s="378">
        <v>42.7</v>
      </c>
      <c r="BH43" s="377">
        <v>122</v>
      </c>
      <c r="BI43" s="378">
        <v>57.3</v>
      </c>
      <c r="BJ43" s="690">
        <v>0</v>
      </c>
      <c r="BK43" s="378">
        <v>0</v>
      </c>
      <c r="BL43" s="377">
        <v>0</v>
      </c>
      <c r="BM43" s="378">
        <v>0</v>
      </c>
      <c r="BN43" s="377">
        <v>76</v>
      </c>
      <c r="BO43" s="378">
        <v>35.799999999999997</v>
      </c>
      <c r="BP43" s="377">
        <v>136</v>
      </c>
      <c r="BQ43" s="378">
        <v>64.2</v>
      </c>
      <c r="BR43" s="690">
        <v>0</v>
      </c>
      <c r="BS43" s="378">
        <v>0</v>
      </c>
      <c r="BT43" s="377">
        <v>0</v>
      </c>
      <c r="BU43" s="378">
        <v>0</v>
      </c>
    </row>
    <row r="44" spans="1:73" ht="20.100000000000001" customHeight="1" x14ac:dyDescent="0.25">
      <c r="A44" s="374" t="s">
        <v>82</v>
      </c>
      <c r="B44" s="375" t="s">
        <v>189</v>
      </c>
      <c r="C44" s="375" t="s">
        <v>59</v>
      </c>
      <c r="D44" s="377">
        <v>762</v>
      </c>
      <c r="E44" s="378">
        <v>64.400000000000006</v>
      </c>
      <c r="F44" s="377">
        <v>409</v>
      </c>
      <c r="G44" s="378">
        <v>34.6</v>
      </c>
      <c r="H44" s="377">
        <v>12</v>
      </c>
      <c r="I44" s="378">
        <v>1</v>
      </c>
      <c r="J44" s="377">
        <v>895</v>
      </c>
      <c r="K44" s="378">
        <v>61.7</v>
      </c>
      <c r="L44" s="377">
        <v>556</v>
      </c>
      <c r="M44" s="378">
        <v>38.299999999999997</v>
      </c>
      <c r="N44" s="377">
        <v>0</v>
      </c>
      <c r="O44" s="378">
        <v>0</v>
      </c>
      <c r="P44" s="377">
        <v>702</v>
      </c>
      <c r="Q44" s="378">
        <v>58.2</v>
      </c>
      <c r="R44" s="377">
        <v>504</v>
      </c>
      <c r="S44" s="378">
        <v>41.8</v>
      </c>
      <c r="T44" s="377">
        <v>0</v>
      </c>
      <c r="U44" s="378">
        <v>0</v>
      </c>
      <c r="V44" s="377">
        <v>798</v>
      </c>
      <c r="W44" s="378">
        <v>55.1</v>
      </c>
      <c r="X44" s="377">
        <v>649</v>
      </c>
      <c r="Y44" s="378">
        <v>44.9</v>
      </c>
      <c r="Z44" s="377">
        <v>0</v>
      </c>
      <c r="AA44" s="378">
        <v>0</v>
      </c>
      <c r="AB44" s="377">
        <v>867</v>
      </c>
      <c r="AC44" s="378">
        <v>58.4</v>
      </c>
      <c r="AD44" s="377">
        <v>617</v>
      </c>
      <c r="AE44" s="378">
        <v>41.6</v>
      </c>
      <c r="AF44" s="377">
        <v>0</v>
      </c>
      <c r="AG44" s="378">
        <v>0</v>
      </c>
      <c r="AH44" s="377">
        <v>866</v>
      </c>
      <c r="AI44" s="378">
        <v>54.6</v>
      </c>
      <c r="AJ44" s="377">
        <v>720</v>
      </c>
      <c r="AK44" s="378">
        <v>45.4</v>
      </c>
      <c r="AL44" s="377">
        <v>0</v>
      </c>
      <c r="AM44" s="378">
        <v>0</v>
      </c>
      <c r="AN44" s="377">
        <v>736</v>
      </c>
      <c r="AO44" s="378">
        <v>54.2</v>
      </c>
      <c r="AP44" s="377">
        <v>621</v>
      </c>
      <c r="AQ44" s="378">
        <v>45.8</v>
      </c>
      <c r="AR44" s="377">
        <v>0</v>
      </c>
      <c r="AS44" s="378">
        <v>0</v>
      </c>
      <c r="AT44" s="377">
        <v>762</v>
      </c>
      <c r="AU44" s="378">
        <v>53.8</v>
      </c>
      <c r="AV44" s="377">
        <v>654</v>
      </c>
      <c r="AW44" s="378">
        <v>46.2</v>
      </c>
      <c r="AX44" s="377">
        <v>1</v>
      </c>
      <c r="AY44" s="378">
        <v>0.1</v>
      </c>
      <c r="AZ44" s="377">
        <v>706</v>
      </c>
      <c r="BA44" s="378">
        <v>52.3</v>
      </c>
      <c r="BB44" s="377">
        <v>642</v>
      </c>
      <c r="BC44" s="378">
        <v>47.6</v>
      </c>
      <c r="BD44" s="377">
        <v>2</v>
      </c>
      <c r="BE44" s="378">
        <v>0.1</v>
      </c>
      <c r="BF44" s="377">
        <v>913</v>
      </c>
      <c r="BG44" s="378">
        <v>53.2</v>
      </c>
      <c r="BH44" s="377">
        <v>802</v>
      </c>
      <c r="BI44" s="378">
        <v>46.7</v>
      </c>
      <c r="BJ44" s="690">
        <v>0</v>
      </c>
      <c r="BK44" s="378">
        <v>0</v>
      </c>
      <c r="BL44" s="377">
        <v>2</v>
      </c>
      <c r="BM44" s="378">
        <v>0.1</v>
      </c>
      <c r="BN44" s="377">
        <v>1133</v>
      </c>
      <c r="BO44" s="378">
        <v>49.8</v>
      </c>
      <c r="BP44" s="377">
        <v>1143</v>
      </c>
      <c r="BQ44" s="378">
        <v>50.2</v>
      </c>
      <c r="BR44" s="690">
        <v>0</v>
      </c>
      <c r="BS44" s="378">
        <v>0</v>
      </c>
      <c r="BT44" s="377">
        <v>1</v>
      </c>
      <c r="BU44" s="378">
        <v>0</v>
      </c>
    </row>
    <row r="45" spans="1:73" ht="20.100000000000001" customHeight="1" x14ac:dyDescent="0.25">
      <c r="A45" s="374" t="s">
        <v>82</v>
      </c>
      <c r="B45" s="375" t="s">
        <v>190</v>
      </c>
      <c r="C45" s="375" t="s">
        <v>57</v>
      </c>
      <c r="D45" s="377">
        <v>355</v>
      </c>
      <c r="E45" s="378">
        <v>52</v>
      </c>
      <c r="F45" s="377">
        <v>323</v>
      </c>
      <c r="G45" s="378">
        <v>47.3</v>
      </c>
      <c r="H45" s="377">
        <v>5</v>
      </c>
      <c r="I45" s="378">
        <v>0.7</v>
      </c>
      <c r="J45" s="377">
        <v>374</v>
      </c>
      <c r="K45" s="378">
        <v>54.4</v>
      </c>
      <c r="L45" s="377">
        <v>305</v>
      </c>
      <c r="M45" s="378">
        <v>44.3</v>
      </c>
      <c r="N45" s="377">
        <v>9</v>
      </c>
      <c r="O45" s="378">
        <v>1.3</v>
      </c>
      <c r="P45" s="377">
        <v>354</v>
      </c>
      <c r="Q45" s="378">
        <v>50</v>
      </c>
      <c r="R45" s="377">
        <v>354</v>
      </c>
      <c r="S45" s="378">
        <v>50</v>
      </c>
      <c r="T45" s="377">
        <v>0</v>
      </c>
      <c r="U45" s="378">
        <v>0</v>
      </c>
      <c r="V45" s="377">
        <v>301</v>
      </c>
      <c r="W45" s="378">
        <v>52.8</v>
      </c>
      <c r="X45" s="377">
        <v>265</v>
      </c>
      <c r="Y45" s="378">
        <v>46.5</v>
      </c>
      <c r="Z45" s="377">
        <v>4</v>
      </c>
      <c r="AA45" s="378">
        <v>0.7</v>
      </c>
      <c r="AB45" s="377">
        <v>281</v>
      </c>
      <c r="AC45" s="378">
        <v>53</v>
      </c>
      <c r="AD45" s="377">
        <v>248</v>
      </c>
      <c r="AE45" s="378">
        <v>46.8</v>
      </c>
      <c r="AF45" s="377">
        <v>1</v>
      </c>
      <c r="AG45" s="378">
        <v>0.2</v>
      </c>
      <c r="AH45" s="377">
        <v>267</v>
      </c>
      <c r="AI45" s="378">
        <v>52.3</v>
      </c>
      <c r="AJ45" s="377">
        <v>244</v>
      </c>
      <c r="AK45" s="378">
        <v>47.7</v>
      </c>
      <c r="AL45" s="377">
        <v>0</v>
      </c>
      <c r="AM45" s="378">
        <v>0</v>
      </c>
      <c r="AN45" s="377">
        <v>300</v>
      </c>
      <c r="AO45" s="378">
        <v>49.1</v>
      </c>
      <c r="AP45" s="377">
        <v>310</v>
      </c>
      <c r="AQ45" s="378">
        <v>50.7</v>
      </c>
      <c r="AR45" s="377">
        <v>1</v>
      </c>
      <c r="AS45" s="378">
        <v>0.2</v>
      </c>
      <c r="AT45" s="377">
        <v>364</v>
      </c>
      <c r="AU45" s="378">
        <v>51.8</v>
      </c>
      <c r="AV45" s="377">
        <v>338</v>
      </c>
      <c r="AW45" s="378">
        <v>48.1</v>
      </c>
      <c r="AX45" s="377">
        <v>1</v>
      </c>
      <c r="AY45" s="378">
        <v>0.1</v>
      </c>
      <c r="AZ45" s="377">
        <v>326</v>
      </c>
      <c r="BA45" s="378">
        <v>51.5</v>
      </c>
      <c r="BB45" s="377">
        <v>307</v>
      </c>
      <c r="BC45" s="378">
        <v>48.5</v>
      </c>
      <c r="BD45" s="377">
        <v>0</v>
      </c>
      <c r="BE45" s="378">
        <v>0</v>
      </c>
      <c r="BF45" s="377">
        <v>340</v>
      </c>
      <c r="BG45" s="378">
        <v>48.2</v>
      </c>
      <c r="BH45" s="377">
        <v>361</v>
      </c>
      <c r="BI45" s="378">
        <v>51.2</v>
      </c>
      <c r="BJ45" s="690">
        <v>0</v>
      </c>
      <c r="BK45" s="378">
        <v>0</v>
      </c>
      <c r="BL45" s="377">
        <v>4</v>
      </c>
      <c r="BM45" s="378">
        <v>0.6</v>
      </c>
      <c r="BN45" s="377">
        <v>385</v>
      </c>
      <c r="BO45" s="378">
        <v>48.4</v>
      </c>
      <c r="BP45" s="377">
        <v>411</v>
      </c>
      <c r="BQ45" s="378">
        <v>51.6</v>
      </c>
      <c r="BR45" s="690">
        <v>0</v>
      </c>
      <c r="BS45" s="378">
        <v>0</v>
      </c>
      <c r="BT45" s="377">
        <v>0</v>
      </c>
      <c r="BU45" s="378">
        <v>0</v>
      </c>
    </row>
    <row r="46" spans="1:73" ht="20.100000000000001" customHeight="1" x14ac:dyDescent="0.25">
      <c r="A46" s="374" t="s">
        <v>83</v>
      </c>
      <c r="B46" s="375" t="s">
        <v>191</v>
      </c>
      <c r="C46" s="375" t="s">
        <v>57</v>
      </c>
      <c r="D46" s="377">
        <v>632</v>
      </c>
      <c r="E46" s="378">
        <v>58.4</v>
      </c>
      <c r="F46" s="377">
        <v>441</v>
      </c>
      <c r="G46" s="378">
        <v>40.799999999999997</v>
      </c>
      <c r="H46" s="377">
        <v>9</v>
      </c>
      <c r="I46" s="378">
        <v>0.8</v>
      </c>
      <c r="J46" s="377">
        <v>632</v>
      </c>
      <c r="K46" s="378">
        <v>54.3</v>
      </c>
      <c r="L46" s="377">
        <v>520</v>
      </c>
      <c r="M46" s="378">
        <v>44.7</v>
      </c>
      <c r="N46" s="377">
        <v>12</v>
      </c>
      <c r="O46" s="378">
        <v>1</v>
      </c>
      <c r="P46" s="377">
        <v>717</v>
      </c>
      <c r="Q46" s="378">
        <v>54.6</v>
      </c>
      <c r="R46" s="377">
        <v>595</v>
      </c>
      <c r="S46" s="378">
        <v>45.3</v>
      </c>
      <c r="T46" s="377">
        <v>1</v>
      </c>
      <c r="U46" s="378">
        <v>0.1</v>
      </c>
      <c r="V46" s="377">
        <v>689</v>
      </c>
      <c r="W46" s="378">
        <v>54</v>
      </c>
      <c r="X46" s="377">
        <v>584</v>
      </c>
      <c r="Y46" s="378">
        <v>45.8</v>
      </c>
      <c r="Z46" s="377">
        <v>2</v>
      </c>
      <c r="AA46" s="378">
        <v>0.2</v>
      </c>
      <c r="AB46" s="377">
        <v>666</v>
      </c>
      <c r="AC46" s="378">
        <v>54.2</v>
      </c>
      <c r="AD46" s="377">
        <v>562</v>
      </c>
      <c r="AE46" s="378">
        <v>45.7</v>
      </c>
      <c r="AF46" s="377">
        <v>1</v>
      </c>
      <c r="AG46" s="378">
        <v>0.1</v>
      </c>
      <c r="AH46" s="377">
        <v>770</v>
      </c>
      <c r="AI46" s="378">
        <v>55.2</v>
      </c>
      <c r="AJ46" s="377">
        <v>625</v>
      </c>
      <c r="AK46" s="378">
        <v>44.8</v>
      </c>
      <c r="AL46" s="377">
        <v>0</v>
      </c>
      <c r="AM46" s="378">
        <v>0</v>
      </c>
      <c r="AN46" s="377">
        <v>778</v>
      </c>
      <c r="AO46" s="378">
        <v>53.4</v>
      </c>
      <c r="AP46" s="377">
        <v>677</v>
      </c>
      <c r="AQ46" s="378">
        <v>46.5</v>
      </c>
      <c r="AR46" s="377">
        <v>1</v>
      </c>
      <c r="AS46" s="378">
        <v>0.1</v>
      </c>
      <c r="AT46" s="377">
        <v>667</v>
      </c>
      <c r="AU46" s="378">
        <v>50</v>
      </c>
      <c r="AV46" s="377">
        <v>665</v>
      </c>
      <c r="AW46" s="378">
        <v>49.9</v>
      </c>
      <c r="AX46" s="377">
        <v>1</v>
      </c>
      <c r="AY46" s="378">
        <v>0.1</v>
      </c>
      <c r="AZ46" s="377">
        <v>632</v>
      </c>
      <c r="BA46" s="378">
        <v>49.8</v>
      </c>
      <c r="BB46" s="377">
        <v>635</v>
      </c>
      <c r="BC46" s="378">
        <v>50</v>
      </c>
      <c r="BD46" s="377">
        <v>3</v>
      </c>
      <c r="BE46" s="378">
        <v>0.2</v>
      </c>
      <c r="BF46" s="377">
        <v>156</v>
      </c>
      <c r="BG46" s="378">
        <v>53.1</v>
      </c>
      <c r="BH46" s="377">
        <v>138</v>
      </c>
      <c r="BI46" s="378">
        <v>46.9</v>
      </c>
      <c r="BJ46" s="690">
        <v>0</v>
      </c>
      <c r="BK46" s="378">
        <v>0</v>
      </c>
      <c r="BL46" s="377">
        <v>0</v>
      </c>
      <c r="BM46" s="378">
        <v>0</v>
      </c>
      <c r="BN46" s="377">
        <v>117</v>
      </c>
      <c r="BO46" s="378">
        <v>45</v>
      </c>
      <c r="BP46" s="377">
        <v>142</v>
      </c>
      <c r="BQ46" s="378">
        <v>54.6</v>
      </c>
      <c r="BR46" s="690">
        <v>0</v>
      </c>
      <c r="BS46" s="378">
        <v>0</v>
      </c>
      <c r="BT46" s="377">
        <v>1</v>
      </c>
      <c r="BU46" s="378">
        <v>0.4</v>
      </c>
    </row>
    <row r="47" spans="1:73" ht="20.100000000000001" customHeight="1" x14ac:dyDescent="0.25">
      <c r="A47" s="374" t="s">
        <v>84</v>
      </c>
      <c r="B47" s="375" t="s">
        <v>85</v>
      </c>
      <c r="C47" s="375" t="s">
        <v>57</v>
      </c>
      <c r="D47" s="377">
        <v>875</v>
      </c>
      <c r="E47" s="378">
        <v>46.1</v>
      </c>
      <c r="F47" s="379">
        <v>1010</v>
      </c>
      <c r="G47" s="378">
        <v>53.2</v>
      </c>
      <c r="H47" s="377">
        <v>13</v>
      </c>
      <c r="I47" s="378">
        <v>0.7</v>
      </c>
      <c r="J47" s="377">
        <v>963</v>
      </c>
      <c r="K47" s="378">
        <v>46.7</v>
      </c>
      <c r="L47" s="379">
        <v>1078</v>
      </c>
      <c r="M47" s="378">
        <v>52.3</v>
      </c>
      <c r="N47" s="377">
        <v>22</v>
      </c>
      <c r="O47" s="378">
        <v>1.1000000000000001</v>
      </c>
      <c r="P47" s="377">
        <v>828</v>
      </c>
      <c r="Q47" s="378">
        <v>44.4</v>
      </c>
      <c r="R47" s="379">
        <v>1035</v>
      </c>
      <c r="S47" s="378">
        <v>55.5</v>
      </c>
      <c r="T47" s="377">
        <v>1</v>
      </c>
      <c r="U47" s="378">
        <v>0.1</v>
      </c>
      <c r="V47" s="377">
        <v>946</v>
      </c>
      <c r="W47" s="378">
        <v>44.6</v>
      </c>
      <c r="X47" s="379">
        <v>1177</v>
      </c>
      <c r="Y47" s="378">
        <v>55.4</v>
      </c>
      <c r="Z47" s="377">
        <v>0</v>
      </c>
      <c r="AA47" s="378">
        <v>0</v>
      </c>
      <c r="AB47" s="377">
        <v>957</v>
      </c>
      <c r="AC47" s="378">
        <v>44</v>
      </c>
      <c r="AD47" s="379">
        <v>1215</v>
      </c>
      <c r="AE47" s="378">
        <v>55.9</v>
      </c>
      <c r="AF47" s="377">
        <v>2</v>
      </c>
      <c r="AG47" s="378">
        <v>0.1</v>
      </c>
      <c r="AH47" s="377">
        <v>879</v>
      </c>
      <c r="AI47" s="378">
        <v>44.1</v>
      </c>
      <c r="AJ47" s="379">
        <v>1114</v>
      </c>
      <c r="AK47" s="378">
        <v>55.9</v>
      </c>
      <c r="AL47" s="377">
        <v>1</v>
      </c>
      <c r="AM47" s="378">
        <v>0.1</v>
      </c>
      <c r="AN47" s="377">
        <v>939</v>
      </c>
      <c r="AO47" s="378">
        <v>41</v>
      </c>
      <c r="AP47" s="379">
        <v>1349</v>
      </c>
      <c r="AQ47" s="378">
        <v>59</v>
      </c>
      <c r="AR47" s="377">
        <v>0</v>
      </c>
      <c r="AS47" s="378">
        <v>0</v>
      </c>
      <c r="AT47" s="377">
        <v>919</v>
      </c>
      <c r="AU47" s="378">
        <v>39.700000000000003</v>
      </c>
      <c r="AV47" s="379">
        <v>1395</v>
      </c>
      <c r="AW47" s="378">
        <v>60.3</v>
      </c>
      <c r="AX47" s="377">
        <v>1</v>
      </c>
      <c r="AY47" s="378">
        <v>0</v>
      </c>
      <c r="AZ47" s="377">
        <v>957</v>
      </c>
      <c r="BA47" s="378">
        <v>38.700000000000003</v>
      </c>
      <c r="BB47" s="379">
        <v>1517</v>
      </c>
      <c r="BC47" s="378">
        <v>61.3</v>
      </c>
      <c r="BD47" s="377">
        <v>2</v>
      </c>
      <c r="BE47" s="378">
        <v>0.1</v>
      </c>
      <c r="BF47" s="379">
        <v>1028</v>
      </c>
      <c r="BG47" s="378">
        <v>37.200000000000003</v>
      </c>
      <c r="BH47" s="379">
        <v>1735</v>
      </c>
      <c r="BI47" s="378">
        <v>62.7</v>
      </c>
      <c r="BJ47" s="690">
        <v>0</v>
      </c>
      <c r="BK47" s="378">
        <v>0</v>
      </c>
      <c r="BL47" s="377">
        <v>4</v>
      </c>
      <c r="BM47" s="378">
        <v>0.1</v>
      </c>
      <c r="BN47" s="379">
        <v>1156</v>
      </c>
      <c r="BO47" s="378">
        <v>37.299999999999997</v>
      </c>
      <c r="BP47" s="379">
        <v>1941</v>
      </c>
      <c r="BQ47" s="378">
        <v>62.6</v>
      </c>
      <c r="BR47" s="690">
        <v>0</v>
      </c>
      <c r="BS47" s="378">
        <v>0</v>
      </c>
      <c r="BT47" s="377">
        <v>2</v>
      </c>
      <c r="BU47" s="378">
        <v>0.1</v>
      </c>
    </row>
    <row r="48" spans="1:73" ht="20.100000000000001" customHeight="1" x14ac:dyDescent="0.25">
      <c r="A48" s="374" t="s">
        <v>86</v>
      </c>
      <c r="B48" s="375" t="s">
        <v>192</v>
      </c>
      <c r="C48" s="375" t="s">
        <v>59</v>
      </c>
      <c r="D48" s="377">
        <v>162</v>
      </c>
      <c r="E48" s="378">
        <v>52.3</v>
      </c>
      <c r="F48" s="377">
        <v>146</v>
      </c>
      <c r="G48" s="378">
        <v>47.1</v>
      </c>
      <c r="H48" s="377">
        <v>2</v>
      </c>
      <c r="I48" s="378">
        <v>0.6</v>
      </c>
      <c r="J48" s="377">
        <v>861</v>
      </c>
      <c r="K48" s="378">
        <v>47.6</v>
      </c>
      <c r="L48" s="377">
        <v>919</v>
      </c>
      <c r="M48" s="378">
        <v>50.8</v>
      </c>
      <c r="N48" s="377">
        <v>28</v>
      </c>
      <c r="O48" s="378">
        <v>1.5</v>
      </c>
      <c r="P48" s="377">
        <v>822</v>
      </c>
      <c r="Q48" s="378">
        <v>49.1</v>
      </c>
      <c r="R48" s="377">
        <v>852</v>
      </c>
      <c r="S48" s="378">
        <v>50.9</v>
      </c>
      <c r="T48" s="377">
        <v>1</v>
      </c>
      <c r="U48" s="378">
        <v>0.1</v>
      </c>
      <c r="V48" s="377">
        <v>790</v>
      </c>
      <c r="W48" s="378">
        <v>47.6</v>
      </c>
      <c r="X48" s="377">
        <v>861</v>
      </c>
      <c r="Y48" s="378">
        <v>51.9</v>
      </c>
      <c r="Z48" s="377">
        <v>9</v>
      </c>
      <c r="AA48" s="378">
        <v>0.5</v>
      </c>
      <c r="AB48" s="377">
        <v>140</v>
      </c>
      <c r="AC48" s="378">
        <v>49</v>
      </c>
      <c r="AD48" s="377">
        <v>146</v>
      </c>
      <c r="AE48" s="378">
        <v>51</v>
      </c>
      <c r="AF48" s="377">
        <v>0</v>
      </c>
      <c r="AG48" s="378">
        <v>0</v>
      </c>
      <c r="AH48" s="377">
        <v>114</v>
      </c>
      <c r="AI48" s="378">
        <v>38.299999999999997</v>
      </c>
      <c r="AJ48" s="377">
        <v>184</v>
      </c>
      <c r="AK48" s="378">
        <v>61.7</v>
      </c>
      <c r="AL48" s="377">
        <v>0</v>
      </c>
      <c r="AM48" s="378">
        <v>0</v>
      </c>
      <c r="AN48" s="377">
        <v>143</v>
      </c>
      <c r="AO48" s="378">
        <v>45.7</v>
      </c>
      <c r="AP48" s="377">
        <v>170</v>
      </c>
      <c r="AQ48" s="378">
        <v>54.3</v>
      </c>
      <c r="AR48" s="377">
        <v>0</v>
      </c>
      <c r="AS48" s="378">
        <v>0</v>
      </c>
      <c r="AT48" s="377">
        <v>116</v>
      </c>
      <c r="AU48" s="378">
        <v>47.3</v>
      </c>
      <c r="AV48" s="377">
        <v>129</v>
      </c>
      <c r="AW48" s="378">
        <v>52.7</v>
      </c>
      <c r="AX48" s="377">
        <v>0</v>
      </c>
      <c r="AY48" s="378">
        <v>0</v>
      </c>
      <c r="AZ48" s="377">
        <v>182</v>
      </c>
      <c r="BA48" s="378">
        <v>50.8</v>
      </c>
      <c r="BB48" s="377">
        <v>176</v>
      </c>
      <c r="BC48" s="378">
        <v>49.2</v>
      </c>
      <c r="BD48" s="377">
        <v>0</v>
      </c>
      <c r="BE48" s="378">
        <v>0</v>
      </c>
      <c r="BF48" s="377">
        <v>177</v>
      </c>
      <c r="BG48" s="378">
        <v>51.8</v>
      </c>
      <c r="BH48" s="377">
        <v>165</v>
      </c>
      <c r="BI48" s="378">
        <v>48.2</v>
      </c>
      <c r="BJ48" s="690">
        <v>0</v>
      </c>
      <c r="BK48" s="378">
        <v>0</v>
      </c>
      <c r="BL48" s="377">
        <v>0</v>
      </c>
      <c r="BM48" s="378">
        <v>0</v>
      </c>
      <c r="BN48" s="377">
        <v>69</v>
      </c>
      <c r="BO48" s="378">
        <v>34.200000000000003</v>
      </c>
      <c r="BP48" s="377">
        <v>133</v>
      </c>
      <c r="BQ48" s="378">
        <v>65.8</v>
      </c>
      <c r="BR48" s="690">
        <v>0</v>
      </c>
      <c r="BS48" s="378">
        <v>0</v>
      </c>
      <c r="BT48" s="377">
        <v>0</v>
      </c>
      <c r="BU48" s="378">
        <v>0</v>
      </c>
    </row>
    <row r="49" spans="1:73" ht="20.100000000000001" customHeight="1" x14ac:dyDescent="0.25">
      <c r="A49" s="374" t="s">
        <v>86</v>
      </c>
      <c r="B49" s="375" t="s">
        <v>193</v>
      </c>
      <c r="C49" s="375" t="s">
        <v>59</v>
      </c>
      <c r="D49" s="379">
        <v>2359</v>
      </c>
      <c r="E49" s="378">
        <v>48.8</v>
      </c>
      <c r="F49" s="379">
        <v>2472</v>
      </c>
      <c r="G49" s="378">
        <v>51.2</v>
      </c>
      <c r="H49" s="377">
        <v>0</v>
      </c>
      <c r="I49" s="378">
        <v>0</v>
      </c>
      <c r="J49" s="379">
        <v>2399</v>
      </c>
      <c r="K49" s="378">
        <v>47.8</v>
      </c>
      <c r="L49" s="379">
        <v>2529</v>
      </c>
      <c r="M49" s="378">
        <v>50.4</v>
      </c>
      <c r="N49" s="377">
        <v>88</v>
      </c>
      <c r="O49" s="378">
        <v>1.8</v>
      </c>
      <c r="P49" s="379">
        <v>1706</v>
      </c>
      <c r="Q49" s="378">
        <v>47.7</v>
      </c>
      <c r="R49" s="379">
        <v>1873</v>
      </c>
      <c r="S49" s="378">
        <v>52.3</v>
      </c>
      <c r="T49" s="377">
        <v>0</v>
      </c>
      <c r="U49" s="378">
        <v>0</v>
      </c>
      <c r="V49" s="379">
        <v>1470</v>
      </c>
      <c r="W49" s="378">
        <v>45.3</v>
      </c>
      <c r="X49" s="379">
        <v>1754</v>
      </c>
      <c r="Y49" s="378">
        <v>54</v>
      </c>
      <c r="Z49" s="377">
        <v>22</v>
      </c>
      <c r="AA49" s="378">
        <v>0.7</v>
      </c>
      <c r="AB49" s="379">
        <v>1400</v>
      </c>
      <c r="AC49" s="378">
        <v>43.9</v>
      </c>
      <c r="AD49" s="379">
        <v>1783</v>
      </c>
      <c r="AE49" s="378">
        <v>55.9</v>
      </c>
      <c r="AF49" s="377">
        <v>6</v>
      </c>
      <c r="AG49" s="378">
        <v>0.2</v>
      </c>
      <c r="AH49" s="379">
        <v>1226</v>
      </c>
      <c r="AI49" s="378">
        <v>43.1</v>
      </c>
      <c r="AJ49" s="379">
        <v>1618</v>
      </c>
      <c r="AK49" s="378">
        <v>56.9</v>
      </c>
      <c r="AL49" s="377">
        <v>0</v>
      </c>
      <c r="AM49" s="378">
        <v>0</v>
      </c>
      <c r="AN49" s="379">
        <v>1238</v>
      </c>
      <c r="AO49" s="378">
        <v>40.700000000000003</v>
      </c>
      <c r="AP49" s="379">
        <v>1804</v>
      </c>
      <c r="AQ49" s="378">
        <v>59.3</v>
      </c>
      <c r="AR49" s="377">
        <v>0</v>
      </c>
      <c r="AS49" s="378">
        <v>0</v>
      </c>
      <c r="AT49" s="379">
        <v>1149</v>
      </c>
      <c r="AU49" s="378">
        <v>39.299999999999997</v>
      </c>
      <c r="AV49" s="379">
        <v>1773</v>
      </c>
      <c r="AW49" s="378">
        <v>60.6</v>
      </c>
      <c r="AX49" s="377">
        <v>4</v>
      </c>
      <c r="AY49" s="378">
        <v>0.1</v>
      </c>
      <c r="AZ49" s="379">
        <v>1172</v>
      </c>
      <c r="BA49" s="378">
        <v>39.5</v>
      </c>
      <c r="BB49" s="379">
        <v>1790</v>
      </c>
      <c r="BC49" s="378">
        <v>60.4</v>
      </c>
      <c r="BD49" s="377">
        <v>3</v>
      </c>
      <c r="BE49" s="378">
        <v>0.1</v>
      </c>
      <c r="BF49" s="379">
        <v>1039</v>
      </c>
      <c r="BG49" s="378">
        <v>37.5</v>
      </c>
      <c r="BH49" s="379">
        <v>1733</v>
      </c>
      <c r="BI49" s="378">
        <v>62.5</v>
      </c>
      <c r="BJ49" s="690">
        <v>0</v>
      </c>
      <c r="BK49" s="378">
        <v>0</v>
      </c>
      <c r="BL49" s="377">
        <v>0</v>
      </c>
      <c r="BM49" s="378">
        <v>0</v>
      </c>
      <c r="BN49" s="379">
        <v>1047</v>
      </c>
      <c r="BO49" s="378">
        <v>35.6</v>
      </c>
      <c r="BP49" s="379">
        <v>1891</v>
      </c>
      <c r="BQ49" s="378">
        <v>64.400000000000006</v>
      </c>
      <c r="BR49" s="690">
        <v>0</v>
      </c>
      <c r="BS49" s="378">
        <v>0</v>
      </c>
      <c r="BT49" s="377">
        <v>0</v>
      </c>
      <c r="BU49" s="378">
        <v>0</v>
      </c>
    </row>
    <row r="50" spans="1:73" ht="20.100000000000001" customHeight="1" x14ac:dyDescent="0.25">
      <c r="A50" s="374" t="s">
        <v>86</v>
      </c>
      <c r="B50" s="375" t="s">
        <v>194</v>
      </c>
      <c r="C50" s="375" t="s">
        <v>57</v>
      </c>
      <c r="D50" s="377">
        <v>79</v>
      </c>
      <c r="E50" s="378">
        <v>45.7</v>
      </c>
      <c r="F50" s="377">
        <v>91</v>
      </c>
      <c r="G50" s="378">
        <v>52.6</v>
      </c>
      <c r="H50" s="377">
        <v>3</v>
      </c>
      <c r="I50" s="378">
        <v>1.7</v>
      </c>
      <c r="J50" s="377">
        <v>84</v>
      </c>
      <c r="K50" s="378">
        <v>49.7</v>
      </c>
      <c r="L50" s="377">
        <v>82</v>
      </c>
      <c r="M50" s="378">
        <v>48.5</v>
      </c>
      <c r="N50" s="377">
        <v>3</v>
      </c>
      <c r="O50" s="378">
        <v>1.8</v>
      </c>
      <c r="P50" s="377">
        <v>76</v>
      </c>
      <c r="Q50" s="378">
        <v>46.3</v>
      </c>
      <c r="R50" s="377">
        <v>87</v>
      </c>
      <c r="S50" s="378">
        <v>53</v>
      </c>
      <c r="T50" s="377">
        <v>1</v>
      </c>
      <c r="U50" s="378">
        <v>0.6</v>
      </c>
      <c r="V50" s="377">
        <v>83</v>
      </c>
      <c r="W50" s="378">
        <v>44.6</v>
      </c>
      <c r="X50" s="377">
        <v>103</v>
      </c>
      <c r="Y50" s="378">
        <v>55.4</v>
      </c>
      <c r="Z50" s="377">
        <v>0</v>
      </c>
      <c r="AA50" s="378">
        <v>0</v>
      </c>
      <c r="AB50" s="377">
        <v>97</v>
      </c>
      <c r="AC50" s="378">
        <v>47.5</v>
      </c>
      <c r="AD50" s="377">
        <v>106</v>
      </c>
      <c r="AE50" s="378">
        <v>52</v>
      </c>
      <c r="AF50" s="377">
        <v>1</v>
      </c>
      <c r="AG50" s="378">
        <v>0.5</v>
      </c>
      <c r="AH50" s="377">
        <v>81</v>
      </c>
      <c r="AI50" s="378">
        <v>46</v>
      </c>
      <c r="AJ50" s="377">
        <v>95</v>
      </c>
      <c r="AK50" s="378">
        <v>54</v>
      </c>
      <c r="AL50" s="377">
        <v>0</v>
      </c>
      <c r="AM50" s="378">
        <v>0</v>
      </c>
      <c r="AN50" s="377">
        <v>76</v>
      </c>
      <c r="AO50" s="378">
        <v>44.2</v>
      </c>
      <c r="AP50" s="377">
        <v>96</v>
      </c>
      <c r="AQ50" s="378">
        <v>55.8</v>
      </c>
      <c r="AR50" s="377">
        <v>0</v>
      </c>
      <c r="AS50" s="378">
        <v>0</v>
      </c>
      <c r="AT50" s="377">
        <v>69</v>
      </c>
      <c r="AU50" s="378">
        <v>41.1</v>
      </c>
      <c r="AV50" s="377">
        <v>99</v>
      </c>
      <c r="AW50" s="378">
        <v>58.9</v>
      </c>
      <c r="AX50" s="377">
        <v>0</v>
      </c>
      <c r="AY50" s="378">
        <v>0</v>
      </c>
      <c r="AZ50" s="377">
        <v>45</v>
      </c>
      <c r="BA50" s="378">
        <v>28.7</v>
      </c>
      <c r="BB50" s="377">
        <v>112</v>
      </c>
      <c r="BC50" s="378">
        <v>71.3</v>
      </c>
      <c r="BD50" s="377">
        <v>0</v>
      </c>
      <c r="BE50" s="378">
        <v>0</v>
      </c>
      <c r="BF50" s="377">
        <v>51</v>
      </c>
      <c r="BG50" s="378">
        <v>38.6</v>
      </c>
      <c r="BH50" s="377">
        <v>81</v>
      </c>
      <c r="BI50" s="378">
        <v>61.4</v>
      </c>
      <c r="BJ50" s="690">
        <v>0</v>
      </c>
      <c r="BK50" s="378">
        <v>0</v>
      </c>
      <c r="BL50" s="377">
        <v>0</v>
      </c>
      <c r="BM50" s="378">
        <v>0</v>
      </c>
      <c r="BN50" s="377">
        <v>137</v>
      </c>
      <c r="BO50" s="378">
        <v>38.299999999999997</v>
      </c>
      <c r="BP50" s="377">
        <v>221</v>
      </c>
      <c r="BQ50" s="378">
        <v>61.7</v>
      </c>
      <c r="BR50" s="690">
        <v>0</v>
      </c>
      <c r="BS50" s="378">
        <v>0</v>
      </c>
      <c r="BT50" s="377">
        <v>0</v>
      </c>
      <c r="BU50" s="378">
        <v>0</v>
      </c>
    </row>
    <row r="51" spans="1:73" ht="20.100000000000001" customHeight="1" x14ac:dyDescent="0.25">
      <c r="A51" s="374" t="s">
        <v>86</v>
      </c>
      <c r="B51" s="381" t="s">
        <v>226</v>
      </c>
      <c r="C51" s="375" t="s">
        <v>59</v>
      </c>
      <c r="D51" s="380">
        <v>0</v>
      </c>
      <c r="E51" s="380">
        <v>0</v>
      </c>
      <c r="F51" s="380">
        <v>0</v>
      </c>
      <c r="G51" s="380">
        <v>0</v>
      </c>
      <c r="H51" s="380">
        <v>0</v>
      </c>
      <c r="I51" s="380">
        <v>0</v>
      </c>
      <c r="J51" s="379">
        <v>1038</v>
      </c>
      <c r="K51" s="378">
        <v>48.5</v>
      </c>
      <c r="L51" s="379">
        <v>1066</v>
      </c>
      <c r="M51" s="378">
        <v>49.8</v>
      </c>
      <c r="N51" s="377">
        <v>37</v>
      </c>
      <c r="O51" s="378">
        <v>1.7</v>
      </c>
      <c r="P51" s="379">
        <v>1051</v>
      </c>
      <c r="Q51" s="378">
        <v>47.6</v>
      </c>
      <c r="R51" s="379">
        <v>1154</v>
      </c>
      <c r="S51" s="378">
        <v>52.3</v>
      </c>
      <c r="T51" s="377">
        <v>1</v>
      </c>
      <c r="U51" s="378">
        <v>0</v>
      </c>
      <c r="V51" s="379">
        <v>1059</v>
      </c>
      <c r="W51" s="378">
        <v>45.9</v>
      </c>
      <c r="X51" s="379">
        <v>1241</v>
      </c>
      <c r="Y51" s="378">
        <v>53.8</v>
      </c>
      <c r="Z51" s="377">
        <v>5</v>
      </c>
      <c r="AA51" s="378">
        <v>0.2</v>
      </c>
      <c r="AB51" s="379">
        <v>1104</v>
      </c>
      <c r="AC51" s="378">
        <v>45.8</v>
      </c>
      <c r="AD51" s="379">
        <v>1301</v>
      </c>
      <c r="AE51" s="378">
        <v>54</v>
      </c>
      <c r="AF51" s="377">
        <v>5</v>
      </c>
      <c r="AG51" s="378">
        <v>0.2</v>
      </c>
      <c r="AH51" s="379">
        <v>1099</v>
      </c>
      <c r="AI51" s="378">
        <v>46</v>
      </c>
      <c r="AJ51" s="379">
        <v>1291</v>
      </c>
      <c r="AK51" s="378">
        <v>54</v>
      </c>
      <c r="AL51" s="377">
        <v>1</v>
      </c>
      <c r="AM51" s="378">
        <v>0</v>
      </c>
      <c r="AN51" s="379">
        <v>1009</v>
      </c>
      <c r="AO51" s="378">
        <v>40.6</v>
      </c>
      <c r="AP51" s="379">
        <v>1478</v>
      </c>
      <c r="AQ51" s="378">
        <v>59.4</v>
      </c>
      <c r="AR51" s="377">
        <v>0</v>
      </c>
      <c r="AS51" s="378">
        <v>0</v>
      </c>
      <c r="AT51" s="379">
        <v>1019</v>
      </c>
      <c r="AU51" s="378">
        <v>40.799999999999997</v>
      </c>
      <c r="AV51" s="379">
        <v>1477</v>
      </c>
      <c r="AW51" s="378">
        <v>59.1</v>
      </c>
      <c r="AX51" s="377">
        <v>2</v>
      </c>
      <c r="AY51" s="378">
        <v>0.1</v>
      </c>
      <c r="AZ51" s="379">
        <v>1001</v>
      </c>
      <c r="BA51" s="378">
        <v>39.799999999999997</v>
      </c>
      <c r="BB51" s="379">
        <v>1509</v>
      </c>
      <c r="BC51" s="378">
        <v>60.1</v>
      </c>
      <c r="BD51" s="377">
        <v>2</v>
      </c>
      <c r="BE51" s="378">
        <v>0.1</v>
      </c>
      <c r="BF51" s="379">
        <v>1089</v>
      </c>
      <c r="BG51" s="378">
        <v>39.799999999999997</v>
      </c>
      <c r="BH51" s="379">
        <v>1641</v>
      </c>
      <c r="BI51" s="378">
        <v>60</v>
      </c>
      <c r="BJ51" s="690">
        <v>0</v>
      </c>
      <c r="BK51" s="378">
        <v>0</v>
      </c>
      <c r="BL51" s="377">
        <v>3</v>
      </c>
      <c r="BM51" s="378">
        <v>0.1</v>
      </c>
      <c r="BN51" s="379">
        <v>1256</v>
      </c>
      <c r="BO51" s="378">
        <v>38.700000000000003</v>
      </c>
      <c r="BP51" s="379">
        <v>1985</v>
      </c>
      <c r="BQ51" s="378">
        <v>61.2</v>
      </c>
      <c r="BR51" s="690">
        <v>0</v>
      </c>
      <c r="BS51" s="378">
        <v>0</v>
      </c>
      <c r="BT51" s="377">
        <v>3</v>
      </c>
      <c r="BU51" s="378">
        <v>0.1</v>
      </c>
    </row>
    <row r="52" spans="1:73" ht="20.100000000000001" customHeight="1" x14ac:dyDescent="0.25">
      <c r="A52" s="374" t="s">
        <v>86</v>
      </c>
      <c r="B52" s="375" t="s">
        <v>196</v>
      </c>
      <c r="C52" s="375" t="s">
        <v>57</v>
      </c>
      <c r="D52" s="377">
        <v>788</v>
      </c>
      <c r="E52" s="378">
        <v>49.7</v>
      </c>
      <c r="F52" s="377">
        <v>776</v>
      </c>
      <c r="G52" s="378">
        <v>48.9</v>
      </c>
      <c r="H52" s="377">
        <v>23</v>
      </c>
      <c r="I52" s="378">
        <v>1.4</v>
      </c>
      <c r="J52" s="377">
        <v>797</v>
      </c>
      <c r="K52" s="378">
        <v>49.1</v>
      </c>
      <c r="L52" s="377">
        <v>813</v>
      </c>
      <c r="M52" s="378">
        <v>50.1</v>
      </c>
      <c r="N52" s="377">
        <v>13</v>
      </c>
      <c r="O52" s="378">
        <v>0.8</v>
      </c>
      <c r="P52" s="377">
        <v>640</v>
      </c>
      <c r="Q52" s="378">
        <v>51.3</v>
      </c>
      <c r="R52" s="377">
        <v>608</v>
      </c>
      <c r="S52" s="378">
        <v>48.7</v>
      </c>
      <c r="T52" s="377">
        <v>0</v>
      </c>
      <c r="U52" s="378">
        <v>0</v>
      </c>
      <c r="V52" s="377">
        <v>525</v>
      </c>
      <c r="W52" s="378">
        <v>48</v>
      </c>
      <c r="X52" s="377">
        <v>566</v>
      </c>
      <c r="Y52" s="378">
        <v>51.7</v>
      </c>
      <c r="Z52" s="377">
        <v>3</v>
      </c>
      <c r="AA52" s="378">
        <v>0.3</v>
      </c>
      <c r="AB52" s="377">
        <v>748</v>
      </c>
      <c r="AC52" s="378">
        <v>47.6</v>
      </c>
      <c r="AD52" s="377">
        <v>824</v>
      </c>
      <c r="AE52" s="378">
        <v>52.4</v>
      </c>
      <c r="AF52" s="377">
        <v>1</v>
      </c>
      <c r="AG52" s="378">
        <v>0.1</v>
      </c>
      <c r="AH52" s="377">
        <v>676</v>
      </c>
      <c r="AI52" s="378">
        <v>49.8</v>
      </c>
      <c r="AJ52" s="377">
        <v>681</v>
      </c>
      <c r="AK52" s="378">
        <v>50.2</v>
      </c>
      <c r="AL52" s="377">
        <v>0</v>
      </c>
      <c r="AM52" s="378">
        <v>0</v>
      </c>
      <c r="AN52" s="377">
        <v>720</v>
      </c>
      <c r="AO52" s="378">
        <v>42.5</v>
      </c>
      <c r="AP52" s="377">
        <v>974</v>
      </c>
      <c r="AQ52" s="378">
        <v>57.5</v>
      </c>
      <c r="AR52" s="377">
        <v>0</v>
      </c>
      <c r="AS52" s="378">
        <v>0</v>
      </c>
      <c r="AT52" s="377">
        <v>791</v>
      </c>
      <c r="AU52" s="378">
        <v>43.9</v>
      </c>
      <c r="AV52" s="377">
        <v>1010</v>
      </c>
      <c r="AW52" s="378">
        <v>56</v>
      </c>
      <c r="AX52" s="377">
        <v>1</v>
      </c>
      <c r="AY52" s="378">
        <v>0.1</v>
      </c>
      <c r="AZ52" s="377">
        <v>738</v>
      </c>
      <c r="BA52" s="378">
        <v>42.4</v>
      </c>
      <c r="BB52" s="377">
        <v>1002</v>
      </c>
      <c r="BC52" s="378">
        <v>57.5</v>
      </c>
      <c r="BD52" s="377">
        <v>2</v>
      </c>
      <c r="BE52" s="378">
        <v>0.1</v>
      </c>
      <c r="BF52" s="377">
        <v>818</v>
      </c>
      <c r="BG52" s="378">
        <v>42.6</v>
      </c>
      <c r="BH52" s="379">
        <v>1104</v>
      </c>
      <c r="BI52" s="378">
        <v>57.4</v>
      </c>
      <c r="BJ52" s="690">
        <v>0</v>
      </c>
      <c r="BK52" s="378">
        <v>0</v>
      </c>
      <c r="BL52" s="377">
        <v>0</v>
      </c>
      <c r="BM52" s="378">
        <v>0</v>
      </c>
      <c r="BN52" s="377">
        <v>0</v>
      </c>
      <c r="BO52" s="378">
        <v>0</v>
      </c>
      <c r="BP52" s="379">
        <v>0</v>
      </c>
      <c r="BQ52" s="378">
        <v>0</v>
      </c>
      <c r="BR52" s="690">
        <v>0</v>
      </c>
      <c r="BS52" s="378">
        <v>0</v>
      </c>
      <c r="BT52" s="376">
        <v>2142</v>
      </c>
      <c r="BU52" s="378">
        <v>100</v>
      </c>
    </row>
    <row r="53" spans="1:73" ht="20.100000000000001" customHeight="1" x14ac:dyDescent="0.25">
      <c r="A53" s="374" t="s">
        <v>87</v>
      </c>
      <c r="B53" s="375" t="s">
        <v>198</v>
      </c>
      <c r="C53" s="375" t="s">
        <v>57</v>
      </c>
      <c r="D53" s="377">
        <v>99</v>
      </c>
      <c r="E53" s="378">
        <v>46</v>
      </c>
      <c r="F53" s="377">
        <v>111</v>
      </c>
      <c r="G53" s="378">
        <v>51.6</v>
      </c>
      <c r="H53" s="377">
        <v>5</v>
      </c>
      <c r="I53" s="378">
        <v>2.2999999999999998</v>
      </c>
      <c r="J53" s="377">
        <v>125</v>
      </c>
      <c r="K53" s="378">
        <v>50.8</v>
      </c>
      <c r="L53" s="377">
        <v>121</v>
      </c>
      <c r="M53" s="378">
        <v>49.2</v>
      </c>
      <c r="N53" s="377">
        <v>0</v>
      </c>
      <c r="O53" s="378">
        <v>0</v>
      </c>
      <c r="P53" s="377">
        <v>113</v>
      </c>
      <c r="Q53" s="378">
        <v>44.8</v>
      </c>
      <c r="R53" s="377">
        <v>139</v>
      </c>
      <c r="S53" s="378">
        <v>55.2</v>
      </c>
      <c r="T53" s="377">
        <v>0</v>
      </c>
      <c r="U53" s="378">
        <v>0</v>
      </c>
      <c r="V53" s="377">
        <v>106</v>
      </c>
      <c r="W53" s="378">
        <v>48.8</v>
      </c>
      <c r="X53" s="377">
        <v>111</v>
      </c>
      <c r="Y53" s="378">
        <v>51.2</v>
      </c>
      <c r="Z53" s="377">
        <v>0</v>
      </c>
      <c r="AA53" s="378">
        <v>0</v>
      </c>
      <c r="AB53" s="377">
        <v>101</v>
      </c>
      <c r="AC53" s="378">
        <v>48.8</v>
      </c>
      <c r="AD53" s="377">
        <v>106</v>
      </c>
      <c r="AE53" s="378">
        <v>51.2</v>
      </c>
      <c r="AF53" s="377">
        <v>0</v>
      </c>
      <c r="AG53" s="378">
        <v>0</v>
      </c>
      <c r="AH53" s="377">
        <v>87</v>
      </c>
      <c r="AI53" s="378">
        <v>43.9</v>
      </c>
      <c r="AJ53" s="377">
        <v>111</v>
      </c>
      <c r="AK53" s="378">
        <v>56.1</v>
      </c>
      <c r="AL53" s="377">
        <v>0</v>
      </c>
      <c r="AM53" s="378">
        <v>0</v>
      </c>
      <c r="AN53" s="377">
        <v>85</v>
      </c>
      <c r="AO53" s="378">
        <v>45.2</v>
      </c>
      <c r="AP53" s="377">
        <v>103</v>
      </c>
      <c r="AQ53" s="378">
        <v>54.8</v>
      </c>
      <c r="AR53" s="377">
        <v>0</v>
      </c>
      <c r="AS53" s="378">
        <v>0</v>
      </c>
      <c r="AT53" s="377">
        <v>85</v>
      </c>
      <c r="AU53" s="378">
        <v>48.3</v>
      </c>
      <c r="AV53" s="377">
        <v>91</v>
      </c>
      <c r="AW53" s="378">
        <v>51.7</v>
      </c>
      <c r="AX53" s="377">
        <v>0</v>
      </c>
      <c r="AY53" s="378">
        <v>0</v>
      </c>
      <c r="AZ53" s="377">
        <v>86</v>
      </c>
      <c r="BA53" s="378">
        <v>51.2</v>
      </c>
      <c r="BB53" s="377">
        <v>82</v>
      </c>
      <c r="BC53" s="378">
        <v>48.8</v>
      </c>
      <c r="BD53" s="377">
        <v>0</v>
      </c>
      <c r="BE53" s="378">
        <v>0</v>
      </c>
      <c r="BF53" s="377">
        <v>84</v>
      </c>
      <c r="BG53" s="378">
        <v>42</v>
      </c>
      <c r="BH53" s="377">
        <v>116</v>
      </c>
      <c r="BI53" s="378">
        <v>58</v>
      </c>
      <c r="BJ53" s="690">
        <v>0</v>
      </c>
      <c r="BK53" s="378">
        <v>0</v>
      </c>
      <c r="BL53" s="377">
        <v>0</v>
      </c>
      <c r="BM53" s="378">
        <v>0</v>
      </c>
      <c r="BN53" s="377">
        <v>0</v>
      </c>
      <c r="BO53" s="378">
        <v>0</v>
      </c>
      <c r="BP53" s="377">
        <v>0</v>
      </c>
      <c r="BQ53" s="378">
        <v>0</v>
      </c>
      <c r="BR53" s="690">
        <v>0</v>
      </c>
      <c r="BS53" s="378">
        <v>0</v>
      </c>
      <c r="BT53" s="377">
        <v>368</v>
      </c>
      <c r="BU53" s="378">
        <v>100</v>
      </c>
    </row>
    <row r="54" spans="1:73" ht="20.100000000000001" customHeight="1" x14ac:dyDescent="0.25">
      <c r="A54" s="374" t="s">
        <v>87</v>
      </c>
      <c r="B54" s="375" t="s">
        <v>624</v>
      </c>
      <c r="C54" s="375" t="s">
        <v>59</v>
      </c>
      <c r="D54" s="380">
        <v>0</v>
      </c>
      <c r="E54" s="380">
        <v>0</v>
      </c>
      <c r="F54" s="380">
        <v>0</v>
      </c>
      <c r="G54" s="380">
        <v>0</v>
      </c>
      <c r="H54" s="380">
        <v>0</v>
      </c>
      <c r="I54" s="380">
        <v>0</v>
      </c>
      <c r="J54" s="380">
        <v>0</v>
      </c>
      <c r="K54" s="380">
        <v>0</v>
      </c>
      <c r="L54" s="380">
        <v>0</v>
      </c>
      <c r="M54" s="380">
        <v>0</v>
      </c>
      <c r="N54" s="380">
        <v>0</v>
      </c>
      <c r="O54" s="380">
        <v>0</v>
      </c>
      <c r="P54" s="380">
        <v>0</v>
      </c>
      <c r="Q54" s="380">
        <v>0</v>
      </c>
      <c r="R54" s="380">
        <v>0</v>
      </c>
      <c r="S54" s="380">
        <v>0</v>
      </c>
      <c r="T54" s="380">
        <v>0</v>
      </c>
      <c r="U54" s="380">
        <v>0</v>
      </c>
      <c r="V54" s="380">
        <v>0</v>
      </c>
      <c r="W54" s="380">
        <v>0</v>
      </c>
      <c r="X54" s="380">
        <v>0</v>
      </c>
      <c r="Y54" s="380">
        <v>0</v>
      </c>
      <c r="Z54" s="380">
        <v>0</v>
      </c>
      <c r="AA54" s="380">
        <v>0</v>
      </c>
      <c r="AB54" s="380">
        <v>0</v>
      </c>
      <c r="AC54" s="380">
        <v>0</v>
      </c>
      <c r="AD54" s="380">
        <v>0</v>
      </c>
      <c r="AE54" s="380">
        <v>0</v>
      </c>
      <c r="AF54" s="380">
        <v>0</v>
      </c>
      <c r="AG54" s="380">
        <v>0</v>
      </c>
      <c r="AH54" s="380">
        <v>0</v>
      </c>
      <c r="AI54" s="380">
        <v>0</v>
      </c>
      <c r="AJ54" s="380">
        <v>0</v>
      </c>
      <c r="AK54" s="380">
        <v>0</v>
      </c>
      <c r="AL54" s="380">
        <v>0</v>
      </c>
      <c r="AM54" s="380">
        <v>0</v>
      </c>
      <c r="AN54" s="380">
        <v>0</v>
      </c>
      <c r="AO54" s="380">
        <v>0</v>
      </c>
      <c r="AP54" s="380">
        <v>0</v>
      </c>
      <c r="AQ54" s="380">
        <v>0</v>
      </c>
      <c r="AR54" s="380">
        <v>0</v>
      </c>
      <c r="AS54" s="380">
        <v>0</v>
      </c>
      <c r="AT54" s="380">
        <v>0</v>
      </c>
      <c r="AU54" s="380">
        <v>0</v>
      </c>
      <c r="AV54" s="380">
        <v>0</v>
      </c>
      <c r="AW54" s="380">
        <v>0</v>
      </c>
      <c r="AX54" s="380">
        <v>0</v>
      </c>
      <c r="AY54" s="380">
        <v>0</v>
      </c>
      <c r="AZ54" s="380">
        <v>0</v>
      </c>
      <c r="BA54" s="380">
        <v>0</v>
      </c>
      <c r="BB54" s="380">
        <v>0</v>
      </c>
      <c r="BC54" s="380">
        <v>0</v>
      </c>
      <c r="BD54" s="380">
        <v>0</v>
      </c>
      <c r="BE54" s="380">
        <v>0</v>
      </c>
      <c r="BF54" s="377">
        <v>439</v>
      </c>
      <c r="BG54" s="378">
        <v>34</v>
      </c>
      <c r="BH54" s="377">
        <v>851</v>
      </c>
      <c r="BI54" s="378">
        <v>66</v>
      </c>
      <c r="BJ54" s="690">
        <v>0</v>
      </c>
      <c r="BK54" s="378">
        <v>0</v>
      </c>
      <c r="BL54" s="377">
        <v>0</v>
      </c>
      <c r="BM54" s="378">
        <v>0</v>
      </c>
      <c r="BN54" s="377">
        <v>374</v>
      </c>
      <c r="BO54" s="378">
        <v>36.1</v>
      </c>
      <c r="BP54" s="377">
        <v>662</v>
      </c>
      <c r="BQ54" s="378">
        <v>63.9</v>
      </c>
      <c r="BR54" s="690">
        <v>0</v>
      </c>
      <c r="BS54" s="378">
        <v>0</v>
      </c>
      <c r="BT54" s="377">
        <v>0</v>
      </c>
      <c r="BU54" s="378">
        <v>0</v>
      </c>
    </row>
    <row r="55" spans="1:73" ht="20.100000000000001" customHeight="1" x14ac:dyDescent="0.25">
      <c r="A55" s="374" t="s">
        <v>87</v>
      </c>
      <c r="B55" s="375" t="s">
        <v>197</v>
      </c>
      <c r="C55" s="375" t="s">
        <v>57</v>
      </c>
      <c r="D55" s="377">
        <v>134</v>
      </c>
      <c r="E55" s="378">
        <v>52.1</v>
      </c>
      <c r="F55" s="377">
        <v>123</v>
      </c>
      <c r="G55" s="378">
        <v>47.9</v>
      </c>
      <c r="H55" s="377">
        <v>0</v>
      </c>
      <c r="I55" s="378">
        <v>0</v>
      </c>
      <c r="J55" s="377">
        <v>134</v>
      </c>
      <c r="K55" s="378">
        <v>52.5</v>
      </c>
      <c r="L55" s="377">
        <v>121</v>
      </c>
      <c r="M55" s="378">
        <v>47.5</v>
      </c>
      <c r="N55" s="377">
        <v>0</v>
      </c>
      <c r="O55" s="378">
        <v>0</v>
      </c>
      <c r="P55" s="377">
        <v>130</v>
      </c>
      <c r="Q55" s="378">
        <v>50.8</v>
      </c>
      <c r="R55" s="377">
        <v>126</v>
      </c>
      <c r="S55" s="378">
        <v>49.2</v>
      </c>
      <c r="T55" s="377">
        <v>0</v>
      </c>
      <c r="U55" s="378">
        <v>0</v>
      </c>
      <c r="V55" s="377">
        <v>130</v>
      </c>
      <c r="W55" s="378">
        <v>51.8</v>
      </c>
      <c r="X55" s="377">
        <v>121</v>
      </c>
      <c r="Y55" s="378">
        <v>48.2</v>
      </c>
      <c r="Z55" s="377">
        <v>0</v>
      </c>
      <c r="AA55" s="378">
        <v>0</v>
      </c>
      <c r="AB55" s="377">
        <v>118</v>
      </c>
      <c r="AC55" s="378">
        <v>47.8</v>
      </c>
      <c r="AD55" s="377">
        <v>129</v>
      </c>
      <c r="AE55" s="378">
        <v>52.2</v>
      </c>
      <c r="AF55" s="377">
        <v>0</v>
      </c>
      <c r="AG55" s="378">
        <v>0</v>
      </c>
      <c r="AH55" s="377">
        <v>145</v>
      </c>
      <c r="AI55" s="378">
        <v>52</v>
      </c>
      <c r="AJ55" s="377">
        <v>134</v>
      </c>
      <c r="AK55" s="378">
        <v>48</v>
      </c>
      <c r="AL55" s="377">
        <v>0</v>
      </c>
      <c r="AM55" s="378">
        <v>0</v>
      </c>
      <c r="AN55" s="377">
        <v>446</v>
      </c>
      <c r="AO55" s="378">
        <v>41.6</v>
      </c>
      <c r="AP55" s="377">
        <v>626</v>
      </c>
      <c r="AQ55" s="378">
        <v>58.4</v>
      </c>
      <c r="AR55" s="377">
        <v>0</v>
      </c>
      <c r="AS55" s="378">
        <v>0</v>
      </c>
      <c r="AT55" s="377">
        <v>456</v>
      </c>
      <c r="AU55" s="378">
        <v>44</v>
      </c>
      <c r="AV55" s="377">
        <v>578</v>
      </c>
      <c r="AW55" s="378">
        <v>55.8</v>
      </c>
      <c r="AX55" s="377">
        <v>2</v>
      </c>
      <c r="AY55" s="378">
        <v>0.2</v>
      </c>
      <c r="AZ55" s="377">
        <v>390</v>
      </c>
      <c r="BA55" s="378">
        <v>46.3</v>
      </c>
      <c r="BB55" s="377">
        <v>452</v>
      </c>
      <c r="BC55" s="378">
        <v>53.6</v>
      </c>
      <c r="BD55" s="377">
        <v>1</v>
      </c>
      <c r="BE55" s="378">
        <v>0.1</v>
      </c>
      <c r="BF55" s="377">
        <v>131</v>
      </c>
      <c r="BG55" s="378">
        <v>42.8</v>
      </c>
      <c r="BH55" s="377">
        <v>174</v>
      </c>
      <c r="BI55" s="378">
        <v>56.9</v>
      </c>
      <c r="BJ55" s="690">
        <v>0</v>
      </c>
      <c r="BK55" s="378">
        <v>0</v>
      </c>
      <c r="BL55" s="377">
        <v>1</v>
      </c>
      <c r="BM55" s="378">
        <v>0.3</v>
      </c>
      <c r="BN55" s="377">
        <v>111</v>
      </c>
      <c r="BO55" s="378">
        <v>46.3</v>
      </c>
      <c r="BP55" s="377">
        <v>129</v>
      </c>
      <c r="BQ55" s="378">
        <v>53.8</v>
      </c>
      <c r="BR55" s="690">
        <v>0</v>
      </c>
      <c r="BS55" s="378">
        <v>0</v>
      </c>
      <c r="BT55" s="377">
        <v>0</v>
      </c>
      <c r="BU55" s="378">
        <v>0</v>
      </c>
    </row>
    <row r="56" spans="1:73" ht="20.100000000000001" customHeight="1" x14ac:dyDescent="0.25">
      <c r="A56" s="374" t="s">
        <v>88</v>
      </c>
      <c r="B56" s="375" t="s">
        <v>200</v>
      </c>
      <c r="C56" s="375" t="s">
        <v>59</v>
      </c>
      <c r="D56" s="379">
        <v>1218</v>
      </c>
      <c r="E56" s="378">
        <v>52.7</v>
      </c>
      <c r="F56" s="379">
        <v>1063</v>
      </c>
      <c r="G56" s="378">
        <v>46</v>
      </c>
      <c r="H56" s="377">
        <v>32</v>
      </c>
      <c r="I56" s="378">
        <v>1.4</v>
      </c>
      <c r="J56" s="379">
        <v>1277</v>
      </c>
      <c r="K56" s="378">
        <v>51</v>
      </c>
      <c r="L56" s="379">
        <v>1193</v>
      </c>
      <c r="M56" s="378">
        <v>47.7</v>
      </c>
      <c r="N56" s="377">
        <v>32</v>
      </c>
      <c r="O56" s="378">
        <v>1.3</v>
      </c>
      <c r="P56" s="379">
        <v>1166</v>
      </c>
      <c r="Q56" s="378">
        <v>50.8</v>
      </c>
      <c r="R56" s="379">
        <v>1125</v>
      </c>
      <c r="S56" s="378">
        <v>49</v>
      </c>
      <c r="T56" s="377">
        <v>3</v>
      </c>
      <c r="U56" s="378">
        <v>0.1</v>
      </c>
      <c r="V56" s="379">
        <v>1122</v>
      </c>
      <c r="W56" s="378">
        <v>47.8</v>
      </c>
      <c r="X56" s="379">
        <v>1218</v>
      </c>
      <c r="Y56" s="378">
        <v>51.9</v>
      </c>
      <c r="Z56" s="377">
        <v>6</v>
      </c>
      <c r="AA56" s="378">
        <v>0.3</v>
      </c>
      <c r="AB56" s="379">
        <v>1033</v>
      </c>
      <c r="AC56" s="378">
        <v>47.4</v>
      </c>
      <c r="AD56" s="379">
        <v>1144</v>
      </c>
      <c r="AE56" s="378">
        <v>52.5</v>
      </c>
      <c r="AF56" s="377">
        <v>2</v>
      </c>
      <c r="AG56" s="378">
        <v>0.1</v>
      </c>
      <c r="AH56" s="379">
        <v>1026</v>
      </c>
      <c r="AI56" s="378">
        <v>47.2</v>
      </c>
      <c r="AJ56" s="379">
        <v>1149</v>
      </c>
      <c r="AK56" s="378">
        <v>52.8</v>
      </c>
      <c r="AL56" s="377">
        <v>0</v>
      </c>
      <c r="AM56" s="378">
        <v>0</v>
      </c>
      <c r="AN56" s="379">
        <v>982</v>
      </c>
      <c r="AO56" s="378">
        <v>44.9</v>
      </c>
      <c r="AP56" s="379">
        <v>1205</v>
      </c>
      <c r="AQ56" s="378">
        <v>55.1</v>
      </c>
      <c r="AR56" s="377">
        <v>1</v>
      </c>
      <c r="AS56" s="378">
        <v>0</v>
      </c>
      <c r="AT56" s="379">
        <v>782</v>
      </c>
      <c r="AU56" s="378">
        <v>44.5</v>
      </c>
      <c r="AV56" s="379">
        <v>976</v>
      </c>
      <c r="AW56" s="378">
        <v>55.5</v>
      </c>
      <c r="AX56" s="377">
        <v>1</v>
      </c>
      <c r="AY56" s="378">
        <v>0.1</v>
      </c>
      <c r="AZ56" s="379">
        <v>567</v>
      </c>
      <c r="BA56" s="378">
        <v>42.6</v>
      </c>
      <c r="BB56" s="379">
        <v>762</v>
      </c>
      <c r="BC56" s="378">
        <v>57.3</v>
      </c>
      <c r="BD56" s="377">
        <v>1</v>
      </c>
      <c r="BE56" s="378">
        <v>0.1</v>
      </c>
      <c r="BF56" s="379">
        <v>576</v>
      </c>
      <c r="BG56" s="378">
        <v>40.9</v>
      </c>
      <c r="BH56" s="379">
        <v>826</v>
      </c>
      <c r="BI56" s="378">
        <v>58.7</v>
      </c>
      <c r="BJ56" s="690">
        <v>2</v>
      </c>
      <c r="BK56" s="378">
        <v>0.1</v>
      </c>
      <c r="BL56" s="377">
        <v>3</v>
      </c>
      <c r="BM56" s="378">
        <v>0.2</v>
      </c>
      <c r="BN56" s="379">
        <v>558</v>
      </c>
      <c r="BO56" s="378">
        <v>38.700000000000003</v>
      </c>
      <c r="BP56" s="379">
        <v>882</v>
      </c>
      <c r="BQ56" s="378">
        <v>61.2</v>
      </c>
      <c r="BR56" s="690">
        <v>0</v>
      </c>
      <c r="BS56" s="378">
        <v>0</v>
      </c>
      <c r="BT56" s="377">
        <v>1</v>
      </c>
      <c r="BU56" s="378">
        <v>0.1</v>
      </c>
    </row>
    <row r="57" spans="1:73" ht="20.100000000000001" customHeight="1" x14ac:dyDescent="0.25">
      <c r="A57" s="374" t="s">
        <v>88</v>
      </c>
      <c r="B57" s="375" t="s">
        <v>932</v>
      </c>
      <c r="C57" s="375" t="s">
        <v>57</v>
      </c>
      <c r="D57" s="380">
        <v>0</v>
      </c>
      <c r="E57" s="380">
        <v>0</v>
      </c>
      <c r="F57" s="380">
        <v>0</v>
      </c>
      <c r="G57" s="380">
        <v>0</v>
      </c>
      <c r="H57" s="380">
        <v>0</v>
      </c>
      <c r="I57" s="380">
        <v>0</v>
      </c>
      <c r="J57" s="380">
        <v>0</v>
      </c>
      <c r="K57" s="380">
        <v>0</v>
      </c>
      <c r="L57" s="380">
        <v>0</v>
      </c>
      <c r="M57" s="380">
        <v>0</v>
      </c>
      <c r="N57" s="380">
        <v>0</v>
      </c>
      <c r="O57" s="380">
        <v>0</v>
      </c>
      <c r="P57" s="380">
        <v>0</v>
      </c>
      <c r="Q57" s="380">
        <v>0</v>
      </c>
      <c r="R57" s="380">
        <v>0</v>
      </c>
      <c r="S57" s="380">
        <v>0</v>
      </c>
      <c r="T57" s="380">
        <v>0</v>
      </c>
      <c r="U57" s="380">
        <v>0</v>
      </c>
      <c r="V57" s="380">
        <v>0</v>
      </c>
      <c r="W57" s="380">
        <v>0</v>
      </c>
      <c r="X57" s="380">
        <v>0</v>
      </c>
      <c r="Y57" s="380">
        <v>0</v>
      </c>
      <c r="Z57" s="380">
        <v>0</v>
      </c>
      <c r="AA57" s="380">
        <v>0</v>
      </c>
      <c r="AB57" s="380">
        <v>0</v>
      </c>
      <c r="AC57" s="380">
        <v>0</v>
      </c>
      <c r="AD57" s="380">
        <v>0</v>
      </c>
      <c r="AE57" s="380">
        <v>0</v>
      </c>
      <c r="AF57" s="380">
        <v>0</v>
      </c>
      <c r="AG57" s="380">
        <v>0</v>
      </c>
      <c r="AH57" s="380">
        <v>0</v>
      </c>
      <c r="AI57" s="380">
        <v>0</v>
      </c>
      <c r="AJ57" s="380">
        <v>0</v>
      </c>
      <c r="AK57" s="380">
        <v>0</v>
      </c>
      <c r="AL57" s="380">
        <v>0</v>
      </c>
      <c r="AM57" s="380">
        <v>0</v>
      </c>
      <c r="AN57" s="380">
        <v>0</v>
      </c>
      <c r="AO57" s="380">
        <v>0</v>
      </c>
      <c r="AP57" s="380">
        <v>0</v>
      </c>
      <c r="AQ57" s="380">
        <v>0</v>
      </c>
      <c r="AR57" s="380">
        <v>0</v>
      </c>
      <c r="AS57" s="380">
        <v>0</v>
      </c>
      <c r="AT57" s="380">
        <v>0</v>
      </c>
      <c r="AU57" s="380">
        <v>0</v>
      </c>
      <c r="AV57" s="380">
        <v>0</v>
      </c>
      <c r="AW57" s="380">
        <v>0</v>
      </c>
      <c r="AX57" s="380">
        <v>0</v>
      </c>
      <c r="AY57" s="380">
        <v>0</v>
      </c>
      <c r="AZ57" s="380">
        <v>0</v>
      </c>
      <c r="BA57" s="380">
        <v>0</v>
      </c>
      <c r="BB57" s="380">
        <v>0</v>
      </c>
      <c r="BC57" s="380">
        <v>0</v>
      </c>
      <c r="BD57" s="380">
        <v>0</v>
      </c>
      <c r="BE57" s="380">
        <v>0</v>
      </c>
      <c r="BF57" s="380">
        <v>0</v>
      </c>
      <c r="BG57" s="380">
        <v>0</v>
      </c>
      <c r="BH57" s="380">
        <v>0</v>
      </c>
      <c r="BI57" s="380">
        <v>0</v>
      </c>
      <c r="BJ57" s="380">
        <v>0</v>
      </c>
      <c r="BK57" s="380">
        <v>0</v>
      </c>
      <c r="BL57" s="380">
        <v>0</v>
      </c>
      <c r="BM57" s="380">
        <v>0</v>
      </c>
      <c r="BN57" s="777">
        <v>595</v>
      </c>
      <c r="BO57" s="897">
        <v>43.1</v>
      </c>
      <c r="BP57" s="777">
        <v>783</v>
      </c>
      <c r="BQ57" s="897">
        <v>56.7</v>
      </c>
      <c r="BR57" s="690">
        <v>0</v>
      </c>
      <c r="BS57" s="378">
        <v>0</v>
      </c>
      <c r="BT57" s="777">
        <v>3</v>
      </c>
      <c r="BU57" s="897">
        <v>0.2</v>
      </c>
    </row>
    <row r="58" spans="1:73" ht="20.100000000000001" customHeight="1" x14ac:dyDescent="0.25">
      <c r="A58" s="374" t="s">
        <v>88</v>
      </c>
      <c r="B58" s="375" t="s">
        <v>199</v>
      </c>
      <c r="C58" s="375" t="s">
        <v>57</v>
      </c>
      <c r="D58" s="377">
        <v>382</v>
      </c>
      <c r="E58" s="378">
        <v>59.5</v>
      </c>
      <c r="F58" s="377">
        <v>255</v>
      </c>
      <c r="G58" s="378">
        <v>39.700000000000003</v>
      </c>
      <c r="H58" s="377">
        <v>5</v>
      </c>
      <c r="I58" s="378">
        <v>0.8</v>
      </c>
      <c r="J58" s="377">
        <v>386</v>
      </c>
      <c r="K58" s="378">
        <v>60.1</v>
      </c>
      <c r="L58" s="377">
        <v>253</v>
      </c>
      <c r="M58" s="378">
        <v>39.4</v>
      </c>
      <c r="N58" s="377">
        <v>3</v>
      </c>
      <c r="O58" s="378">
        <v>0.5</v>
      </c>
      <c r="P58" s="377">
        <v>143</v>
      </c>
      <c r="Q58" s="378">
        <v>53</v>
      </c>
      <c r="R58" s="377">
        <v>127</v>
      </c>
      <c r="S58" s="378">
        <v>47</v>
      </c>
      <c r="T58" s="377">
        <v>0</v>
      </c>
      <c r="U58" s="378">
        <v>0</v>
      </c>
      <c r="V58" s="377">
        <v>275</v>
      </c>
      <c r="W58" s="378">
        <v>53.5</v>
      </c>
      <c r="X58" s="377">
        <v>234</v>
      </c>
      <c r="Y58" s="378">
        <v>45.5</v>
      </c>
      <c r="Z58" s="377">
        <v>5</v>
      </c>
      <c r="AA58" s="378">
        <v>1</v>
      </c>
      <c r="AB58" s="377">
        <v>242</v>
      </c>
      <c r="AC58" s="378">
        <v>54.1</v>
      </c>
      <c r="AD58" s="377">
        <v>204</v>
      </c>
      <c r="AE58" s="378">
        <v>45.6</v>
      </c>
      <c r="AF58" s="377">
        <v>1</v>
      </c>
      <c r="AG58" s="378">
        <v>0.2</v>
      </c>
      <c r="AH58" s="377">
        <v>297</v>
      </c>
      <c r="AI58" s="378">
        <v>52.5</v>
      </c>
      <c r="AJ58" s="377">
        <v>269</v>
      </c>
      <c r="AK58" s="378">
        <v>47.5</v>
      </c>
      <c r="AL58" s="377">
        <v>0</v>
      </c>
      <c r="AM58" s="378">
        <v>0</v>
      </c>
      <c r="AN58" s="377">
        <v>372</v>
      </c>
      <c r="AO58" s="378">
        <v>53.4</v>
      </c>
      <c r="AP58" s="377">
        <v>324</v>
      </c>
      <c r="AQ58" s="378">
        <v>46.6</v>
      </c>
      <c r="AR58" s="377">
        <v>0</v>
      </c>
      <c r="AS58" s="378">
        <v>0</v>
      </c>
      <c r="AT58" s="377">
        <v>255</v>
      </c>
      <c r="AU58" s="378">
        <v>49.4</v>
      </c>
      <c r="AV58" s="377">
        <v>261</v>
      </c>
      <c r="AW58" s="378">
        <v>50.6</v>
      </c>
      <c r="AX58" s="377">
        <v>0</v>
      </c>
      <c r="AY58" s="378">
        <v>0</v>
      </c>
      <c r="AZ58" s="377">
        <v>181</v>
      </c>
      <c r="BA58" s="378">
        <v>44.6</v>
      </c>
      <c r="BB58" s="377">
        <v>224</v>
      </c>
      <c r="BC58" s="378">
        <v>55.2</v>
      </c>
      <c r="BD58" s="377">
        <v>1</v>
      </c>
      <c r="BE58" s="378">
        <v>0.2</v>
      </c>
      <c r="BF58" s="377">
        <v>184</v>
      </c>
      <c r="BG58" s="378">
        <v>41.5</v>
      </c>
      <c r="BH58" s="377">
        <v>258</v>
      </c>
      <c r="BI58" s="378">
        <v>58.2</v>
      </c>
      <c r="BJ58" s="690">
        <v>0</v>
      </c>
      <c r="BK58" s="378">
        <v>0</v>
      </c>
      <c r="BL58" s="377">
        <v>1</v>
      </c>
      <c r="BM58" s="378">
        <v>0.2</v>
      </c>
      <c r="BN58" s="377">
        <v>247</v>
      </c>
      <c r="BO58" s="378">
        <v>41.5</v>
      </c>
      <c r="BP58" s="377">
        <v>348</v>
      </c>
      <c r="BQ58" s="378">
        <v>58.5</v>
      </c>
      <c r="BR58" s="690">
        <v>0</v>
      </c>
      <c r="BS58" s="378">
        <v>0</v>
      </c>
      <c r="BT58" s="377">
        <v>0</v>
      </c>
      <c r="BU58" s="378">
        <v>0</v>
      </c>
    </row>
    <row r="59" spans="1:73" ht="20.100000000000001" customHeight="1" x14ac:dyDescent="0.25">
      <c r="A59" s="374" t="s">
        <v>89</v>
      </c>
      <c r="B59" s="375" t="s">
        <v>201</v>
      </c>
      <c r="C59" s="375" t="s">
        <v>57</v>
      </c>
      <c r="D59" s="377">
        <v>104</v>
      </c>
      <c r="E59" s="378">
        <v>61.5</v>
      </c>
      <c r="F59" s="377">
        <v>65</v>
      </c>
      <c r="G59" s="378">
        <v>38.5</v>
      </c>
      <c r="H59" s="377">
        <v>0</v>
      </c>
      <c r="I59" s="378">
        <v>0</v>
      </c>
      <c r="J59" s="377">
        <v>116</v>
      </c>
      <c r="K59" s="378">
        <v>62.7</v>
      </c>
      <c r="L59" s="377">
        <v>69</v>
      </c>
      <c r="M59" s="378">
        <v>37.299999999999997</v>
      </c>
      <c r="N59" s="377">
        <v>0</v>
      </c>
      <c r="O59" s="378">
        <v>0</v>
      </c>
      <c r="P59" s="377">
        <v>89</v>
      </c>
      <c r="Q59" s="378">
        <v>55.6</v>
      </c>
      <c r="R59" s="377">
        <v>71</v>
      </c>
      <c r="S59" s="378">
        <v>44.4</v>
      </c>
      <c r="T59" s="377">
        <v>0</v>
      </c>
      <c r="U59" s="378">
        <v>0</v>
      </c>
      <c r="V59" s="377">
        <v>87</v>
      </c>
      <c r="W59" s="378">
        <v>53</v>
      </c>
      <c r="X59" s="377">
        <v>75</v>
      </c>
      <c r="Y59" s="378">
        <v>45.7</v>
      </c>
      <c r="Z59" s="377">
        <v>2</v>
      </c>
      <c r="AA59" s="378">
        <v>1.2</v>
      </c>
      <c r="AB59" s="377">
        <v>91</v>
      </c>
      <c r="AC59" s="378">
        <v>53.2</v>
      </c>
      <c r="AD59" s="377">
        <v>76</v>
      </c>
      <c r="AE59" s="378">
        <v>44.4</v>
      </c>
      <c r="AF59" s="377">
        <v>4</v>
      </c>
      <c r="AG59" s="378">
        <v>2.2999999999999998</v>
      </c>
      <c r="AH59" s="377">
        <v>100</v>
      </c>
      <c r="AI59" s="378">
        <v>61.7</v>
      </c>
      <c r="AJ59" s="377">
        <v>62</v>
      </c>
      <c r="AK59" s="378">
        <v>38.299999999999997</v>
      </c>
      <c r="AL59" s="377">
        <v>0</v>
      </c>
      <c r="AM59" s="378">
        <v>0</v>
      </c>
      <c r="AN59" s="377">
        <v>109</v>
      </c>
      <c r="AO59" s="378">
        <v>55.3</v>
      </c>
      <c r="AP59" s="377">
        <v>88</v>
      </c>
      <c r="AQ59" s="378">
        <v>44.7</v>
      </c>
      <c r="AR59" s="377">
        <v>0</v>
      </c>
      <c r="AS59" s="378">
        <v>0</v>
      </c>
      <c r="AT59" s="377">
        <v>321</v>
      </c>
      <c r="AU59" s="378">
        <v>52.5</v>
      </c>
      <c r="AV59" s="377">
        <v>290</v>
      </c>
      <c r="AW59" s="378">
        <v>47.5</v>
      </c>
      <c r="AX59" s="377">
        <v>0</v>
      </c>
      <c r="AY59" s="378">
        <v>0</v>
      </c>
      <c r="AZ59" s="377">
        <v>73</v>
      </c>
      <c r="BA59" s="378">
        <v>54.5</v>
      </c>
      <c r="BB59" s="377">
        <v>61</v>
      </c>
      <c r="BC59" s="378">
        <v>45.5</v>
      </c>
      <c r="BD59" s="377">
        <v>0</v>
      </c>
      <c r="BE59" s="378">
        <v>0</v>
      </c>
      <c r="BF59" s="377">
        <v>63</v>
      </c>
      <c r="BG59" s="378">
        <v>52.5</v>
      </c>
      <c r="BH59" s="377">
        <v>57</v>
      </c>
      <c r="BI59" s="378">
        <v>47.5</v>
      </c>
      <c r="BJ59" s="690">
        <v>0</v>
      </c>
      <c r="BK59" s="378">
        <v>0</v>
      </c>
      <c r="BL59" s="377">
        <v>0</v>
      </c>
      <c r="BM59" s="378">
        <v>0</v>
      </c>
      <c r="BN59" s="377">
        <v>64</v>
      </c>
      <c r="BO59" s="378">
        <v>49.6</v>
      </c>
      <c r="BP59" s="377">
        <v>65</v>
      </c>
      <c r="BQ59" s="378">
        <v>50.4</v>
      </c>
      <c r="BR59" s="690">
        <v>0</v>
      </c>
      <c r="BS59" s="378">
        <v>0</v>
      </c>
      <c r="BT59" s="377">
        <v>0</v>
      </c>
      <c r="BU59" s="378">
        <v>0</v>
      </c>
    </row>
    <row r="60" spans="1:73" ht="20.100000000000001" customHeight="1" x14ac:dyDescent="0.25">
      <c r="A60" s="374" t="s">
        <v>90</v>
      </c>
      <c r="B60" s="375" t="s">
        <v>202</v>
      </c>
      <c r="C60" s="375" t="s">
        <v>57</v>
      </c>
      <c r="D60" s="377">
        <v>75</v>
      </c>
      <c r="E60" s="378">
        <v>57.3</v>
      </c>
      <c r="F60" s="377">
        <v>56</v>
      </c>
      <c r="G60" s="378">
        <v>42.7</v>
      </c>
      <c r="H60" s="377">
        <v>0</v>
      </c>
      <c r="I60" s="378">
        <v>0</v>
      </c>
      <c r="J60" s="377">
        <v>80</v>
      </c>
      <c r="K60" s="378">
        <v>57.1</v>
      </c>
      <c r="L60" s="377">
        <v>60</v>
      </c>
      <c r="M60" s="378">
        <v>42.9</v>
      </c>
      <c r="N60" s="377">
        <v>0</v>
      </c>
      <c r="O60" s="378">
        <v>0</v>
      </c>
      <c r="P60" s="377">
        <v>110</v>
      </c>
      <c r="Q60" s="378">
        <v>57.3</v>
      </c>
      <c r="R60" s="377">
        <v>82</v>
      </c>
      <c r="S60" s="378">
        <v>42.7</v>
      </c>
      <c r="T60" s="377">
        <v>0</v>
      </c>
      <c r="U60" s="378">
        <v>0</v>
      </c>
      <c r="V60" s="377">
        <v>76</v>
      </c>
      <c r="W60" s="378">
        <v>51.7</v>
      </c>
      <c r="X60" s="377">
        <v>69</v>
      </c>
      <c r="Y60" s="378">
        <v>46.9</v>
      </c>
      <c r="Z60" s="377">
        <v>2</v>
      </c>
      <c r="AA60" s="378">
        <v>1.4</v>
      </c>
      <c r="AB60" s="377">
        <v>101</v>
      </c>
      <c r="AC60" s="378">
        <v>56.4</v>
      </c>
      <c r="AD60" s="377">
        <v>78</v>
      </c>
      <c r="AE60" s="378">
        <v>43.6</v>
      </c>
      <c r="AF60" s="377">
        <v>0</v>
      </c>
      <c r="AG60" s="378">
        <v>0</v>
      </c>
      <c r="AH60" s="377">
        <v>102</v>
      </c>
      <c r="AI60" s="378">
        <v>51.5</v>
      </c>
      <c r="AJ60" s="377">
        <v>96</v>
      </c>
      <c r="AK60" s="378">
        <v>48.5</v>
      </c>
      <c r="AL60" s="377">
        <v>0</v>
      </c>
      <c r="AM60" s="378">
        <v>0</v>
      </c>
      <c r="AN60" s="377">
        <v>111</v>
      </c>
      <c r="AO60" s="378">
        <v>50.2</v>
      </c>
      <c r="AP60" s="377">
        <v>110</v>
      </c>
      <c r="AQ60" s="378">
        <v>49.8</v>
      </c>
      <c r="AR60" s="377">
        <v>0</v>
      </c>
      <c r="AS60" s="378">
        <v>0</v>
      </c>
      <c r="AT60" s="377">
        <v>104</v>
      </c>
      <c r="AU60" s="378">
        <v>48.1</v>
      </c>
      <c r="AV60" s="377">
        <v>112</v>
      </c>
      <c r="AW60" s="378">
        <v>51.9</v>
      </c>
      <c r="AX60" s="377">
        <v>0</v>
      </c>
      <c r="AY60" s="378">
        <v>0</v>
      </c>
      <c r="AZ60" s="377">
        <v>135</v>
      </c>
      <c r="BA60" s="378">
        <v>51.3</v>
      </c>
      <c r="BB60" s="377">
        <v>128</v>
      </c>
      <c r="BC60" s="378">
        <v>48.7</v>
      </c>
      <c r="BD60" s="377">
        <v>0</v>
      </c>
      <c r="BE60" s="378">
        <v>0</v>
      </c>
      <c r="BF60" s="377">
        <v>139</v>
      </c>
      <c r="BG60" s="378">
        <v>46</v>
      </c>
      <c r="BH60" s="377">
        <v>162</v>
      </c>
      <c r="BI60" s="378">
        <v>53.6</v>
      </c>
      <c r="BJ60" s="690">
        <v>0</v>
      </c>
      <c r="BK60" s="378">
        <v>0</v>
      </c>
      <c r="BL60" s="377">
        <v>1</v>
      </c>
      <c r="BM60" s="378">
        <v>0.3</v>
      </c>
      <c r="BN60" s="377">
        <v>175</v>
      </c>
      <c r="BO60" s="378">
        <v>49.2</v>
      </c>
      <c r="BP60" s="377">
        <v>181</v>
      </c>
      <c r="BQ60" s="378">
        <v>50.8</v>
      </c>
      <c r="BR60" s="690">
        <v>0</v>
      </c>
      <c r="BS60" s="378">
        <v>0</v>
      </c>
      <c r="BT60" s="377">
        <v>0</v>
      </c>
      <c r="BU60" s="378">
        <v>0</v>
      </c>
    </row>
    <row r="61" spans="1:73" ht="20.100000000000001" customHeight="1" x14ac:dyDescent="0.25">
      <c r="A61" s="374" t="s">
        <v>91</v>
      </c>
      <c r="B61" s="375" t="s">
        <v>203</v>
      </c>
      <c r="C61" s="375" t="s">
        <v>92</v>
      </c>
      <c r="D61" s="379">
        <v>1305</v>
      </c>
      <c r="E61" s="378">
        <v>49.9</v>
      </c>
      <c r="F61" s="379">
        <v>1278</v>
      </c>
      <c r="G61" s="378">
        <v>48.9</v>
      </c>
      <c r="H61" s="377">
        <v>33</v>
      </c>
      <c r="I61" s="378">
        <v>1.3</v>
      </c>
      <c r="J61" s="379">
        <v>1331</v>
      </c>
      <c r="K61" s="378">
        <v>49</v>
      </c>
      <c r="L61" s="379">
        <v>1358</v>
      </c>
      <c r="M61" s="378">
        <v>50</v>
      </c>
      <c r="N61" s="377">
        <v>29</v>
      </c>
      <c r="O61" s="378">
        <v>1.1000000000000001</v>
      </c>
      <c r="P61" s="377">
        <v>355</v>
      </c>
      <c r="Q61" s="378">
        <v>41.2</v>
      </c>
      <c r="R61" s="377">
        <v>505</v>
      </c>
      <c r="S61" s="378">
        <v>58.6</v>
      </c>
      <c r="T61" s="377">
        <v>2</v>
      </c>
      <c r="U61" s="378">
        <v>0.2</v>
      </c>
      <c r="V61" s="379">
        <v>1385</v>
      </c>
      <c r="W61" s="378">
        <v>47.3</v>
      </c>
      <c r="X61" s="379">
        <v>1527</v>
      </c>
      <c r="Y61" s="378">
        <v>52.2</v>
      </c>
      <c r="Z61" s="377">
        <v>15</v>
      </c>
      <c r="AA61" s="378">
        <v>0.5</v>
      </c>
      <c r="AB61" s="379">
        <v>1314</v>
      </c>
      <c r="AC61" s="378">
        <v>46.2</v>
      </c>
      <c r="AD61" s="379">
        <v>1526</v>
      </c>
      <c r="AE61" s="378">
        <v>53.6</v>
      </c>
      <c r="AF61" s="377">
        <v>5</v>
      </c>
      <c r="AG61" s="378">
        <v>0.2</v>
      </c>
      <c r="AH61" s="379">
        <v>1153</v>
      </c>
      <c r="AI61" s="378">
        <v>45</v>
      </c>
      <c r="AJ61" s="379">
        <v>1408</v>
      </c>
      <c r="AK61" s="378">
        <v>55</v>
      </c>
      <c r="AL61" s="377">
        <v>0</v>
      </c>
      <c r="AM61" s="378">
        <v>0</v>
      </c>
      <c r="AN61" s="379">
        <v>1133</v>
      </c>
      <c r="AO61" s="378">
        <v>42.2</v>
      </c>
      <c r="AP61" s="379">
        <v>1551</v>
      </c>
      <c r="AQ61" s="378">
        <v>57.8</v>
      </c>
      <c r="AR61" s="377">
        <v>0</v>
      </c>
      <c r="AS61" s="378">
        <v>0</v>
      </c>
      <c r="AT61" s="379">
        <v>1149</v>
      </c>
      <c r="AU61" s="378">
        <v>41.5</v>
      </c>
      <c r="AV61" s="379">
        <v>1615</v>
      </c>
      <c r="AW61" s="378">
        <v>58.4</v>
      </c>
      <c r="AX61" s="377">
        <v>2</v>
      </c>
      <c r="AY61" s="378">
        <v>0.1</v>
      </c>
      <c r="AZ61" s="379">
        <v>1049</v>
      </c>
      <c r="BA61" s="378">
        <v>40.299999999999997</v>
      </c>
      <c r="BB61" s="379">
        <v>1548</v>
      </c>
      <c r="BC61" s="378">
        <v>59.5</v>
      </c>
      <c r="BD61" s="377">
        <v>3</v>
      </c>
      <c r="BE61" s="378">
        <v>0.1</v>
      </c>
      <c r="BF61" s="379">
        <v>1046</v>
      </c>
      <c r="BG61" s="378">
        <v>38.5</v>
      </c>
      <c r="BH61" s="379">
        <v>1666</v>
      </c>
      <c r="BI61" s="378">
        <v>61.3</v>
      </c>
      <c r="BJ61" s="690">
        <v>0</v>
      </c>
      <c r="BK61" s="378">
        <v>0</v>
      </c>
      <c r="BL61" s="377">
        <v>5</v>
      </c>
      <c r="BM61" s="378">
        <v>0.2</v>
      </c>
      <c r="BN61" s="379">
        <v>1210</v>
      </c>
      <c r="BO61" s="378">
        <v>37.9</v>
      </c>
      <c r="BP61" s="379">
        <v>1978</v>
      </c>
      <c r="BQ61" s="378">
        <v>62</v>
      </c>
      <c r="BR61" s="690">
        <v>0</v>
      </c>
      <c r="BS61" s="378">
        <v>0</v>
      </c>
      <c r="BT61" s="377">
        <v>3</v>
      </c>
      <c r="BU61" s="378">
        <v>0.1</v>
      </c>
    </row>
    <row r="62" spans="1:73" ht="20.100000000000001" customHeight="1" x14ac:dyDescent="0.25">
      <c r="A62" s="374" t="s">
        <v>91</v>
      </c>
      <c r="B62" s="375" t="s">
        <v>204</v>
      </c>
      <c r="C62" s="375" t="s">
        <v>59</v>
      </c>
      <c r="D62" s="377">
        <v>830</v>
      </c>
      <c r="E62" s="378">
        <v>48.5</v>
      </c>
      <c r="F62" s="377">
        <v>866</v>
      </c>
      <c r="G62" s="378">
        <v>50.6</v>
      </c>
      <c r="H62" s="377">
        <v>14</v>
      </c>
      <c r="I62" s="378">
        <v>0.8</v>
      </c>
      <c r="J62" s="377">
        <v>793</v>
      </c>
      <c r="K62" s="378">
        <v>46.8</v>
      </c>
      <c r="L62" s="377">
        <v>878</v>
      </c>
      <c r="M62" s="378">
        <v>51.8</v>
      </c>
      <c r="N62" s="377">
        <v>24</v>
      </c>
      <c r="O62" s="378">
        <v>1.4</v>
      </c>
      <c r="P62" s="377">
        <v>787</v>
      </c>
      <c r="Q62" s="378">
        <v>47.2</v>
      </c>
      <c r="R62" s="377">
        <v>881</v>
      </c>
      <c r="S62" s="378">
        <v>52.8</v>
      </c>
      <c r="T62" s="377">
        <v>1</v>
      </c>
      <c r="U62" s="378">
        <v>0.1</v>
      </c>
      <c r="V62" s="377">
        <v>703</v>
      </c>
      <c r="W62" s="378">
        <v>45.6</v>
      </c>
      <c r="X62" s="377">
        <v>840</v>
      </c>
      <c r="Y62" s="378">
        <v>54.4</v>
      </c>
      <c r="Z62" s="377">
        <v>0</v>
      </c>
      <c r="AA62" s="378">
        <v>0</v>
      </c>
      <c r="AB62" s="377">
        <v>663</v>
      </c>
      <c r="AC62" s="378">
        <v>44.5</v>
      </c>
      <c r="AD62" s="377">
        <v>827</v>
      </c>
      <c r="AE62" s="378">
        <v>55.5</v>
      </c>
      <c r="AF62" s="377">
        <v>1</v>
      </c>
      <c r="AG62" s="378">
        <v>0.1</v>
      </c>
      <c r="AH62" s="377">
        <v>639</v>
      </c>
      <c r="AI62" s="378">
        <v>43.2</v>
      </c>
      <c r="AJ62" s="377">
        <v>839</v>
      </c>
      <c r="AK62" s="378">
        <v>56.7</v>
      </c>
      <c r="AL62" s="377">
        <v>1</v>
      </c>
      <c r="AM62" s="378">
        <v>0.1</v>
      </c>
      <c r="AN62" s="377">
        <v>642</v>
      </c>
      <c r="AO62" s="378">
        <v>39</v>
      </c>
      <c r="AP62" s="377">
        <v>1004</v>
      </c>
      <c r="AQ62" s="378">
        <v>61</v>
      </c>
      <c r="AR62" s="377">
        <v>0</v>
      </c>
      <c r="AS62" s="378">
        <v>0</v>
      </c>
      <c r="AT62" s="377">
        <v>692</v>
      </c>
      <c r="AU62" s="378">
        <v>41.9</v>
      </c>
      <c r="AV62" s="377">
        <v>957</v>
      </c>
      <c r="AW62" s="378">
        <v>58</v>
      </c>
      <c r="AX62" s="377">
        <v>1</v>
      </c>
      <c r="AY62" s="378">
        <v>0.1</v>
      </c>
      <c r="AZ62" s="377">
        <v>310</v>
      </c>
      <c r="BA62" s="378">
        <v>41.9</v>
      </c>
      <c r="BB62" s="377">
        <v>429</v>
      </c>
      <c r="BC62" s="378">
        <v>58.1</v>
      </c>
      <c r="BD62" s="377">
        <v>0</v>
      </c>
      <c r="BE62" s="378">
        <v>0</v>
      </c>
      <c r="BF62" s="379">
        <v>243</v>
      </c>
      <c r="BG62" s="378">
        <v>35.700000000000003</v>
      </c>
      <c r="BH62" s="379">
        <v>437</v>
      </c>
      <c r="BI62" s="378">
        <v>64.3</v>
      </c>
      <c r="BJ62" s="690">
        <v>0</v>
      </c>
      <c r="BK62" s="378">
        <v>0</v>
      </c>
      <c r="BL62" s="377">
        <v>0</v>
      </c>
      <c r="BM62" s="378">
        <v>0</v>
      </c>
      <c r="BN62" s="379">
        <v>273</v>
      </c>
      <c r="BO62" s="378">
        <v>34</v>
      </c>
      <c r="BP62" s="379">
        <v>529</v>
      </c>
      <c r="BQ62" s="378">
        <v>65.900000000000006</v>
      </c>
      <c r="BR62" s="690">
        <v>0</v>
      </c>
      <c r="BS62" s="378">
        <v>0</v>
      </c>
      <c r="BT62" s="377">
        <v>1</v>
      </c>
      <c r="BU62" s="378">
        <v>0.1</v>
      </c>
    </row>
    <row r="63" spans="1:73" ht="20.100000000000001" customHeight="1" x14ac:dyDescent="0.25">
      <c r="A63" s="374" t="s">
        <v>91</v>
      </c>
      <c r="B63" s="375" t="s">
        <v>205</v>
      </c>
      <c r="C63" s="375" t="s">
        <v>92</v>
      </c>
      <c r="D63" s="377">
        <v>692</v>
      </c>
      <c r="E63" s="378">
        <v>49.6</v>
      </c>
      <c r="F63" s="377">
        <v>683</v>
      </c>
      <c r="G63" s="378">
        <v>49</v>
      </c>
      <c r="H63" s="377">
        <v>19</v>
      </c>
      <c r="I63" s="378">
        <v>1.4</v>
      </c>
      <c r="J63" s="377">
        <v>593</v>
      </c>
      <c r="K63" s="378">
        <v>52.8</v>
      </c>
      <c r="L63" s="377">
        <v>524</v>
      </c>
      <c r="M63" s="378">
        <v>46.7</v>
      </c>
      <c r="N63" s="377">
        <v>6</v>
      </c>
      <c r="O63" s="378">
        <v>0.5</v>
      </c>
      <c r="P63" s="377">
        <v>397</v>
      </c>
      <c r="Q63" s="378">
        <v>48.1</v>
      </c>
      <c r="R63" s="377">
        <v>429</v>
      </c>
      <c r="S63" s="378">
        <v>51.9</v>
      </c>
      <c r="T63" s="377">
        <v>0</v>
      </c>
      <c r="U63" s="378">
        <v>0</v>
      </c>
      <c r="V63" s="377">
        <v>531</v>
      </c>
      <c r="W63" s="378">
        <v>50.6</v>
      </c>
      <c r="X63" s="377">
        <v>518</v>
      </c>
      <c r="Y63" s="378">
        <v>49.3</v>
      </c>
      <c r="Z63" s="377">
        <v>1</v>
      </c>
      <c r="AA63" s="378">
        <v>0.1</v>
      </c>
      <c r="AB63" s="377">
        <v>424</v>
      </c>
      <c r="AC63" s="378">
        <v>45.6</v>
      </c>
      <c r="AD63" s="377">
        <v>505</v>
      </c>
      <c r="AE63" s="378">
        <v>54.4</v>
      </c>
      <c r="AF63" s="377">
        <v>0</v>
      </c>
      <c r="AG63" s="378">
        <v>0</v>
      </c>
      <c r="AH63" s="377">
        <v>475</v>
      </c>
      <c r="AI63" s="378">
        <v>47.1</v>
      </c>
      <c r="AJ63" s="377">
        <v>534</v>
      </c>
      <c r="AK63" s="378">
        <v>52.9</v>
      </c>
      <c r="AL63" s="377">
        <v>0</v>
      </c>
      <c r="AM63" s="378">
        <v>0</v>
      </c>
      <c r="AN63" s="377">
        <v>435</v>
      </c>
      <c r="AO63" s="378">
        <v>48.2</v>
      </c>
      <c r="AP63" s="377">
        <v>468</v>
      </c>
      <c r="AQ63" s="378">
        <v>51.8</v>
      </c>
      <c r="AR63" s="377">
        <v>0</v>
      </c>
      <c r="AS63" s="378">
        <v>0</v>
      </c>
      <c r="AT63" s="377">
        <v>656</v>
      </c>
      <c r="AU63" s="378">
        <v>41.4</v>
      </c>
      <c r="AV63" s="377">
        <v>925</v>
      </c>
      <c r="AW63" s="378">
        <v>58.4</v>
      </c>
      <c r="AX63" s="377">
        <v>2</v>
      </c>
      <c r="AY63" s="378">
        <v>0.1</v>
      </c>
      <c r="AZ63" s="377">
        <v>304</v>
      </c>
      <c r="BA63" s="378">
        <v>42.9</v>
      </c>
      <c r="BB63" s="377">
        <v>405</v>
      </c>
      <c r="BC63" s="378">
        <v>57.1</v>
      </c>
      <c r="BD63" s="377">
        <v>0</v>
      </c>
      <c r="BE63" s="378">
        <v>0</v>
      </c>
      <c r="BF63" s="377">
        <v>300</v>
      </c>
      <c r="BG63" s="378">
        <v>36.9</v>
      </c>
      <c r="BH63" s="377">
        <v>511</v>
      </c>
      <c r="BI63" s="378">
        <v>62.9</v>
      </c>
      <c r="BJ63" s="690">
        <v>0</v>
      </c>
      <c r="BK63" s="378">
        <v>0</v>
      </c>
      <c r="BL63" s="377">
        <v>1</v>
      </c>
      <c r="BM63" s="378">
        <v>0.1</v>
      </c>
      <c r="BN63" s="377">
        <v>216</v>
      </c>
      <c r="BO63" s="378">
        <v>39.700000000000003</v>
      </c>
      <c r="BP63" s="377">
        <v>328</v>
      </c>
      <c r="BQ63" s="378">
        <v>60.3</v>
      </c>
      <c r="BR63" s="690">
        <v>0</v>
      </c>
      <c r="BS63" s="378">
        <v>0</v>
      </c>
      <c r="BT63" s="377">
        <v>0</v>
      </c>
      <c r="BU63" s="378">
        <v>0</v>
      </c>
    </row>
    <row r="64" spans="1:73" ht="20.100000000000001" customHeight="1" x14ac:dyDescent="0.25">
      <c r="A64" s="374" t="s">
        <v>93</v>
      </c>
      <c r="B64" s="375" t="s">
        <v>206</v>
      </c>
      <c r="C64" s="375" t="s">
        <v>57</v>
      </c>
      <c r="D64" s="377">
        <v>123</v>
      </c>
      <c r="E64" s="378">
        <v>56.9</v>
      </c>
      <c r="F64" s="377">
        <v>93</v>
      </c>
      <c r="G64" s="378">
        <v>43.1</v>
      </c>
      <c r="H64" s="377">
        <v>0</v>
      </c>
      <c r="I64" s="378">
        <v>0</v>
      </c>
      <c r="J64" s="377">
        <v>123</v>
      </c>
      <c r="K64" s="378">
        <v>59.4</v>
      </c>
      <c r="L64" s="377">
        <v>84</v>
      </c>
      <c r="M64" s="378">
        <v>40.6</v>
      </c>
      <c r="N64" s="377">
        <v>0</v>
      </c>
      <c r="O64" s="378">
        <v>0</v>
      </c>
      <c r="P64" s="377">
        <v>115</v>
      </c>
      <c r="Q64" s="378">
        <v>56.9</v>
      </c>
      <c r="R64" s="377">
        <v>87</v>
      </c>
      <c r="S64" s="378">
        <v>43.1</v>
      </c>
      <c r="T64" s="377">
        <v>0</v>
      </c>
      <c r="U64" s="378">
        <v>0</v>
      </c>
      <c r="V64" s="377">
        <v>124</v>
      </c>
      <c r="W64" s="378">
        <v>58.8</v>
      </c>
      <c r="X64" s="377">
        <v>87</v>
      </c>
      <c r="Y64" s="378">
        <v>41.2</v>
      </c>
      <c r="Z64" s="377">
        <v>0</v>
      </c>
      <c r="AA64" s="378">
        <v>0</v>
      </c>
      <c r="AB64" s="377">
        <v>121</v>
      </c>
      <c r="AC64" s="378">
        <v>55</v>
      </c>
      <c r="AD64" s="377">
        <v>99</v>
      </c>
      <c r="AE64" s="378">
        <v>45</v>
      </c>
      <c r="AF64" s="377">
        <v>0</v>
      </c>
      <c r="AG64" s="378">
        <v>0</v>
      </c>
      <c r="AH64" s="377">
        <v>103</v>
      </c>
      <c r="AI64" s="378">
        <v>50.5</v>
      </c>
      <c r="AJ64" s="377">
        <v>101</v>
      </c>
      <c r="AK64" s="378">
        <v>49.5</v>
      </c>
      <c r="AL64" s="377">
        <v>0</v>
      </c>
      <c r="AM64" s="378">
        <v>0</v>
      </c>
      <c r="AN64" s="377">
        <v>101</v>
      </c>
      <c r="AO64" s="378">
        <v>50.2</v>
      </c>
      <c r="AP64" s="377">
        <v>100</v>
      </c>
      <c r="AQ64" s="378">
        <v>49.8</v>
      </c>
      <c r="AR64" s="377">
        <v>0</v>
      </c>
      <c r="AS64" s="378">
        <v>0</v>
      </c>
      <c r="AT64" s="377">
        <v>100</v>
      </c>
      <c r="AU64" s="378">
        <v>47.8</v>
      </c>
      <c r="AV64" s="377">
        <v>109</v>
      </c>
      <c r="AW64" s="378">
        <v>52.2</v>
      </c>
      <c r="AX64" s="377">
        <v>0</v>
      </c>
      <c r="AY64" s="378">
        <v>0</v>
      </c>
      <c r="AZ64" s="377">
        <v>89</v>
      </c>
      <c r="BA64" s="378">
        <v>41.8</v>
      </c>
      <c r="BB64" s="377">
        <v>124</v>
      </c>
      <c r="BC64" s="378">
        <v>58.2</v>
      </c>
      <c r="BD64" s="377">
        <v>0</v>
      </c>
      <c r="BE64" s="378">
        <v>0</v>
      </c>
      <c r="BF64" s="377">
        <v>91</v>
      </c>
      <c r="BG64" s="378">
        <v>44.4</v>
      </c>
      <c r="BH64" s="377">
        <v>113</v>
      </c>
      <c r="BI64" s="378">
        <v>55.1</v>
      </c>
      <c r="BJ64" s="690">
        <v>0</v>
      </c>
      <c r="BK64" s="378">
        <v>0</v>
      </c>
      <c r="BL64" s="377">
        <v>1</v>
      </c>
      <c r="BM64" s="378">
        <v>0.5</v>
      </c>
      <c r="BN64" s="377">
        <v>82</v>
      </c>
      <c r="BO64" s="378">
        <v>40.200000000000003</v>
      </c>
      <c r="BP64" s="377">
        <v>122</v>
      </c>
      <c r="BQ64" s="378">
        <v>59.8</v>
      </c>
      <c r="BR64" s="690">
        <v>0</v>
      </c>
      <c r="BS64" s="378">
        <v>0</v>
      </c>
      <c r="BT64" s="377">
        <v>0</v>
      </c>
      <c r="BU64" s="378">
        <v>0</v>
      </c>
    </row>
    <row r="65" spans="1:73" ht="20.100000000000001" customHeight="1" x14ac:dyDescent="0.25">
      <c r="A65" s="374" t="s">
        <v>94</v>
      </c>
      <c r="B65" s="375" t="s">
        <v>227</v>
      </c>
      <c r="C65" s="375" t="s">
        <v>59</v>
      </c>
      <c r="D65" s="380">
        <v>0</v>
      </c>
      <c r="E65" s="380">
        <v>0</v>
      </c>
      <c r="F65" s="380">
        <v>0</v>
      </c>
      <c r="G65" s="380">
        <v>0</v>
      </c>
      <c r="H65" s="380">
        <v>0</v>
      </c>
      <c r="I65" s="380">
        <v>0</v>
      </c>
      <c r="J65" s="380">
        <v>0</v>
      </c>
      <c r="K65" s="380">
        <v>0</v>
      </c>
      <c r="L65" s="380">
        <v>0</v>
      </c>
      <c r="M65" s="380">
        <v>0</v>
      </c>
      <c r="N65" s="380">
        <v>0</v>
      </c>
      <c r="O65" s="380">
        <v>0</v>
      </c>
      <c r="P65" s="380">
        <v>0</v>
      </c>
      <c r="Q65" s="380">
        <v>0</v>
      </c>
      <c r="R65" s="380">
        <v>0</v>
      </c>
      <c r="S65" s="380">
        <v>0</v>
      </c>
      <c r="T65" s="380">
        <v>0</v>
      </c>
      <c r="U65" s="380">
        <v>0</v>
      </c>
      <c r="V65" s="380">
        <v>0</v>
      </c>
      <c r="W65" s="380">
        <v>0</v>
      </c>
      <c r="X65" s="380">
        <v>0</v>
      </c>
      <c r="Y65" s="380">
        <v>0</v>
      </c>
      <c r="Z65" s="380">
        <v>0</v>
      </c>
      <c r="AA65" s="380">
        <v>0</v>
      </c>
      <c r="AB65" s="380">
        <v>0</v>
      </c>
      <c r="AC65" s="380">
        <v>0</v>
      </c>
      <c r="AD65" s="380">
        <v>0</v>
      </c>
      <c r="AE65" s="380">
        <v>0</v>
      </c>
      <c r="AF65" s="380">
        <v>0</v>
      </c>
      <c r="AG65" s="380">
        <v>0</v>
      </c>
      <c r="AH65" s="380">
        <v>0</v>
      </c>
      <c r="AI65" s="380">
        <v>0</v>
      </c>
      <c r="AJ65" s="380">
        <v>0</v>
      </c>
      <c r="AK65" s="380">
        <v>0</v>
      </c>
      <c r="AL65" s="380">
        <v>0</v>
      </c>
      <c r="AM65" s="380">
        <v>0</v>
      </c>
      <c r="AN65" s="380">
        <v>0</v>
      </c>
      <c r="AO65" s="380">
        <v>0</v>
      </c>
      <c r="AP65" s="380">
        <v>0</v>
      </c>
      <c r="AQ65" s="380">
        <v>0</v>
      </c>
      <c r="AR65" s="380">
        <v>0</v>
      </c>
      <c r="AS65" s="380">
        <v>0</v>
      </c>
      <c r="AT65" s="377">
        <v>84</v>
      </c>
      <c r="AU65" s="378">
        <v>46.2</v>
      </c>
      <c r="AV65" s="377">
        <v>98</v>
      </c>
      <c r="AW65" s="378">
        <v>53.8</v>
      </c>
      <c r="AX65" s="377">
        <v>0</v>
      </c>
      <c r="AY65" s="378">
        <v>0</v>
      </c>
      <c r="AZ65" s="377">
        <v>41</v>
      </c>
      <c r="BA65" s="378">
        <v>50.616999999999997</v>
      </c>
      <c r="BB65" s="377">
        <v>40</v>
      </c>
      <c r="BC65" s="378">
        <v>49.383000000000003</v>
      </c>
      <c r="BD65" s="377">
        <v>0</v>
      </c>
      <c r="BE65" s="378">
        <v>0</v>
      </c>
      <c r="BF65" s="377">
        <v>75</v>
      </c>
      <c r="BG65" s="378">
        <v>39.9</v>
      </c>
      <c r="BH65" s="377">
        <v>113</v>
      </c>
      <c r="BI65" s="378">
        <v>60.1</v>
      </c>
      <c r="BJ65" s="690">
        <v>0</v>
      </c>
      <c r="BK65" s="378">
        <v>0</v>
      </c>
      <c r="BL65" s="377">
        <v>0</v>
      </c>
      <c r="BM65" s="378">
        <v>0</v>
      </c>
      <c r="BN65" s="377">
        <v>100</v>
      </c>
      <c r="BO65" s="378">
        <v>46.082949308755758</v>
      </c>
      <c r="BP65" s="377">
        <v>117</v>
      </c>
      <c r="BQ65" s="378">
        <v>53.917050691244242</v>
      </c>
      <c r="BR65" s="690">
        <v>0</v>
      </c>
      <c r="BS65" s="378">
        <v>0</v>
      </c>
      <c r="BT65" s="377">
        <v>0</v>
      </c>
      <c r="BU65" s="378">
        <v>0</v>
      </c>
    </row>
    <row r="66" spans="1:73" ht="20.100000000000001" customHeight="1" x14ac:dyDescent="0.25">
      <c r="A66" s="374" t="s">
        <v>94</v>
      </c>
      <c r="B66" s="375" t="s">
        <v>208</v>
      </c>
      <c r="C66" s="375" t="s">
        <v>59</v>
      </c>
      <c r="D66" s="377">
        <v>718</v>
      </c>
      <c r="E66" s="378">
        <v>45.3</v>
      </c>
      <c r="F66" s="377">
        <v>838</v>
      </c>
      <c r="G66" s="378">
        <v>52.8</v>
      </c>
      <c r="H66" s="377">
        <v>30</v>
      </c>
      <c r="I66" s="378">
        <v>1.9</v>
      </c>
      <c r="J66" s="377">
        <v>635</v>
      </c>
      <c r="K66" s="378">
        <v>45.7</v>
      </c>
      <c r="L66" s="377">
        <v>746</v>
      </c>
      <c r="M66" s="378">
        <v>53.6</v>
      </c>
      <c r="N66" s="377">
        <v>10</v>
      </c>
      <c r="O66" s="378">
        <v>0.7</v>
      </c>
      <c r="P66" s="379">
        <v>1066</v>
      </c>
      <c r="Q66" s="378">
        <v>45.6</v>
      </c>
      <c r="R66" s="379">
        <v>1270</v>
      </c>
      <c r="S66" s="378">
        <v>54.4</v>
      </c>
      <c r="T66" s="377">
        <v>0</v>
      </c>
      <c r="U66" s="378">
        <v>0</v>
      </c>
      <c r="V66" s="377">
        <v>46</v>
      </c>
      <c r="W66" s="378">
        <v>40.700000000000003</v>
      </c>
      <c r="X66" s="377">
        <v>67</v>
      </c>
      <c r="Y66" s="378">
        <v>59.3</v>
      </c>
      <c r="Z66" s="377">
        <v>0</v>
      </c>
      <c r="AA66" s="378">
        <v>0</v>
      </c>
      <c r="AB66" s="379">
        <v>1476</v>
      </c>
      <c r="AC66" s="378">
        <v>51.2</v>
      </c>
      <c r="AD66" s="379">
        <v>1409</v>
      </c>
      <c r="AE66" s="378">
        <v>48.8</v>
      </c>
      <c r="AF66" s="377">
        <v>0</v>
      </c>
      <c r="AG66" s="378">
        <v>0</v>
      </c>
      <c r="AH66" s="379">
        <v>126</v>
      </c>
      <c r="AI66" s="378">
        <v>37.4</v>
      </c>
      <c r="AJ66" s="379">
        <v>211</v>
      </c>
      <c r="AK66" s="378">
        <v>62.6</v>
      </c>
      <c r="AL66" s="377">
        <v>0</v>
      </c>
      <c r="AM66" s="378">
        <v>0</v>
      </c>
      <c r="AN66" s="379">
        <v>121</v>
      </c>
      <c r="AO66" s="378">
        <v>42.2</v>
      </c>
      <c r="AP66" s="379">
        <v>166</v>
      </c>
      <c r="AQ66" s="378">
        <v>57.8</v>
      </c>
      <c r="AR66" s="377">
        <v>0</v>
      </c>
      <c r="AS66" s="378">
        <v>0</v>
      </c>
      <c r="AT66" s="379">
        <v>129</v>
      </c>
      <c r="AU66" s="378">
        <v>39.1</v>
      </c>
      <c r="AV66" s="379">
        <v>201</v>
      </c>
      <c r="AW66" s="378">
        <v>60.9</v>
      </c>
      <c r="AX66" s="377">
        <v>0</v>
      </c>
      <c r="AY66" s="378">
        <v>0</v>
      </c>
      <c r="AZ66" s="379">
        <v>87</v>
      </c>
      <c r="BA66" s="378">
        <v>36</v>
      </c>
      <c r="BB66" s="379">
        <v>155</v>
      </c>
      <c r="BC66" s="378">
        <v>64</v>
      </c>
      <c r="BD66" s="377">
        <v>0</v>
      </c>
      <c r="BE66" s="378">
        <v>0</v>
      </c>
      <c r="BF66" s="379">
        <v>119</v>
      </c>
      <c r="BG66" s="378">
        <v>33.299999999999997</v>
      </c>
      <c r="BH66" s="379">
        <v>238</v>
      </c>
      <c r="BI66" s="378">
        <v>66.7</v>
      </c>
      <c r="BJ66" s="690">
        <v>0</v>
      </c>
      <c r="BK66" s="378">
        <v>0</v>
      </c>
      <c r="BL66" s="377">
        <v>0</v>
      </c>
      <c r="BM66" s="378">
        <v>0</v>
      </c>
      <c r="BN66" s="379">
        <v>95</v>
      </c>
      <c r="BO66" s="378">
        <v>41.7</v>
      </c>
      <c r="BP66" s="379">
        <v>133</v>
      </c>
      <c r="BQ66" s="378">
        <v>58.3</v>
      </c>
      <c r="BR66" s="690">
        <v>0</v>
      </c>
      <c r="BS66" s="378">
        <v>0</v>
      </c>
      <c r="BT66" s="377">
        <v>0</v>
      </c>
      <c r="BU66" s="378">
        <v>0</v>
      </c>
    </row>
    <row r="67" spans="1:73" ht="20.100000000000001" customHeight="1" x14ac:dyDescent="0.25">
      <c r="A67" s="374" t="s">
        <v>94</v>
      </c>
      <c r="B67" s="375" t="s">
        <v>209</v>
      </c>
      <c r="C67" s="375" t="s">
        <v>57</v>
      </c>
      <c r="D67" s="377">
        <v>676</v>
      </c>
      <c r="E67" s="378">
        <v>51.9</v>
      </c>
      <c r="F67" s="377">
        <v>610</v>
      </c>
      <c r="G67" s="378">
        <v>46.8</v>
      </c>
      <c r="H67" s="377">
        <v>17</v>
      </c>
      <c r="I67" s="378">
        <v>1.3</v>
      </c>
      <c r="J67" s="377">
        <v>752</v>
      </c>
      <c r="K67" s="378">
        <v>51.1</v>
      </c>
      <c r="L67" s="377">
        <v>721</v>
      </c>
      <c r="M67" s="378">
        <v>48.9</v>
      </c>
      <c r="N67" s="377">
        <v>0</v>
      </c>
      <c r="O67" s="378">
        <v>0</v>
      </c>
      <c r="P67" s="377">
        <v>113</v>
      </c>
      <c r="Q67" s="378">
        <v>55.4</v>
      </c>
      <c r="R67" s="377">
        <v>91</v>
      </c>
      <c r="S67" s="378">
        <v>44.6</v>
      </c>
      <c r="T67" s="377">
        <v>0</v>
      </c>
      <c r="U67" s="378">
        <v>0</v>
      </c>
      <c r="V67" s="377">
        <v>148</v>
      </c>
      <c r="W67" s="378">
        <v>55.6</v>
      </c>
      <c r="X67" s="377">
        <v>113</v>
      </c>
      <c r="Y67" s="378">
        <v>42.5</v>
      </c>
      <c r="Z67" s="377">
        <v>5</v>
      </c>
      <c r="AA67" s="378">
        <v>1.9</v>
      </c>
      <c r="AB67" s="377">
        <v>664</v>
      </c>
      <c r="AC67" s="378">
        <v>47.6</v>
      </c>
      <c r="AD67" s="377">
        <v>730</v>
      </c>
      <c r="AE67" s="378">
        <v>52.4</v>
      </c>
      <c r="AF67" s="377">
        <v>0</v>
      </c>
      <c r="AG67" s="378">
        <v>0</v>
      </c>
      <c r="AH67" s="377">
        <v>124</v>
      </c>
      <c r="AI67" s="378">
        <v>52.8</v>
      </c>
      <c r="AJ67" s="377">
        <v>111</v>
      </c>
      <c r="AK67" s="378">
        <v>47.2</v>
      </c>
      <c r="AL67" s="377">
        <v>0</v>
      </c>
      <c r="AM67" s="378">
        <v>0</v>
      </c>
      <c r="AN67" s="377">
        <v>712</v>
      </c>
      <c r="AO67" s="378">
        <v>47.5</v>
      </c>
      <c r="AP67" s="377">
        <v>785</v>
      </c>
      <c r="AQ67" s="378">
        <v>52.4</v>
      </c>
      <c r="AR67" s="377">
        <v>2</v>
      </c>
      <c r="AS67" s="378">
        <v>0.1</v>
      </c>
      <c r="AT67" s="377">
        <v>590</v>
      </c>
      <c r="AU67" s="378">
        <v>45.4</v>
      </c>
      <c r="AV67" s="377">
        <v>710</v>
      </c>
      <c r="AW67" s="378">
        <v>54.6</v>
      </c>
      <c r="AX67" s="377">
        <v>0</v>
      </c>
      <c r="AY67" s="378">
        <v>0</v>
      </c>
      <c r="AZ67" s="377">
        <v>609</v>
      </c>
      <c r="BA67" s="378">
        <v>45.9</v>
      </c>
      <c r="BB67" s="377">
        <v>719</v>
      </c>
      <c r="BC67" s="378">
        <v>54.1</v>
      </c>
      <c r="BD67" s="377">
        <v>0</v>
      </c>
      <c r="BE67" s="378">
        <v>0</v>
      </c>
      <c r="BF67" s="377">
        <v>111</v>
      </c>
      <c r="BG67" s="378">
        <v>45.3</v>
      </c>
      <c r="BH67" s="377">
        <v>134</v>
      </c>
      <c r="BI67" s="378">
        <v>54.7</v>
      </c>
      <c r="BJ67" s="690">
        <v>0</v>
      </c>
      <c r="BK67" s="378">
        <v>0</v>
      </c>
      <c r="BL67" s="377">
        <v>0</v>
      </c>
      <c r="BM67" s="378">
        <v>0</v>
      </c>
      <c r="BN67" s="377">
        <v>630</v>
      </c>
      <c r="BO67" s="378">
        <v>41.6</v>
      </c>
      <c r="BP67" s="377">
        <v>884</v>
      </c>
      <c r="BQ67" s="378">
        <v>58.3</v>
      </c>
      <c r="BR67" s="690">
        <v>0</v>
      </c>
      <c r="BS67" s="378">
        <v>0</v>
      </c>
      <c r="BT67" s="377">
        <v>2</v>
      </c>
      <c r="BU67" s="378">
        <v>0.1</v>
      </c>
    </row>
    <row r="68" spans="1:73" ht="20.100000000000001" customHeight="1" x14ac:dyDescent="0.25">
      <c r="A68" s="374" t="s">
        <v>95</v>
      </c>
      <c r="B68" s="375" t="s">
        <v>210</v>
      </c>
      <c r="C68" s="375" t="s">
        <v>57</v>
      </c>
      <c r="D68" s="377">
        <v>145</v>
      </c>
      <c r="E68" s="378">
        <v>24.8</v>
      </c>
      <c r="F68" s="377">
        <v>147</v>
      </c>
      <c r="G68" s="378">
        <v>25.2</v>
      </c>
      <c r="H68" s="377">
        <v>292</v>
      </c>
      <c r="I68" s="378">
        <v>50</v>
      </c>
      <c r="J68" s="377">
        <v>135</v>
      </c>
      <c r="K68" s="378">
        <v>51.1</v>
      </c>
      <c r="L68" s="377">
        <v>129</v>
      </c>
      <c r="M68" s="378">
        <v>48.9</v>
      </c>
      <c r="N68" s="377">
        <v>0</v>
      </c>
      <c r="O68" s="378">
        <v>0</v>
      </c>
      <c r="P68" s="377">
        <v>125</v>
      </c>
      <c r="Q68" s="378">
        <v>45.8</v>
      </c>
      <c r="R68" s="377">
        <v>148</v>
      </c>
      <c r="S68" s="378">
        <v>54.2</v>
      </c>
      <c r="T68" s="377">
        <v>0</v>
      </c>
      <c r="U68" s="378">
        <v>0</v>
      </c>
      <c r="V68" s="377">
        <v>123</v>
      </c>
      <c r="W68" s="378">
        <v>48.6</v>
      </c>
      <c r="X68" s="377">
        <v>130</v>
      </c>
      <c r="Y68" s="378">
        <v>51.4</v>
      </c>
      <c r="Z68" s="377">
        <v>0</v>
      </c>
      <c r="AA68" s="378">
        <v>0</v>
      </c>
      <c r="AB68" s="377">
        <v>120</v>
      </c>
      <c r="AC68" s="378">
        <v>44</v>
      </c>
      <c r="AD68" s="377">
        <v>153</v>
      </c>
      <c r="AE68" s="378">
        <v>56</v>
      </c>
      <c r="AF68" s="377">
        <v>0</v>
      </c>
      <c r="AG68" s="378">
        <v>0</v>
      </c>
      <c r="AH68" s="377">
        <v>107</v>
      </c>
      <c r="AI68" s="378">
        <v>51.2</v>
      </c>
      <c r="AJ68" s="377">
        <v>102</v>
      </c>
      <c r="AK68" s="378">
        <v>48.8</v>
      </c>
      <c r="AL68" s="377">
        <v>0</v>
      </c>
      <c r="AM68" s="378">
        <v>0</v>
      </c>
      <c r="AN68" s="377">
        <v>103</v>
      </c>
      <c r="AO68" s="378">
        <v>46.2</v>
      </c>
      <c r="AP68" s="377">
        <v>120</v>
      </c>
      <c r="AQ68" s="378">
        <v>53.8</v>
      </c>
      <c r="AR68" s="377">
        <v>0</v>
      </c>
      <c r="AS68" s="378">
        <v>0</v>
      </c>
      <c r="AT68" s="377">
        <v>78</v>
      </c>
      <c r="AU68" s="378">
        <v>39.799999999999997</v>
      </c>
      <c r="AV68" s="377">
        <v>118</v>
      </c>
      <c r="AW68" s="378">
        <v>60.2</v>
      </c>
      <c r="AX68" s="377">
        <v>0</v>
      </c>
      <c r="AY68" s="378">
        <v>0</v>
      </c>
      <c r="AZ68" s="377">
        <v>91</v>
      </c>
      <c r="BA68" s="378">
        <v>45.3</v>
      </c>
      <c r="BB68" s="377">
        <v>110</v>
      </c>
      <c r="BC68" s="378">
        <v>54.7</v>
      </c>
      <c r="BD68" s="377">
        <v>0</v>
      </c>
      <c r="BE68" s="378">
        <v>0</v>
      </c>
      <c r="BF68" s="377">
        <v>106</v>
      </c>
      <c r="BG68" s="378">
        <v>41.2</v>
      </c>
      <c r="BH68" s="377">
        <v>151</v>
      </c>
      <c r="BI68" s="378">
        <v>58.8</v>
      </c>
      <c r="BJ68" s="690">
        <v>0</v>
      </c>
      <c r="BK68" s="378">
        <v>0</v>
      </c>
      <c r="BL68" s="377">
        <v>0</v>
      </c>
      <c r="BM68" s="378">
        <v>0</v>
      </c>
      <c r="BN68" s="377">
        <v>108</v>
      </c>
      <c r="BO68" s="378">
        <v>39.4</v>
      </c>
      <c r="BP68" s="377">
        <v>166</v>
      </c>
      <c r="BQ68" s="378">
        <v>60.6</v>
      </c>
      <c r="BR68" s="690">
        <v>0</v>
      </c>
      <c r="BS68" s="378">
        <v>0</v>
      </c>
      <c r="BT68" s="377">
        <v>0</v>
      </c>
      <c r="BU68" s="378">
        <v>0</v>
      </c>
    </row>
    <row r="69" spans="1:73" ht="20.100000000000001" customHeight="1" x14ac:dyDescent="0.25">
      <c r="A69" s="374" t="s">
        <v>95</v>
      </c>
      <c r="B69" s="381" t="s">
        <v>228</v>
      </c>
      <c r="C69" s="375" t="s">
        <v>57</v>
      </c>
      <c r="D69" s="380">
        <v>0</v>
      </c>
      <c r="E69" s="380">
        <v>0</v>
      </c>
      <c r="F69" s="380">
        <v>0</v>
      </c>
      <c r="G69" s="380">
        <v>0</v>
      </c>
      <c r="H69" s="380">
        <v>0</v>
      </c>
      <c r="I69" s="380">
        <v>0</v>
      </c>
      <c r="J69" s="380">
        <v>0</v>
      </c>
      <c r="K69" s="380">
        <v>0</v>
      </c>
      <c r="L69" s="380">
        <v>0</v>
      </c>
      <c r="M69" s="380">
        <v>0</v>
      </c>
      <c r="N69" s="380">
        <v>0</v>
      </c>
      <c r="O69" s="380">
        <v>0</v>
      </c>
      <c r="P69" s="380">
        <v>0</v>
      </c>
      <c r="Q69" s="380">
        <v>0</v>
      </c>
      <c r="R69" s="380">
        <v>0</v>
      </c>
      <c r="S69" s="380">
        <v>0</v>
      </c>
      <c r="T69" s="380">
        <v>0</v>
      </c>
      <c r="U69" s="380">
        <v>0</v>
      </c>
      <c r="V69" s="380">
        <v>0</v>
      </c>
      <c r="W69" s="380">
        <v>0</v>
      </c>
      <c r="X69" s="380">
        <v>0</v>
      </c>
      <c r="Y69" s="380">
        <v>0</v>
      </c>
      <c r="Z69" s="380">
        <v>0</v>
      </c>
      <c r="AA69" s="380">
        <v>0</v>
      </c>
      <c r="AB69" s="380">
        <v>0</v>
      </c>
      <c r="AC69" s="380">
        <v>0</v>
      </c>
      <c r="AD69" s="380">
        <v>0</v>
      </c>
      <c r="AE69" s="380">
        <v>0</v>
      </c>
      <c r="AF69" s="380">
        <v>0</v>
      </c>
      <c r="AG69" s="380">
        <v>0</v>
      </c>
      <c r="AH69" s="380">
        <v>0</v>
      </c>
      <c r="AI69" s="380">
        <v>0</v>
      </c>
      <c r="AJ69" s="380">
        <v>0</v>
      </c>
      <c r="AK69" s="380">
        <v>0</v>
      </c>
      <c r="AL69" s="380">
        <v>0</v>
      </c>
      <c r="AM69" s="380">
        <v>0</v>
      </c>
      <c r="AN69" s="377">
        <v>349</v>
      </c>
      <c r="AO69" s="378">
        <v>45.6</v>
      </c>
      <c r="AP69" s="377">
        <v>416</v>
      </c>
      <c r="AQ69" s="378">
        <v>54.3</v>
      </c>
      <c r="AR69" s="377">
        <v>1</v>
      </c>
      <c r="AS69" s="378">
        <v>0.1</v>
      </c>
      <c r="AT69" s="377">
        <v>302</v>
      </c>
      <c r="AU69" s="378">
        <v>43.5</v>
      </c>
      <c r="AV69" s="377">
        <v>392</v>
      </c>
      <c r="AW69" s="378">
        <v>56.4</v>
      </c>
      <c r="AX69" s="377">
        <v>1</v>
      </c>
      <c r="AY69" s="378">
        <v>0.1</v>
      </c>
      <c r="AZ69" s="377">
        <v>297</v>
      </c>
      <c r="BA69" s="378">
        <v>44.1</v>
      </c>
      <c r="BB69" s="377">
        <v>375</v>
      </c>
      <c r="BC69" s="378">
        <v>55.7</v>
      </c>
      <c r="BD69" s="377">
        <v>1</v>
      </c>
      <c r="BE69" s="378">
        <v>0.1</v>
      </c>
      <c r="BF69" s="377">
        <v>294</v>
      </c>
      <c r="BG69" s="378">
        <v>45.1</v>
      </c>
      <c r="BH69" s="377">
        <v>358</v>
      </c>
      <c r="BI69" s="378">
        <v>54.9</v>
      </c>
      <c r="BJ69" s="690">
        <v>0</v>
      </c>
      <c r="BK69" s="378">
        <v>0</v>
      </c>
      <c r="BL69" s="377">
        <v>0</v>
      </c>
      <c r="BM69" s="378">
        <v>0</v>
      </c>
      <c r="BN69" s="377">
        <v>301</v>
      </c>
      <c r="BO69" s="378">
        <v>38.799999999999997</v>
      </c>
      <c r="BP69" s="377">
        <v>473</v>
      </c>
      <c r="BQ69" s="378">
        <v>61</v>
      </c>
      <c r="BR69" s="690">
        <v>0</v>
      </c>
      <c r="BS69" s="378">
        <v>0</v>
      </c>
      <c r="BT69" s="377">
        <v>2</v>
      </c>
      <c r="BU69" s="378">
        <v>0.3</v>
      </c>
    </row>
    <row r="70" spans="1:73" ht="20.100000000000001" customHeight="1" x14ac:dyDescent="0.25">
      <c r="A70" s="374" t="s">
        <v>95</v>
      </c>
      <c r="B70" s="375" t="s">
        <v>211</v>
      </c>
      <c r="C70" s="375" t="s">
        <v>57</v>
      </c>
      <c r="D70" s="377">
        <v>132</v>
      </c>
      <c r="E70" s="378">
        <v>45.8</v>
      </c>
      <c r="F70" s="377">
        <v>156</v>
      </c>
      <c r="G70" s="378">
        <v>54.2</v>
      </c>
      <c r="H70" s="377">
        <v>0</v>
      </c>
      <c r="I70" s="378">
        <v>0</v>
      </c>
      <c r="J70" s="377">
        <v>135</v>
      </c>
      <c r="K70" s="378">
        <v>45.5</v>
      </c>
      <c r="L70" s="377">
        <v>162</v>
      </c>
      <c r="M70" s="378">
        <v>54.5</v>
      </c>
      <c r="N70" s="377">
        <v>0</v>
      </c>
      <c r="O70" s="378">
        <v>0</v>
      </c>
      <c r="P70" s="377">
        <v>133</v>
      </c>
      <c r="Q70" s="378">
        <v>43.2</v>
      </c>
      <c r="R70" s="377">
        <v>175</v>
      </c>
      <c r="S70" s="378">
        <v>56.8</v>
      </c>
      <c r="T70" s="377">
        <v>0</v>
      </c>
      <c r="U70" s="378">
        <v>0</v>
      </c>
      <c r="V70" s="377">
        <v>127</v>
      </c>
      <c r="W70" s="378">
        <v>46.9</v>
      </c>
      <c r="X70" s="377">
        <v>144</v>
      </c>
      <c r="Y70" s="378">
        <v>53.1</v>
      </c>
      <c r="Z70" s="377">
        <v>0</v>
      </c>
      <c r="AA70" s="378">
        <v>0</v>
      </c>
      <c r="AB70" s="377">
        <v>124</v>
      </c>
      <c r="AC70" s="378">
        <v>44.4</v>
      </c>
      <c r="AD70" s="377">
        <v>155</v>
      </c>
      <c r="AE70" s="378">
        <v>55.6</v>
      </c>
      <c r="AF70" s="377">
        <v>0</v>
      </c>
      <c r="AG70" s="378">
        <v>0</v>
      </c>
      <c r="AH70" s="377">
        <v>134</v>
      </c>
      <c r="AI70" s="378">
        <v>48.4</v>
      </c>
      <c r="AJ70" s="377">
        <v>143</v>
      </c>
      <c r="AK70" s="378">
        <v>51.6</v>
      </c>
      <c r="AL70" s="377">
        <v>0</v>
      </c>
      <c r="AM70" s="378">
        <v>0</v>
      </c>
      <c r="AN70" s="377">
        <v>136</v>
      </c>
      <c r="AO70" s="378">
        <v>48.4</v>
      </c>
      <c r="AP70" s="377">
        <v>145</v>
      </c>
      <c r="AQ70" s="378">
        <v>51.6</v>
      </c>
      <c r="AR70" s="377">
        <v>0</v>
      </c>
      <c r="AS70" s="378">
        <v>0</v>
      </c>
      <c r="AT70" s="377">
        <v>127</v>
      </c>
      <c r="AU70" s="378">
        <v>45</v>
      </c>
      <c r="AV70" s="377">
        <v>155</v>
      </c>
      <c r="AW70" s="378">
        <v>55</v>
      </c>
      <c r="AX70" s="377">
        <v>0</v>
      </c>
      <c r="AY70" s="378">
        <v>0</v>
      </c>
      <c r="AZ70" s="377">
        <v>119</v>
      </c>
      <c r="BA70" s="378">
        <v>44.2</v>
      </c>
      <c r="BB70" s="377">
        <v>150</v>
      </c>
      <c r="BC70" s="378">
        <v>55.8</v>
      </c>
      <c r="BD70" s="377">
        <v>0</v>
      </c>
      <c r="BE70" s="378">
        <v>0</v>
      </c>
      <c r="BF70" s="685">
        <v>104</v>
      </c>
      <c r="BG70" s="686">
        <v>41.6</v>
      </c>
      <c r="BH70" s="685">
        <v>146</v>
      </c>
      <c r="BI70" s="686">
        <v>58.4</v>
      </c>
      <c r="BJ70" s="691">
        <v>0</v>
      </c>
      <c r="BK70" s="686">
        <v>0</v>
      </c>
      <c r="BL70" s="685">
        <v>0</v>
      </c>
      <c r="BM70" s="686">
        <v>0</v>
      </c>
      <c r="BN70" s="685">
        <v>92</v>
      </c>
      <c r="BO70" s="686">
        <v>35.799999999999997</v>
      </c>
      <c r="BP70" s="685">
        <v>163</v>
      </c>
      <c r="BQ70" s="686">
        <v>63.4</v>
      </c>
      <c r="BR70" s="691">
        <v>2</v>
      </c>
      <c r="BS70" s="686">
        <v>0.8</v>
      </c>
      <c r="BT70" s="685">
        <v>0</v>
      </c>
      <c r="BU70" s="686">
        <v>0</v>
      </c>
    </row>
    <row r="71" spans="1:73" ht="20.100000000000001" customHeight="1" x14ac:dyDescent="0.25">
      <c r="A71" s="374" t="s">
        <v>95</v>
      </c>
      <c r="B71" s="375" t="s">
        <v>212</v>
      </c>
      <c r="C71" s="375" t="s">
        <v>57</v>
      </c>
      <c r="D71" s="377">
        <v>618</v>
      </c>
      <c r="E71" s="378">
        <v>51.6</v>
      </c>
      <c r="F71" s="377">
        <v>580</v>
      </c>
      <c r="G71" s="378">
        <v>48.4</v>
      </c>
      <c r="H71" s="377">
        <v>0</v>
      </c>
      <c r="I71" s="378">
        <v>0</v>
      </c>
      <c r="J71" s="377">
        <v>584</v>
      </c>
      <c r="K71" s="378">
        <v>52</v>
      </c>
      <c r="L71" s="377">
        <v>539</v>
      </c>
      <c r="M71" s="378">
        <v>48</v>
      </c>
      <c r="N71" s="377">
        <v>0</v>
      </c>
      <c r="O71" s="378">
        <v>0</v>
      </c>
      <c r="P71" s="377">
        <v>469</v>
      </c>
      <c r="Q71" s="378">
        <v>53.2</v>
      </c>
      <c r="R71" s="377">
        <v>413</v>
      </c>
      <c r="S71" s="378">
        <v>46.8</v>
      </c>
      <c r="T71" s="377">
        <v>0</v>
      </c>
      <c r="U71" s="378">
        <v>0</v>
      </c>
      <c r="V71" s="377">
        <v>557</v>
      </c>
      <c r="W71" s="378">
        <v>51.1</v>
      </c>
      <c r="X71" s="377">
        <v>532</v>
      </c>
      <c r="Y71" s="378">
        <v>48.9</v>
      </c>
      <c r="Z71" s="377">
        <v>0</v>
      </c>
      <c r="AA71" s="378">
        <v>0</v>
      </c>
      <c r="AB71" s="377">
        <v>561</v>
      </c>
      <c r="AC71" s="378">
        <v>47.1</v>
      </c>
      <c r="AD71" s="377">
        <v>628</v>
      </c>
      <c r="AE71" s="378">
        <v>52.8</v>
      </c>
      <c r="AF71" s="377">
        <v>1</v>
      </c>
      <c r="AG71" s="378">
        <v>0.1</v>
      </c>
      <c r="AH71" s="377">
        <v>687</v>
      </c>
      <c r="AI71" s="378">
        <v>47.9</v>
      </c>
      <c r="AJ71" s="377">
        <v>745</v>
      </c>
      <c r="AK71" s="378">
        <v>52</v>
      </c>
      <c r="AL71" s="377">
        <v>1</v>
      </c>
      <c r="AM71" s="378">
        <v>0.1</v>
      </c>
      <c r="AN71" s="377">
        <v>158</v>
      </c>
      <c r="AO71" s="378">
        <v>44</v>
      </c>
      <c r="AP71" s="377">
        <v>200</v>
      </c>
      <c r="AQ71" s="378">
        <v>55.7</v>
      </c>
      <c r="AR71" s="377">
        <v>1</v>
      </c>
      <c r="AS71" s="378">
        <v>0.3</v>
      </c>
      <c r="AT71" s="377">
        <v>141</v>
      </c>
      <c r="AU71" s="378">
        <v>39.9</v>
      </c>
      <c r="AV71" s="377">
        <v>212</v>
      </c>
      <c r="AW71" s="378">
        <v>60.1</v>
      </c>
      <c r="AX71" s="377">
        <v>0</v>
      </c>
      <c r="AY71" s="378">
        <v>0</v>
      </c>
      <c r="AZ71" s="377">
        <v>358</v>
      </c>
      <c r="BA71" s="378">
        <v>42.6</v>
      </c>
      <c r="BB71" s="377">
        <v>482</v>
      </c>
      <c r="BC71" s="378">
        <v>57.4</v>
      </c>
      <c r="BD71" s="377">
        <v>0</v>
      </c>
      <c r="BE71" s="378">
        <v>0</v>
      </c>
      <c r="BF71" s="687">
        <v>400</v>
      </c>
      <c r="BG71" s="688">
        <v>41.7</v>
      </c>
      <c r="BH71" s="687">
        <v>559</v>
      </c>
      <c r="BI71" s="688">
        <v>58.3</v>
      </c>
      <c r="BJ71" s="692">
        <v>0</v>
      </c>
      <c r="BK71" s="688">
        <v>0</v>
      </c>
      <c r="BL71" s="687">
        <v>0</v>
      </c>
      <c r="BM71" s="688">
        <v>0</v>
      </c>
      <c r="BN71" s="687">
        <v>401</v>
      </c>
      <c r="BO71" s="688">
        <v>37.9</v>
      </c>
      <c r="BP71" s="687">
        <v>655</v>
      </c>
      <c r="BQ71" s="688">
        <v>61.9</v>
      </c>
      <c r="BR71" s="692">
        <v>0</v>
      </c>
      <c r="BS71" s="688">
        <v>0</v>
      </c>
      <c r="BT71" s="687">
        <v>2</v>
      </c>
      <c r="BU71" s="688">
        <v>0.2</v>
      </c>
    </row>
    <row r="72" spans="1:73" ht="20.100000000000001" customHeight="1" x14ac:dyDescent="0.25">
      <c r="A72" s="374" t="s">
        <v>96</v>
      </c>
      <c r="B72" s="375" t="s">
        <v>213</v>
      </c>
      <c r="C72" s="375" t="s">
        <v>59</v>
      </c>
      <c r="D72" s="377">
        <v>537</v>
      </c>
      <c r="E72" s="378">
        <v>62.7</v>
      </c>
      <c r="F72" s="377">
        <v>317</v>
      </c>
      <c r="G72" s="378">
        <v>37</v>
      </c>
      <c r="H72" s="377">
        <v>3</v>
      </c>
      <c r="I72" s="378">
        <v>0.4</v>
      </c>
      <c r="J72" s="377">
        <v>881</v>
      </c>
      <c r="K72" s="378">
        <v>61</v>
      </c>
      <c r="L72" s="377">
        <v>548</v>
      </c>
      <c r="M72" s="378">
        <v>38</v>
      </c>
      <c r="N72" s="377">
        <v>15</v>
      </c>
      <c r="O72" s="378">
        <v>1</v>
      </c>
      <c r="P72" s="377">
        <v>889</v>
      </c>
      <c r="Q72" s="378">
        <v>60.4</v>
      </c>
      <c r="R72" s="377">
        <v>583</v>
      </c>
      <c r="S72" s="378">
        <v>39.6</v>
      </c>
      <c r="T72" s="377">
        <v>0</v>
      </c>
      <c r="U72" s="378">
        <v>0</v>
      </c>
      <c r="V72" s="377">
        <v>798</v>
      </c>
      <c r="W72" s="378">
        <v>56.9</v>
      </c>
      <c r="X72" s="377">
        <v>600</v>
      </c>
      <c r="Y72" s="378">
        <v>42.8</v>
      </c>
      <c r="Z72" s="377">
        <v>5</v>
      </c>
      <c r="AA72" s="378">
        <v>0.4</v>
      </c>
      <c r="AB72" s="377">
        <v>699</v>
      </c>
      <c r="AC72" s="378">
        <v>54.4</v>
      </c>
      <c r="AD72" s="377">
        <v>584</v>
      </c>
      <c r="AE72" s="378">
        <v>45.5</v>
      </c>
      <c r="AF72" s="377">
        <v>1</v>
      </c>
      <c r="AG72" s="378">
        <v>0.1</v>
      </c>
      <c r="AH72" s="377">
        <v>660</v>
      </c>
      <c r="AI72" s="378">
        <v>54.7</v>
      </c>
      <c r="AJ72" s="377">
        <v>544</v>
      </c>
      <c r="AK72" s="378">
        <v>45.1</v>
      </c>
      <c r="AL72" s="377">
        <v>2</v>
      </c>
      <c r="AM72" s="378">
        <v>0.2</v>
      </c>
      <c r="AN72" s="377">
        <v>517</v>
      </c>
      <c r="AO72" s="378">
        <v>52.1</v>
      </c>
      <c r="AP72" s="377">
        <v>475</v>
      </c>
      <c r="AQ72" s="378">
        <v>47.8</v>
      </c>
      <c r="AR72" s="377">
        <v>1</v>
      </c>
      <c r="AS72" s="378">
        <v>0.1</v>
      </c>
      <c r="AT72" s="377">
        <v>763</v>
      </c>
      <c r="AU72" s="378">
        <v>49.7</v>
      </c>
      <c r="AV72" s="377">
        <v>772</v>
      </c>
      <c r="AW72" s="378">
        <v>50.3</v>
      </c>
      <c r="AX72" s="377">
        <v>0</v>
      </c>
      <c r="AY72" s="378">
        <v>0</v>
      </c>
      <c r="AZ72" s="377">
        <v>721</v>
      </c>
      <c r="BA72" s="378">
        <v>50.1</v>
      </c>
      <c r="BB72" s="377">
        <v>716</v>
      </c>
      <c r="BC72" s="378">
        <v>49.8</v>
      </c>
      <c r="BD72" s="377">
        <v>2</v>
      </c>
      <c r="BE72" s="378">
        <v>0.1</v>
      </c>
      <c r="BF72" s="377">
        <v>829</v>
      </c>
      <c r="BG72" s="378">
        <v>50.7</v>
      </c>
      <c r="BH72" s="377">
        <v>805</v>
      </c>
      <c r="BI72" s="378">
        <v>49.2</v>
      </c>
      <c r="BJ72" s="690">
        <v>0</v>
      </c>
      <c r="BK72" s="378">
        <v>0</v>
      </c>
      <c r="BL72" s="377">
        <v>2</v>
      </c>
      <c r="BM72" s="378">
        <v>0.1</v>
      </c>
      <c r="BN72" s="377">
        <v>903</v>
      </c>
      <c r="BO72" s="378">
        <v>47.7</v>
      </c>
      <c r="BP72" s="377">
        <v>989</v>
      </c>
      <c r="BQ72" s="378">
        <v>52.2</v>
      </c>
      <c r="BR72" s="690">
        <v>0</v>
      </c>
      <c r="BS72" s="378">
        <v>0</v>
      </c>
      <c r="BT72" s="377">
        <v>3</v>
      </c>
      <c r="BU72" s="378">
        <v>0.2</v>
      </c>
    </row>
    <row r="73" spans="1:73" ht="20.100000000000001" customHeight="1" x14ac:dyDescent="0.25">
      <c r="A73" s="374" t="s">
        <v>96</v>
      </c>
      <c r="B73" s="375" t="s">
        <v>252</v>
      </c>
      <c r="C73" s="375" t="s">
        <v>57</v>
      </c>
      <c r="D73" s="377">
        <v>250</v>
      </c>
      <c r="E73" s="378">
        <v>69.099999999999994</v>
      </c>
      <c r="F73" s="377">
        <v>108</v>
      </c>
      <c r="G73" s="378">
        <v>29.8</v>
      </c>
      <c r="H73" s="377">
        <v>4</v>
      </c>
      <c r="I73" s="378">
        <v>1.1000000000000001</v>
      </c>
      <c r="J73" s="377">
        <v>268</v>
      </c>
      <c r="K73" s="378">
        <v>70.5</v>
      </c>
      <c r="L73" s="377">
        <v>110</v>
      </c>
      <c r="M73" s="378">
        <v>28.9</v>
      </c>
      <c r="N73" s="377">
        <v>2</v>
      </c>
      <c r="O73" s="378">
        <v>0.5</v>
      </c>
      <c r="P73" s="377">
        <v>251</v>
      </c>
      <c r="Q73" s="378">
        <v>69.900000000000006</v>
      </c>
      <c r="R73" s="377">
        <v>108</v>
      </c>
      <c r="S73" s="378">
        <v>30.1</v>
      </c>
      <c r="T73" s="377">
        <v>0</v>
      </c>
      <c r="U73" s="378">
        <v>0</v>
      </c>
      <c r="V73" s="377">
        <v>274</v>
      </c>
      <c r="W73" s="378">
        <v>68.8</v>
      </c>
      <c r="X73" s="377">
        <v>120</v>
      </c>
      <c r="Y73" s="378">
        <v>30.2</v>
      </c>
      <c r="Z73" s="377">
        <v>4</v>
      </c>
      <c r="AA73" s="378">
        <v>1</v>
      </c>
      <c r="AB73" s="377">
        <v>315</v>
      </c>
      <c r="AC73" s="378">
        <v>70.3</v>
      </c>
      <c r="AD73" s="377">
        <v>133</v>
      </c>
      <c r="AE73" s="378">
        <v>29.7</v>
      </c>
      <c r="AF73" s="377">
        <v>0</v>
      </c>
      <c r="AG73" s="378">
        <v>0</v>
      </c>
      <c r="AH73" s="377">
        <v>214</v>
      </c>
      <c r="AI73" s="378">
        <v>65.2</v>
      </c>
      <c r="AJ73" s="377">
        <v>114</v>
      </c>
      <c r="AK73" s="378">
        <v>34.799999999999997</v>
      </c>
      <c r="AL73" s="377">
        <v>0</v>
      </c>
      <c r="AM73" s="378">
        <v>0</v>
      </c>
      <c r="AN73" s="377">
        <v>222</v>
      </c>
      <c r="AO73" s="378">
        <v>73.5</v>
      </c>
      <c r="AP73" s="377">
        <v>80</v>
      </c>
      <c r="AQ73" s="378">
        <v>26.5</v>
      </c>
      <c r="AR73" s="377">
        <v>0</v>
      </c>
      <c r="AS73" s="378">
        <v>0</v>
      </c>
      <c r="AT73" s="377">
        <v>159</v>
      </c>
      <c r="AU73" s="378">
        <v>63.9</v>
      </c>
      <c r="AV73" s="377">
        <v>90</v>
      </c>
      <c r="AW73" s="378">
        <v>36.1</v>
      </c>
      <c r="AX73" s="377">
        <v>0</v>
      </c>
      <c r="AY73" s="378">
        <v>0</v>
      </c>
      <c r="AZ73" s="377">
        <v>124</v>
      </c>
      <c r="BA73" s="378">
        <v>57.1</v>
      </c>
      <c r="BB73" s="377">
        <v>93</v>
      </c>
      <c r="BC73" s="378">
        <v>42.9</v>
      </c>
      <c r="BD73" s="377">
        <v>0</v>
      </c>
      <c r="BE73" s="378">
        <v>0</v>
      </c>
      <c r="BF73" s="377">
        <v>151</v>
      </c>
      <c r="BG73" s="378">
        <v>64.8</v>
      </c>
      <c r="BH73" s="377">
        <v>82</v>
      </c>
      <c r="BI73" s="378">
        <v>35.200000000000003</v>
      </c>
      <c r="BJ73" s="690">
        <v>0</v>
      </c>
      <c r="BK73" s="378">
        <v>0</v>
      </c>
      <c r="BL73" s="377">
        <v>0</v>
      </c>
      <c r="BM73" s="378">
        <v>0</v>
      </c>
      <c r="BN73" s="377">
        <v>85</v>
      </c>
      <c r="BO73" s="378">
        <v>49.7</v>
      </c>
      <c r="BP73" s="377">
        <v>86</v>
      </c>
      <c r="BQ73" s="378">
        <v>50.3</v>
      </c>
      <c r="BR73" s="690">
        <v>0</v>
      </c>
      <c r="BS73" s="378">
        <v>0</v>
      </c>
      <c r="BT73" s="377">
        <v>0</v>
      </c>
      <c r="BU73" s="378">
        <v>0</v>
      </c>
    </row>
    <row r="74" spans="1:73" ht="20.100000000000001" customHeight="1" x14ac:dyDescent="0.25">
      <c r="A74" s="374" t="s">
        <v>97</v>
      </c>
      <c r="B74" s="375" t="s">
        <v>229</v>
      </c>
      <c r="C74" s="375" t="s">
        <v>57</v>
      </c>
      <c r="D74" s="377">
        <v>159</v>
      </c>
      <c r="E74" s="378">
        <v>53.7</v>
      </c>
      <c r="F74" s="377">
        <v>137</v>
      </c>
      <c r="G74" s="378">
        <v>46.3</v>
      </c>
      <c r="H74" s="377">
        <v>0</v>
      </c>
      <c r="I74" s="378">
        <v>0</v>
      </c>
      <c r="J74" s="377">
        <v>153</v>
      </c>
      <c r="K74" s="378">
        <v>42.9</v>
      </c>
      <c r="L74" s="377">
        <v>202</v>
      </c>
      <c r="M74" s="378">
        <v>56.6</v>
      </c>
      <c r="N74" s="377">
        <v>2</v>
      </c>
      <c r="O74" s="378">
        <v>0.6</v>
      </c>
      <c r="P74" s="377">
        <v>177</v>
      </c>
      <c r="Q74" s="378">
        <v>53.2</v>
      </c>
      <c r="R74" s="377">
        <v>156</v>
      </c>
      <c r="S74" s="378">
        <v>46.8</v>
      </c>
      <c r="T74" s="377">
        <v>0</v>
      </c>
      <c r="U74" s="378">
        <v>0</v>
      </c>
      <c r="V74" s="377">
        <v>186</v>
      </c>
      <c r="W74" s="378">
        <v>58.9</v>
      </c>
      <c r="X74" s="377">
        <v>130</v>
      </c>
      <c r="Y74" s="378">
        <v>41.1</v>
      </c>
      <c r="Z74" s="377">
        <v>0</v>
      </c>
      <c r="AA74" s="378">
        <v>0</v>
      </c>
      <c r="AB74" s="377">
        <v>169</v>
      </c>
      <c r="AC74" s="378">
        <v>46.9</v>
      </c>
      <c r="AD74" s="377">
        <v>190</v>
      </c>
      <c r="AE74" s="378">
        <v>52.8</v>
      </c>
      <c r="AF74" s="377">
        <v>1</v>
      </c>
      <c r="AG74" s="378">
        <v>0.3</v>
      </c>
      <c r="AH74" s="377">
        <v>1029</v>
      </c>
      <c r="AI74" s="378">
        <v>47</v>
      </c>
      <c r="AJ74" s="377">
        <v>1158</v>
      </c>
      <c r="AK74" s="378">
        <v>52.9</v>
      </c>
      <c r="AL74" s="377">
        <v>1</v>
      </c>
      <c r="AM74" s="378">
        <v>0</v>
      </c>
      <c r="AN74" s="377">
        <v>172</v>
      </c>
      <c r="AO74" s="378">
        <v>46</v>
      </c>
      <c r="AP74" s="377">
        <v>202</v>
      </c>
      <c r="AQ74" s="378">
        <v>54</v>
      </c>
      <c r="AR74" s="377">
        <v>0</v>
      </c>
      <c r="AS74" s="378">
        <v>0</v>
      </c>
      <c r="AT74" s="377">
        <v>145</v>
      </c>
      <c r="AU74" s="378">
        <v>42.6</v>
      </c>
      <c r="AV74" s="377">
        <v>195</v>
      </c>
      <c r="AW74" s="378">
        <v>57.4</v>
      </c>
      <c r="AX74" s="377">
        <v>0</v>
      </c>
      <c r="AY74" s="378">
        <v>0</v>
      </c>
      <c r="AZ74" s="377">
        <v>192</v>
      </c>
      <c r="BA74" s="378">
        <v>53.9</v>
      </c>
      <c r="BB74" s="377">
        <v>164</v>
      </c>
      <c r="BC74" s="378">
        <v>46.1</v>
      </c>
      <c r="BD74" s="377">
        <v>0</v>
      </c>
      <c r="BE74" s="378">
        <v>0</v>
      </c>
      <c r="BF74" s="377">
        <v>172</v>
      </c>
      <c r="BG74" s="378">
        <v>48.7</v>
      </c>
      <c r="BH74" s="377">
        <v>181</v>
      </c>
      <c r="BI74" s="378">
        <v>51.3</v>
      </c>
      <c r="BJ74" s="690">
        <v>0</v>
      </c>
      <c r="BK74" s="378">
        <v>0</v>
      </c>
      <c r="BL74" s="377">
        <v>0</v>
      </c>
      <c r="BM74" s="378">
        <v>0</v>
      </c>
      <c r="BN74" s="377">
        <v>170</v>
      </c>
      <c r="BO74" s="378">
        <v>46.4</v>
      </c>
      <c r="BP74" s="377">
        <v>196</v>
      </c>
      <c r="BQ74" s="378">
        <v>53.6</v>
      </c>
      <c r="BR74" s="690">
        <v>0</v>
      </c>
      <c r="BS74" s="378">
        <v>0</v>
      </c>
      <c r="BT74" s="377">
        <v>0</v>
      </c>
      <c r="BU74" s="378">
        <v>0</v>
      </c>
    </row>
    <row r="75" spans="1:73" ht="20.100000000000001" customHeight="1" x14ac:dyDescent="0.25">
      <c r="A75" s="374" t="s">
        <v>98</v>
      </c>
      <c r="B75" s="375" t="s">
        <v>933</v>
      </c>
      <c r="C75" s="375" t="s">
        <v>59</v>
      </c>
      <c r="D75" s="380">
        <v>0</v>
      </c>
      <c r="E75" s="380">
        <v>0</v>
      </c>
      <c r="F75" s="380">
        <v>0</v>
      </c>
      <c r="G75" s="380">
        <v>0</v>
      </c>
      <c r="H75" s="380">
        <v>0</v>
      </c>
      <c r="I75" s="380">
        <v>0</v>
      </c>
      <c r="J75" s="380">
        <v>0</v>
      </c>
      <c r="K75" s="380">
        <v>0</v>
      </c>
      <c r="L75" s="380">
        <v>0</v>
      </c>
      <c r="M75" s="380">
        <v>0</v>
      </c>
      <c r="N75" s="380">
        <v>0</v>
      </c>
      <c r="O75" s="380">
        <v>0</v>
      </c>
      <c r="P75" s="380">
        <v>0</v>
      </c>
      <c r="Q75" s="380">
        <v>0</v>
      </c>
      <c r="R75" s="380">
        <v>0</v>
      </c>
      <c r="S75" s="380">
        <v>0</v>
      </c>
      <c r="T75" s="380">
        <v>0</v>
      </c>
      <c r="U75" s="380">
        <v>0</v>
      </c>
      <c r="V75" s="380">
        <v>0</v>
      </c>
      <c r="W75" s="380">
        <v>0</v>
      </c>
      <c r="X75" s="380">
        <v>0</v>
      </c>
      <c r="Y75" s="380">
        <v>0</v>
      </c>
      <c r="Z75" s="380">
        <v>0</v>
      </c>
      <c r="AA75" s="380">
        <v>0</v>
      </c>
      <c r="AB75" s="380">
        <v>0</v>
      </c>
      <c r="AC75" s="380">
        <v>0</v>
      </c>
      <c r="AD75" s="380">
        <v>0</v>
      </c>
      <c r="AE75" s="380">
        <v>0</v>
      </c>
      <c r="AF75" s="380">
        <v>0</v>
      </c>
      <c r="AG75" s="380">
        <v>0</v>
      </c>
      <c r="AH75" s="380">
        <v>0</v>
      </c>
      <c r="AI75" s="380">
        <v>0</v>
      </c>
      <c r="AJ75" s="380">
        <v>0</v>
      </c>
      <c r="AK75" s="380">
        <v>0</v>
      </c>
      <c r="AL75" s="380">
        <v>0</v>
      </c>
      <c r="AM75" s="380">
        <v>0</v>
      </c>
      <c r="AN75" s="380">
        <v>0</v>
      </c>
      <c r="AO75" s="380">
        <v>0</v>
      </c>
      <c r="AP75" s="380">
        <v>0</v>
      </c>
      <c r="AQ75" s="380">
        <v>0</v>
      </c>
      <c r="AR75" s="380">
        <v>0</v>
      </c>
      <c r="AS75" s="380">
        <v>0</v>
      </c>
      <c r="AT75" s="380">
        <v>0</v>
      </c>
      <c r="AU75" s="380">
        <v>0</v>
      </c>
      <c r="AV75" s="380">
        <v>0</v>
      </c>
      <c r="AW75" s="380">
        <v>0</v>
      </c>
      <c r="AX75" s="380">
        <v>0</v>
      </c>
      <c r="AY75" s="380">
        <v>0</v>
      </c>
      <c r="AZ75" s="380">
        <v>0</v>
      </c>
      <c r="BA75" s="380">
        <v>0</v>
      </c>
      <c r="BB75" s="380">
        <v>0</v>
      </c>
      <c r="BC75" s="380">
        <v>0</v>
      </c>
      <c r="BD75" s="380">
        <v>0</v>
      </c>
      <c r="BE75" s="380">
        <v>0</v>
      </c>
      <c r="BF75" s="380">
        <v>0</v>
      </c>
      <c r="BG75" s="380">
        <v>0</v>
      </c>
      <c r="BH75" s="380">
        <v>0</v>
      </c>
      <c r="BI75" s="380">
        <v>0</v>
      </c>
      <c r="BJ75" s="380">
        <v>0</v>
      </c>
      <c r="BK75" s="380">
        <v>0</v>
      </c>
      <c r="BL75" s="380">
        <v>0</v>
      </c>
      <c r="BM75" s="380">
        <v>0</v>
      </c>
      <c r="BN75" s="777">
        <v>166</v>
      </c>
      <c r="BO75" s="897">
        <v>45.5</v>
      </c>
      <c r="BP75" s="777">
        <v>198</v>
      </c>
      <c r="BQ75" s="380">
        <v>54.2</v>
      </c>
      <c r="BR75" s="690">
        <v>0</v>
      </c>
      <c r="BS75" s="378">
        <v>0</v>
      </c>
      <c r="BT75" s="777">
        <v>1</v>
      </c>
      <c r="BU75" s="897">
        <v>0.3</v>
      </c>
    </row>
    <row r="76" spans="1:73" ht="20.100000000000001" customHeight="1" x14ac:dyDescent="0.25">
      <c r="A76" s="374" t="s">
        <v>98</v>
      </c>
      <c r="B76" s="375" t="s">
        <v>215</v>
      </c>
      <c r="C76" s="375" t="s">
        <v>57</v>
      </c>
      <c r="D76" s="377">
        <v>140</v>
      </c>
      <c r="E76" s="378">
        <v>57.9</v>
      </c>
      <c r="F76" s="377">
        <v>101</v>
      </c>
      <c r="G76" s="378">
        <v>41.7</v>
      </c>
      <c r="H76" s="377">
        <v>1</v>
      </c>
      <c r="I76" s="378">
        <v>0.4</v>
      </c>
      <c r="J76" s="377">
        <v>151</v>
      </c>
      <c r="K76" s="378">
        <v>57.6</v>
      </c>
      <c r="L76" s="377">
        <v>109</v>
      </c>
      <c r="M76" s="378">
        <v>41.6</v>
      </c>
      <c r="N76" s="377">
        <v>2</v>
      </c>
      <c r="O76" s="378">
        <v>0.8</v>
      </c>
      <c r="P76" s="377">
        <v>94</v>
      </c>
      <c r="Q76" s="378">
        <v>51.6</v>
      </c>
      <c r="R76" s="377">
        <v>88</v>
      </c>
      <c r="S76" s="378">
        <v>48.4</v>
      </c>
      <c r="T76" s="377">
        <v>0</v>
      </c>
      <c r="U76" s="378">
        <v>0</v>
      </c>
      <c r="V76" s="377">
        <v>89</v>
      </c>
      <c r="W76" s="378">
        <v>51.1</v>
      </c>
      <c r="X76" s="377">
        <v>85</v>
      </c>
      <c r="Y76" s="378">
        <v>48.9</v>
      </c>
      <c r="Z76" s="377">
        <v>0</v>
      </c>
      <c r="AA76" s="378">
        <v>0</v>
      </c>
      <c r="AB76" s="377">
        <v>92</v>
      </c>
      <c r="AC76" s="378">
        <v>52.9</v>
      </c>
      <c r="AD76" s="377">
        <v>82</v>
      </c>
      <c r="AE76" s="378">
        <v>47.1</v>
      </c>
      <c r="AF76" s="377">
        <v>0</v>
      </c>
      <c r="AG76" s="378">
        <v>0</v>
      </c>
      <c r="AH76" s="377">
        <v>94</v>
      </c>
      <c r="AI76" s="378">
        <v>46.8</v>
      </c>
      <c r="AJ76" s="377">
        <v>107</v>
      </c>
      <c r="AK76" s="378">
        <v>53.2</v>
      </c>
      <c r="AL76" s="377">
        <v>0</v>
      </c>
      <c r="AM76" s="378">
        <v>0</v>
      </c>
      <c r="AN76" s="377">
        <v>141</v>
      </c>
      <c r="AO76" s="378">
        <v>55.3</v>
      </c>
      <c r="AP76" s="377">
        <v>114</v>
      </c>
      <c r="AQ76" s="378">
        <v>44.7</v>
      </c>
      <c r="AR76" s="377">
        <v>0</v>
      </c>
      <c r="AS76" s="378">
        <v>0</v>
      </c>
      <c r="AT76" s="377">
        <v>109</v>
      </c>
      <c r="AU76" s="378">
        <v>42.7</v>
      </c>
      <c r="AV76" s="377">
        <v>146</v>
      </c>
      <c r="AW76" s="378">
        <v>57.3</v>
      </c>
      <c r="AX76" s="377">
        <v>0</v>
      </c>
      <c r="AY76" s="378">
        <v>0</v>
      </c>
      <c r="AZ76" s="377">
        <v>103</v>
      </c>
      <c r="BA76" s="378">
        <v>39.6</v>
      </c>
      <c r="BB76" s="377">
        <v>157</v>
      </c>
      <c r="BC76" s="378">
        <v>60.4</v>
      </c>
      <c r="BD76" s="377">
        <v>0</v>
      </c>
      <c r="BE76" s="378">
        <v>0</v>
      </c>
      <c r="BF76" s="377">
        <v>107</v>
      </c>
      <c r="BG76" s="378">
        <v>43.7</v>
      </c>
      <c r="BH76" s="377">
        <v>138</v>
      </c>
      <c r="BI76" s="378">
        <v>56.3</v>
      </c>
      <c r="BJ76" s="690">
        <v>0</v>
      </c>
      <c r="BK76" s="378">
        <v>0</v>
      </c>
      <c r="BL76" s="377">
        <v>0</v>
      </c>
      <c r="BM76" s="378">
        <v>0</v>
      </c>
      <c r="BN76" s="377">
        <v>107</v>
      </c>
      <c r="BO76" s="378">
        <v>43.1</v>
      </c>
      <c r="BP76" s="377">
        <v>140</v>
      </c>
      <c r="BQ76" s="378">
        <v>56.5</v>
      </c>
      <c r="BR76" s="690">
        <v>0</v>
      </c>
      <c r="BS76" s="378">
        <v>0</v>
      </c>
      <c r="BT76" s="377">
        <v>1</v>
      </c>
      <c r="BU76" s="378">
        <v>0.4</v>
      </c>
    </row>
    <row r="77" spans="1:73" ht="20.100000000000001" customHeight="1" x14ac:dyDescent="0.25">
      <c r="A77" s="374" t="s">
        <v>99</v>
      </c>
      <c r="B77" s="375" t="s">
        <v>216</v>
      </c>
      <c r="C77" s="375" t="s">
        <v>57</v>
      </c>
      <c r="D77" s="377">
        <v>665</v>
      </c>
      <c r="E77" s="378">
        <v>51.7</v>
      </c>
      <c r="F77" s="377">
        <v>599</v>
      </c>
      <c r="G77" s="378">
        <v>46.6</v>
      </c>
      <c r="H77" s="377">
        <v>22</v>
      </c>
      <c r="I77" s="378">
        <v>1.7</v>
      </c>
      <c r="J77" s="377">
        <v>746</v>
      </c>
      <c r="K77" s="378">
        <v>52.1</v>
      </c>
      <c r="L77" s="377">
        <v>667</v>
      </c>
      <c r="M77" s="378">
        <v>46.6</v>
      </c>
      <c r="N77" s="377">
        <v>18</v>
      </c>
      <c r="O77" s="378">
        <v>1.3</v>
      </c>
      <c r="P77" s="377">
        <v>702</v>
      </c>
      <c r="Q77" s="378">
        <v>51.4</v>
      </c>
      <c r="R77" s="377">
        <v>663</v>
      </c>
      <c r="S77" s="378">
        <v>48.5</v>
      </c>
      <c r="T77" s="377">
        <v>1</v>
      </c>
      <c r="U77" s="378">
        <v>0.1</v>
      </c>
      <c r="V77" s="377">
        <v>512</v>
      </c>
      <c r="W77" s="378">
        <v>51.3</v>
      </c>
      <c r="X77" s="377">
        <v>484</v>
      </c>
      <c r="Y77" s="378">
        <v>48.4</v>
      </c>
      <c r="Z77" s="377">
        <v>3</v>
      </c>
      <c r="AA77" s="378">
        <v>0.3</v>
      </c>
      <c r="AB77" s="377">
        <v>502</v>
      </c>
      <c r="AC77" s="378">
        <v>52.3</v>
      </c>
      <c r="AD77" s="377">
        <v>455</v>
      </c>
      <c r="AE77" s="378">
        <v>47.4</v>
      </c>
      <c r="AF77" s="377">
        <v>3</v>
      </c>
      <c r="AG77" s="378">
        <v>0.3</v>
      </c>
      <c r="AH77" s="377">
        <v>466</v>
      </c>
      <c r="AI77" s="378">
        <v>48.4</v>
      </c>
      <c r="AJ77" s="377">
        <v>495</v>
      </c>
      <c r="AK77" s="378">
        <v>51.5</v>
      </c>
      <c r="AL77" s="377">
        <v>1</v>
      </c>
      <c r="AM77" s="378">
        <v>0.1</v>
      </c>
      <c r="AN77" s="377">
        <v>420</v>
      </c>
      <c r="AO77" s="378">
        <v>49.2</v>
      </c>
      <c r="AP77" s="377">
        <v>433</v>
      </c>
      <c r="AQ77" s="378">
        <v>50.8</v>
      </c>
      <c r="AR77" s="377">
        <v>0</v>
      </c>
      <c r="AS77" s="378">
        <v>0</v>
      </c>
      <c r="AT77" s="377">
        <v>472</v>
      </c>
      <c r="AU77" s="378">
        <v>49.9</v>
      </c>
      <c r="AV77" s="377">
        <v>473</v>
      </c>
      <c r="AW77" s="378">
        <v>50</v>
      </c>
      <c r="AX77" s="377">
        <v>1</v>
      </c>
      <c r="AY77" s="378">
        <v>0.1</v>
      </c>
      <c r="AZ77" s="377">
        <v>360</v>
      </c>
      <c r="BA77" s="378">
        <v>49.5</v>
      </c>
      <c r="BB77" s="377">
        <v>367</v>
      </c>
      <c r="BC77" s="378">
        <v>50.4</v>
      </c>
      <c r="BD77" s="377">
        <v>1</v>
      </c>
      <c r="BE77" s="378">
        <v>0.1</v>
      </c>
      <c r="BF77" s="377">
        <v>114</v>
      </c>
      <c r="BG77" s="378">
        <v>48.3</v>
      </c>
      <c r="BH77" s="377">
        <v>121</v>
      </c>
      <c r="BI77" s="378">
        <v>51.3</v>
      </c>
      <c r="BJ77" s="690">
        <v>0</v>
      </c>
      <c r="BK77" s="378">
        <v>0</v>
      </c>
      <c r="BL77" s="377">
        <v>1</v>
      </c>
      <c r="BM77" s="378">
        <v>0.4</v>
      </c>
      <c r="BN77" s="377">
        <v>71</v>
      </c>
      <c r="BO77" s="378">
        <v>50.4</v>
      </c>
      <c r="BP77" s="377">
        <v>69</v>
      </c>
      <c r="BQ77" s="378">
        <v>48.9</v>
      </c>
      <c r="BR77" s="690">
        <v>0</v>
      </c>
      <c r="BS77" s="378">
        <v>0</v>
      </c>
      <c r="BT77" s="377">
        <v>1</v>
      </c>
      <c r="BU77" s="378">
        <v>0.7</v>
      </c>
    </row>
    <row r="78" spans="1:73" ht="20.100000000000001" customHeight="1" x14ac:dyDescent="0.25">
      <c r="A78" s="374" t="s">
        <v>100</v>
      </c>
      <c r="B78" s="375" t="s">
        <v>217</v>
      </c>
      <c r="C78" s="375" t="s">
        <v>59</v>
      </c>
      <c r="D78" s="379">
        <v>1231</v>
      </c>
      <c r="E78" s="378">
        <v>54.3</v>
      </c>
      <c r="F78" s="379">
        <v>1005</v>
      </c>
      <c r="G78" s="378">
        <v>44.4</v>
      </c>
      <c r="H78" s="377">
        <v>30</v>
      </c>
      <c r="I78" s="378">
        <v>1.3</v>
      </c>
      <c r="J78" s="379">
        <v>1207</v>
      </c>
      <c r="K78" s="378">
        <v>52.1</v>
      </c>
      <c r="L78" s="379">
        <v>1080</v>
      </c>
      <c r="M78" s="378">
        <v>46.6</v>
      </c>
      <c r="N78" s="377">
        <v>29</v>
      </c>
      <c r="O78" s="378">
        <v>1.3</v>
      </c>
      <c r="P78" s="379">
        <v>1135</v>
      </c>
      <c r="Q78" s="378">
        <v>52.5</v>
      </c>
      <c r="R78" s="379">
        <v>1027</v>
      </c>
      <c r="S78" s="378">
        <v>47.5</v>
      </c>
      <c r="T78" s="377">
        <v>0</v>
      </c>
      <c r="U78" s="378">
        <v>0</v>
      </c>
      <c r="V78" s="379">
        <v>1177</v>
      </c>
      <c r="W78" s="378">
        <v>50</v>
      </c>
      <c r="X78" s="379">
        <v>1161</v>
      </c>
      <c r="Y78" s="378">
        <v>49.3</v>
      </c>
      <c r="Z78" s="377">
        <v>15</v>
      </c>
      <c r="AA78" s="378">
        <v>0.6</v>
      </c>
      <c r="AB78" s="379">
        <v>1198</v>
      </c>
      <c r="AC78" s="378">
        <v>51.7</v>
      </c>
      <c r="AD78" s="379">
        <v>1117</v>
      </c>
      <c r="AE78" s="378">
        <v>48.2</v>
      </c>
      <c r="AF78" s="377">
        <v>1</v>
      </c>
      <c r="AG78" s="378">
        <v>0</v>
      </c>
      <c r="AH78" s="379">
        <v>1216</v>
      </c>
      <c r="AI78" s="378">
        <v>49.9</v>
      </c>
      <c r="AJ78" s="379">
        <v>1222</v>
      </c>
      <c r="AK78" s="378">
        <v>50.1</v>
      </c>
      <c r="AL78" s="377">
        <v>0</v>
      </c>
      <c r="AM78" s="378">
        <v>0</v>
      </c>
      <c r="AN78" s="379">
        <v>1183</v>
      </c>
      <c r="AO78" s="378">
        <v>46.4</v>
      </c>
      <c r="AP78" s="379">
        <v>1368</v>
      </c>
      <c r="AQ78" s="378">
        <v>53.6</v>
      </c>
      <c r="AR78" s="377">
        <v>1</v>
      </c>
      <c r="AS78" s="378">
        <v>0</v>
      </c>
      <c r="AT78" s="379">
        <v>1214</v>
      </c>
      <c r="AU78" s="378">
        <v>46.9</v>
      </c>
      <c r="AV78" s="379">
        <v>1368</v>
      </c>
      <c r="AW78" s="378">
        <v>52.9</v>
      </c>
      <c r="AX78" s="377">
        <v>4</v>
      </c>
      <c r="AY78" s="378">
        <v>0.2</v>
      </c>
      <c r="AZ78" s="379">
        <v>1135</v>
      </c>
      <c r="BA78" s="378">
        <v>45.8</v>
      </c>
      <c r="BB78" s="379">
        <v>1343</v>
      </c>
      <c r="BC78" s="378">
        <v>54.2</v>
      </c>
      <c r="BD78" s="377">
        <v>1</v>
      </c>
      <c r="BE78" s="378">
        <v>0</v>
      </c>
      <c r="BF78" s="379">
        <v>1201</v>
      </c>
      <c r="BG78" s="378">
        <v>45.2</v>
      </c>
      <c r="BH78" s="379">
        <v>1452</v>
      </c>
      <c r="BI78" s="378">
        <v>54.6</v>
      </c>
      <c r="BJ78" s="690">
        <v>0</v>
      </c>
      <c r="BK78" s="378">
        <v>0</v>
      </c>
      <c r="BL78" s="377">
        <v>6</v>
      </c>
      <c r="BM78" s="378">
        <v>0.2</v>
      </c>
      <c r="BN78" s="379">
        <v>1330</v>
      </c>
      <c r="BO78" s="378">
        <v>42.8</v>
      </c>
      <c r="BP78" s="379">
        <v>1771</v>
      </c>
      <c r="BQ78" s="378">
        <v>57</v>
      </c>
      <c r="BR78" s="690">
        <v>0</v>
      </c>
      <c r="BS78" s="378">
        <v>0</v>
      </c>
      <c r="BT78" s="377">
        <v>5</v>
      </c>
      <c r="BU78" s="378">
        <v>0.2</v>
      </c>
    </row>
    <row r="79" spans="1:73" ht="20.100000000000001" customHeight="1" x14ac:dyDescent="0.25">
      <c r="A79" s="374" t="s">
        <v>101</v>
      </c>
      <c r="B79" s="375" t="s">
        <v>625</v>
      </c>
      <c r="C79" s="375" t="s">
        <v>61</v>
      </c>
      <c r="D79" s="380">
        <v>0</v>
      </c>
      <c r="E79" s="380">
        <v>0</v>
      </c>
      <c r="F79" s="380">
        <v>0</v>
      </c>
      <c r="G79" s="380">
        <v>0</v>
      </c>
      <c r="H79" s="380">
        <v>0</v>
      </c>
      <c r="I79" s="380">
        <v>0</v>
      </c>
      <c r="J79" s="380">
        <v>0</v>
      </c>
      <c r="K79" s="380">
        <v>0</v>
      </c>
      <c r="L79" s="380">
        <v>0</v>
      </c>
      <c r="M79" s="380">
        <v>0</v>
      </c>
      <c r="N79" s="380">
        <v>0</v>
      </c>
      <c r="O79" s="380">
        <v>0</v>
      </c>
      <c r="P79" s="380">
        <v>0</v>
      </c>
      <c r="Q79" s="380">
        <v>0</v>
      </c>
      <c r="R79" s="380">
        <v>0</v>
      </c>
      <c r="S79" s="380">
        <v>0</v>
      </c>
      <c r="T79" s="380">
        <v>0</v>
      </c>
      <c r="U79" s="380">
        <v>0</v>
      </c>
      <c r="V79" s="380">
        <v>0</v>
      </c>
      <c r="W79" s="380">
        <v>0</v>
      </c>
      <c r="X79" s="380">
        <v>0</v>
      </c>
      <c r="Y79" s="380">
        <v>0</v>
      </c>
      <c r="Z79" s="380">
        <v>0</v>
      </c>
      <c r="AA79" s="380">
        <v>0</v>
      </c>
      <c r="AB79" s="380">
        <v>0</v>
      </c>
      <c r="AC79" s="380">
        <v>0</v>
      </c>
      <c r="AD79" s="380">
        <v>0</v>
      </c>
      <c r="AE79" s="380">
        <v>0</v>
      </c>
      <c r="AF79" s="380">
        <v>0</v>
      </c>
      <c r="AG79" s="380">
        <v>0</v>
      </c>
      <c r="AH79" s="380">
        <v>0</v>
      </c>
      <c r="AI79" s="380">
        <v>0</v>
      </c>
      <c r="AJ79" s="380">
        <v>0</v>
      </c>
      <c r="AK79" s="380">
        <v>0</v>
      </c>
      <c r="AL79" s="380">
        <v>0</v>
      </c>
      <c r="AM79" s="380">
        <v>0</v>
      </c>
      <c r="AN79" s="380">
        <v>0</v>
      </c>
      <c r="AO79" s="380">
        <v>0</v>
      </c>
      <c r="AP79" s="380">
        <v>0</v>
      </c>
      <c r="AQ79" s="380">
        <v>0</v>
      </c>
      <c r="AR79" s="380">
        <v>0</v>
      </c>
      <c r="AS79" s="380">
        <v>0</v>
      </c>
      <c r="AT79" s="380">
        <v>0</v>
      </c>
      <c r="AU79" s="380">
        <v>0</v>
      </c>
      <c r="AV79" s="380">
        <v>0</v>
      </c>
      <c r="AW79" s="380">
        <v>0</v>
      </c>
      <c r="AX79" s="380">
        <v>0</v>
      </c>
      <c r="AY79" s="380">
        <v>0</v>
      </c>
      <c r="AZ79" s="380">
        <v>0</v>
      </c>
      <c r="BA79" s="380">
        <v>0</v>
      </c>
      <c r="BB79" s="380">
        <v>0</v>
      </c>
      <c r="BC79" s="380">
        <v>0</v>
      </c>
      <c r="BD79" s="380">
        <v>0</v>
      </c>
      <c r="BE79" s="380">
        <v>0</v>
      </c>
      <c r="BF79" s="379">
        <v>70</v>
      </c>
      <c r="BG79" s="378">
        <v>30.8</v>
      </c>
      <c r="BH79" s="379">
        <v>157</v>
      </c>
      <c r="BI79" s="378">
        <v>69.2</v>
      </c>
      <c r="BJ79" s="690">
        <v>0</v>
      </c>
      <c r="BK79" s="378">
        <v>0</v>
      </c>
      <c r="BL79" s="377">
        <v>0</v>
      </c>
      <c r="BM79" s="378">
        <v>0</v>
      </c>
      <c r="BN79" s="379">
        <v>31</v>
      </c>
      <c r="BO79" s="378">
        <v>30.7</v>
      </c>
      <c r="BP79" s="379">
        <v>70</v>
      </c>
      <c r="BQ79" s="378">
        <v>69.3</v>
      </c>
      <c r="BR79" s="690">
        <v>0</v>
      </c>
      <c r="BS79" s="378">
        <v>0</v>
      </c>
      <c r="BT79" s="377">
        <v>0</v>
      </c>
      <c r="BU79" s="378">
        <v>0</v>
      </c>
    </row>
    <row r="80" spans="1:73" ht="20.100000000000001" customHeight="1" x14ac:dyDescent="0.25">
      <c r="A80" s="374" t="s">
        <v>101</v>
      </c>
      <c r="B80" s="375" t="s">
        <v>629</v>
      </c>
      <c r="C80" s="375" t="s">
        <v>59</v>
      </c>
      <c r="D80" s="380">
        <v>0</v>
      </c>
      <c r="E80" s="380">
        <v>0</v>
      </c>
      <c r="F80" s="380">
        <v>0</v>
      </c>
      <c r="G80" s="380">
        <v>0</v>
      </c>
      <c r="H80" s="380">
        <v>0</v>
      </c>
      <c r="I80" s="380">
        <v>0</v>
      </c>
      <c r="J80" s="380">
        <v>0</v>
      </c>
      <c r="K80" s="380">
        <v>0</v>
      </c>
      <c r="L80" s="380">
        <v>0</v>
      </c>
      <c r="M80" s="380">
        <v>0</v>
      </c>
      <c r="N80" s="380">
        <v>0</v>
      </c>
      <c r="O80" s="380">
        <v>0</v>
      </c>
      <c r="P80" s="380">
        <v>0</v>
      </c>
      <c r="Q80" s="380">
        <v>0</v>
      </c>
      <c r="R80" s="380">
        <v>0</v>
      </c>
      <c r="S80" s="380">
        <v>0</v>
      </c>
      <c r="T80" s="380">
        <v>0</v>
      </c>
      <c r="U80" s="380">
        <v>0</v>
      </c>
      <c r="V80" s="380">
        <v>0</v>
      </c>
      <c r="W80" s="380">
        <v>0</v>
      </c>
      <c r="X80" s="380">
        <v>0</v>
      </c>
      <c r="Y80" s="380">
        <v>0</v>
      </c>
      <c r="Z80" s="380">
        <v>0</v>
      </c>
      <c r="AA80" s="380">
        <v>0</v>
      </c>
      <c r="AB80" s="380">
        <v>0</v>
      </c>
      <c r="AC80" s="380">
        <v>0</v>
      </c>
      <c r="AD80" s="380">
        <v>0</v>
      </c>
      <c r="AE80" s="380">
        <v>0</v>
      </c>
      <c r="AF80" s="380">
        <v>0</v>
      </c>
      <c r="AG80" s="380">
        <v>0</v>
      </c>
      <c r="AH80" s="380">
        <v>0</v>
      </c>
      <c r="AI80" s="380">
        <v>0</v>
      </c>
      <c r="AJ80" s="380">
        <v>0</v>
      </c>
      <c r="AK80" s="380">
        <v>0</v>
      </c>
      <c r="AL80" s="380">
        <v>0</v>
      </c>
      <c r="AM80" s="380">
        <v>0</v>
      </c>
      <c r="AN80" s="380">
        <v>0</v>
      </c>
      <c r="AO80" s="380">
        <v>0</v>
      </c>
      <c r="AP80" s="380">
        <v>0</v>
      </c>
      <c r="AQ80" s="380">
        <v>0</v>
      </c>
      <c r="AR80" s="380">
        <v>0</v>
      </c>
      <c r="AS80" s="380">
        <v>0</v>
      </c>
      <c r="AT80" s="380">
        <v>0</v>
      </c>
      <c r="AU80" s="380">
        <v>0</v>
      </c>
      <c r="AV80" s="380">
        <v>0</v>
      </c>
      <c r="AW80" s="380">
        <v>0</v>
      </c>
      <c r="AX80" s="380">
        <v>0</v>
      </c>
      <c r="AY80" s="380">
        <v>0</v>
      </c>
      <c r="AZ80" s="380">
        <v>0</v>
      </c>
      <c r="BA80" s="380">
        <v>0</v>
      </c>
      <c r="BB80" s="380">
        <v>0</v>
      </c>
      <c r="BC80" s="380">
        <v>0</v>
      </c>
      <c r="BD80" s="380">
        <v>0</v>
      </c>
      <c r="BE80" s="380">
        <v>0</v>
      </c>
      <c r="BF80" s="379">
        <v>51</v>
      </c>
      <c r="BG80" s="378">
        <v>36.200000000000003</v>
      </c>
      <c r="BH80" s="379">
        <v>90</v>
      </c>
      <c r="BI80" s="378">
        <v>63.8</v>
      </c>
      <c r="BJ80" s="690">
        <v>0</v>
      </c>
      <c r="BK80" s="378">
        <v>0</v>
      </c>
      <c r="BL80" s="377">
        <v>0</v>
      </c>
      <c r="BM80" s="378">
        <v>0</v>
      </c>
      <c r="BN80" s="379">
        <v>28</v>
      </c>
      <c r="BO80" s="378">
        <v>28.9</v>
      </c>
      <c r="BP80" s="379">
        <v>69</v>
      </c>
      <c r="BQ80" s="378">
        <v>71.099999999999994</v>
      </c>
      <c r="BR80" s="690">
        <v>0</v>
      </c>
      <c r="BS80" s="378">
        <v>0</v>
      </c>
      <c r="BT80" s="377">
        <v>0</v>
      </c>
      <c r="BU80" s="378">
        <v>0</v>
      </c>
    </row>
    <row r="81" spans="1:74" ht="20.100000000000001" customHeight="1" x14ac:dyDescent="0.25">
      <c r="A81" s="374" t="s">
        <v>101</v>
      </c>
      <c r="B81" s="375" t="s">
        <v>218</v>
      </c>
      <c r="C81" s="375" t="s">
        <v>57</v>
      </c>
      <c r="D81" s="377">
        <v>17</v>
      </c>
      <c r="E81" s="378">
        <v>23</v>
      </c>
      <c r="F81" s="377">
        <v>57</v>
      </c>
      <c r="G81" s="378">
        <v>77</v>
      </c>
      <c r="H81" s="377">
        <v>0</v>
      </c>
      <c r="I81" s="378">
        <v>0</v>
      </c>
      <c r="J81" s="377">
        <v>13</v>
      </c>
      <c r="K81" s="378">
        <v>19.7</v>
      </c>
      <c r="L81" s="377">
        <v>53</v>
      </c>
      <c r="M81" s="378">
        <v>80.3</v>
      </c>
      <c r="N81" s="377">
        <v>0</v>
      </c>
      <c r="O81" s="378">
        <v>0</v>
      </c>
      <c r="P81" s="377">
        <v>33</v>
      </c>
      <c r="Q81" s="378">
        <v>34</v>
      </c>
      <c r="R81" s="377">
        <v>64</v>
      </c>
      <c r="S81" s="378">
        <v>66</v>
      </c>
      <c r="T81" s="377">
        <v>0</v>
      </c>
      <c r="U81" s="378">
        <v>0</v>
      </c>
      <c r="V81" s="377">
        <v>54</v>
      </c>
      <c r="W81" s="378">
        <v>41.9</v>
      </c>
      <c r="X81" s="377">
        <v>75</v>
      </c>
      <c r="Y81" s="378">
        <v>58.1</v>
      </c>
      <c r="Z81" s="377">
        <v>0</v>
      </c>
      <c r="AA81" s="378">
        <v>0</v>
      </c>
      <c r="AB81" s="377">
        <v>25</v>
      </c>
      <c r="AC81" s="378">
        <v>31.3</v>
      </c>
      <c r="AD81" s="377">
        <v>55</v>
      </c>
      <c r="AE81" s="378">
        <v>68.8</v>
      </c>
      <c r="AF81" s="377">
        <v>0</v>
      </c>
      <c r="AG81" s="378">
        <v>0</v>
      </c>
      <c r="AH81" s="377">
        <v>27</v>
      </c>
      <c r="AI81" s="378">
        <v>32.5</v>
      </c>
      <c r="AJ81" s="377">
        <v>56</v>
      </c>
      <c r="AK81" s="378">
        <v>67.5</v>
      </c>
      <c r="AL81" s="377">
        <v>0</v>
      </c>
      <c r="AM81" s="378">
        <v>0</v>
      </c>
      <c r="AN81" s="377">
        <v>28</v>
      </c>
      <c r="AO81" s="378">
        <v>25.5</v>
      </c>
      <c r="AP81" s="377">
        <v>68</v>
      </c>
      <c r="AQ81" s="378">
        <v>61.8</v>
      </c>
      <c r="AR81" s="377">
        <v>14</v>
      </c>
      <c r="AS81" s="378">
        <v>12.7</v>
      </c>
      <c r="AT81" s="377">
        <v>35</v>
      </c>
      <c r="AU81" s="378">
        <v>26.9</v>
      </c>
      <c r="AV81" s="377">
        <v>94</v>
      </c>
      <c r="AW81" s="378">
        <v>72.3</v>
      </c>
      <c r="AX81" s="377">
        <v>1</v>
      </c>
      <c r="AY81" s="378">
        <v>0.8</v>
      </c>
      <c r="AZ81" s="377">
        <v>27</v>
      </c>
      <c r="BA81" s="378">
        <v>25.5</v>
      </c>
      <c r="BB81" s="377">
        <v>79</v>
      </c>
      <c r="BC81" s="378">
        <v>74.5</v>
      </c>
      <c r="BD81" s="377">
        <v>0</v>
      </c>
      <c r="BE81" s="378">
        <v>0</v>
      </c>
      <c r="BF81" s="379">
        <v>31</v>
      </c>
      <c r="BG81" s="378">
        <v>29.8</v>
      </c>
      <c r="BH81" s="379">
        <v>73</v>
      </c>
      <c r="BI81" s="378">
        <v>70.2</v>
      </c>
      <c r="BJ81" s="690">
        <v>0</v>
      </c>
      <c r="BK81" s="378">
        <v>0</v>
      </c>
      <c r="BL81" s="377">
        <v>0</v>
      </c>
      <c r="BM81" s="378">
        <v>0</v>
      </c>
      <c r="BN81" s="379">
        <v>33</v>
      </c>
      <c r="BO81" s="378">
        <v>35.5</v>
      </c>
      <c r="BP81" s="379">
        <v>60</v>
      </c>
      <c r="BQ81" s="378">
        <v>64.5</v>
      </c>
      <c r="BR81" s="690">
        <v>0</v>
      </c>
      <c r="BS81" s="378">
        <v>0</v>
      </c>
      <c r="BT81" s="377">
        <v>0</v>
      </c>
      <c r="BU81" s="378">
        <v>0</v>
      </c>
    </row>
    <row r="82" spans="1:74" ht="21" customHeight="1" thickBot="1" x14ac:dyDescent="0.3">
      <c r="A82" s="44"/>
      <c r="B82" s="45" t="s">
        <v>230</v>
      </c>
      <c r="C82" s="45"/>
      <c r="D82" s="35">
        <v>37722</v>
      </c>
      <c r="E82" s="37">
        <v>51.7</v>
      </c>
      <c r="F82" s="35">
        <v>34341</v>
      </c>
      <c r="G82" s="38">
        <v>47</v>
      </c>
      <c r="H82" s="37">
        <v>934</v>
      </c>
      <c r="I82" s="37">
        <v>1.3</v>
      </c>
      <c r="J82" s="35">
        <v>40728</v>
      </c>
      <c r="K82" s="37">
        <v>50.9</v>
      </c>
      <c r="L82" s="35">
        <v>38546</v>
      </c>
      <c r="M82" s="37">
        <v>48.2</v>
      </c>
      <c r="N82" s="37">
        <v>679</v>
      </c>
      <c r="O82" s="37">
        <v>0.8</v>
      </c>
      <c r="P82" s="35">
        <v>35618</v>
      </c>
      <c r="Q82" s="37">
        <v>50.4</v>
      </c>
      <c r="R82" s="35">
        <v>35013</v>
      </c>
      <c r="S82" s="37">
        <v>49.5</v>
      </c>
      <c r="T82" s="37">
        <v>36</v>
      </c>
      <c r="U82" s="37">
        <v>0.1</v>
      </c>
      <c r="V82" s="35">
        <v>32009</v>
      </c>
      <c r="W82" s="38">
        <v>48.971130456068416</v>
      </c>
      <c r="X82" s="35">
        <v>33169</v>
      </c>
      <c r="Y82" s="38">
        <v>50.745834799504308</v>
      </c>
      <c r="Z82" s="37">
        <v>185</v>
      </c>
      <c r="AA82" s="38">
        <v>0.28183175405990069</v>
      </c>
      <c r="AB82" s="35">
        <v>35301</v>
      </c>
      <c r="AC82" s="38">
        <v>48.291381668946649</v>
      </c>
      <c r="AD82" s="35">
        <v>37729</v>
      </c>
      <c r="AE82" s="38">
        <v>51.612859097127227</v>
      </c>
      <c r="AF82" s="37">
        <v>70</v>
      </c>
      <c r="AG82" s="38">
        <v>9.575923392612859E-2</v>
      </c>
      <c r="AH82" s="35">
        <v>32227</v>
      </c>
      <c r="AI82" s="38">
        <v>47</v>
      </c>
      <c r="AJ82" s="35">
        <v>36260</v>
      </c>
      <c r="AK82" s="38">
        <v>52.9</v>
      </c>
      <c r="AL82" s="37">
        <v>101</v>
      </c>
      <c r="AM82" s="38">
        <v>0.1</v>
      </c>
      <c r="AN82" s="35">
        <v>33075</v>
      </c>
      <c r="AO82" s="38">
        <v>44.6</v>
      </c>
      <c r="AP82" s="35">
        <v>41052</v>
      </c>
      <c r="AQ82" s="38">
        <v>55.356999999999999</v>
      </c>
      <c r="AR82" s="37">
        <v>31</v>
      </c>
      <c r="AS82" s="38" t="s">
        <v>231</v>
      </c>
      <c r="AT82" s="35">
        <v>32636</v>
      </c>
      <c r="AU82" s="38">
        <v>44.213000000000001</v>
      </c>
      <c r="AV82" s="35">
        <v>40997</v>
      </c>
      <c r="AW82" s="38">
        <v>55.540202000000001</v>
      </c>
      <c r="AX82" s="37">
        <v>182</v>
      </c>
      <c r="AY82" s="38">
        <v>0.246562</v>
      </c>
      <c r="AZ82" s="35">
        <v>31709</v>
      </c>
      <c r="BA82" s="38">
        <v>43.58206083263466</v>
      </c>
      <c r="BB82" s="35">
        <v>40832</v>
      </c>
      <c r="BC82" s="38">
        <v>56.121060516513879</v>
      </c>
      <c r="BD82" s="37">
        <v>216</v>
      </c>
      <c r="BE82" s="38">
        <v>0.3</v>
      </c>
      <c r="BF82" s="35">
        <v>31353</v>
      </c>
      <c r="BG82" s="38">
        <v>41.784500566402343</v>
      </c>
      <c r="BH82" s="35">
        <v>43389</v>
      </c>
      <c r="BI82" s="38">
        <v>57.825014993003265</v>
      </c>
      <c r="BJ82" s="693">
        <v>5</v>
      </c>
      <c r="BK82" s="38" t="s">
        <v>231</v>
      </c>
      <c r="BL82" s="37">
        <v>288</v>
      </c>
      <c r="BM82" s="38">
        <v>0.38382088358765909</v>
      </c>
      <c r="BN82" s="35">
        <v>31619</v>
      </c>
      <c r="BO82" s="38">
        <v>38.876456991098216</v>
      </c>
      <c r="BP82" s="35">
        <v>47091</v>
      </c>
      <c r="BQ82" s="38">
        <v>57.899719667535535</v>
      </c>
      <c r="BR82" s="693">
        <v>9</v>
      </c>
      <c r="BS82" s="38" t="s">
        <v>231</v>
      </c>
      <c r="BT82" s="321">
        <v>2613</v>
      </c>
      <c r="BU82" s="38">
        <v>3.2</v>
      </c>
    </row>
    <row r="83" spans="1:74" ht="30.6" customHeight="1" thickTop="1" x14ac:dyDescent="0.25">
      <c r="A83" s="361"/>
      <c r="B83" s="276" t="s">
        <v>220</v>
      </c>
      <c r="C83" s="276"/>
      <c r="D83" s="363"/>
      <c r="E83" s="363"/>
      <c r="F83" s="362"/>
      <c r="G83" s="1020"/>
      <c r="H83" s="1020"/>
      <c r="I83" s="362"/>
      <c r="J83" s="363"/>
      <c r="K83" s="363"/>
      <c r="L83" s="362"/>
      <c r="M83" s="363"/>
      <c r="N83" s="363"/>
      <c r="O83" s="362"/>
      <c r="P83" s="363"/>
      <c r="Q83" s="363"/>
      <c r="R83" s="362"/>
      <c r="S83" s="1020"/>
      <c r="T83" s="1020"/>
      <c r="U83" s="362"/>
      <c r="V83" s="363"/>
      <c r="W83" s="363"/>
      <c r="X83" s="362"/>
      <c r="Y83" s="363"/>
      <c r="Z83" s="363"/>
      <c r="AA83" s="362"/>
      <c r="AB83" s="363"/>
      <c r="AC83" s="363"/>
      <c r="AD83" s="362"/>
      <c r="AE83" s="362"/>
      <c r="AF83" s="362"/>
      <c r="AG83" s="362"/>
      <c r="AH83" s="362"/>
      <c r="AI83" s="362"/>
      <c r="AJ83" s="362"/>
      <c r="AK83" s="362"/>
      <c r="AL83" s="362"/>
      <c r="AM83" s="362"/>
      <c r="AN83" s="362"/>
      <c r="AO83" s="362"/>
      <c r="AP83" s="362"/>
      <c r="AQ83" s="362"/>
      <c r="AR83" s="362"/>
      <c r="AS83" s="362"/>
      <c r="AT83" s="362"/>
      <c r="AU83" s="362"/>
      <c r="AV83" s="362"/>
      <c r="AW83" s="362"/>
      <c r="AX83" s="362"/>
      <c r="AY83" s="362"/>
      <c r="AZ83" s="362"/>
      <c r="BA83" s="362"/>
      <c r="BB83" s="362"/>
      <c r="BC83" s="362"/>
      <c r="BD83" s="362"/>
      <c r="BE83" s="362"/>
      <c r="BF83" s="362"/>
      <c r="BG83" s="362"/>
      <c r="BH83" s="362"/>
      <c r="BI83" s="362"/>
      <c r="BJ83" s="362"/>
      <c r="BK83" s="362"/>
      <c r="BL83" s="362"/>
      <c r="BM83" s="362"/>
      <c r="BN83" s="362"/>
      <c r="BO83" s="362"/>
      <c r="BP83" s="362"/>
      <c r="BQ83" s="362"/>
      <c r="BR83" s="362"/>
      <c r="BS83" s="362"/>
      <c r="BT83" s="362"/>
      <c r="BU83" s="362"/>
    </row>
    <row r="84" spans="1:74" ht="20.100000000000001" customHeight="1" x14ac:dyDescent="0.25">
      <c r="A84" s="374" t="s">
        <v>103</v>
      </c>
      <c r="B84" s="375" t="s">
        <v>104</v>
      </c>
      <c r="C84" s="375" t="s">
        <v>57</v>
      </c>
      <c r="D84" s="379" t="s">
        <v>232</v>
      </c>
      <c r="E84" s="378" t="s">
        <v>232</v>
      </c>
      <c r="F84" s="379" t="s">
        <v>232</v>
      </c>
      <c r="G84" s="378" t="s">
        <v>232</v>
      </c>
      <c r="H84" s="377" t="s">
        <v>232</v>
      </c>
      <c r="I84" s="378" t="s">
        <v>232</v>
      </c>
      <c r="J84" s="379" t="s">
        <v>232</v>
      </c>
      <c r="K84" s="378" t="s">
        <v>232</v>
      </c>
      <c r="L84" s="379" t="s">
        <v>232</v>
      </c>
      <c r="M84" s="378" t="s">
        <v>232</v>
      </c>
      <c r="N84" s="377" t="s">
        <v>232</v>
      </c>
      <c r="O84" s="378" t="s">
        <v>232</v>
      </c>
      <c r="P84" s="379" t="s">
        <v>232</v>
      </c>
      <c r="Q84" s="378" t="s">
        <v>232</v>
      </c>
      <c r="R84" s="379" t="s">
        <v>232</v>
      </c>
      <c r="S84" s="378" t="s">
        <v>232</v>
      </c>
      <c r="T84" s="377" t="s">
        <v>232</v>
      </c>
      <c r="U84" s="378" t="s">
        <v>232</v>
      </c>
      <c r="V84" s="379" t="s">
        <v>232</v>
      </c>
      <c r="W84" s="378" t="s">
        <v>232</v>
      </c>
      <c r="X84" s="379" t="s">
        <v>232</v>
      </c>
      <c r="Y84" s="378" t="s">
        <v>232</v>
      </c>
      <c r="Z84" s="377" t="s">
        <v>232</v>
      </c>
      <c r="AA84" s="378" t="s">
        <v>232</v>
      </c>
      <c r="AB84" s="379">
        <v>572</v>
      </c>
      <c r="AC84" s="378">
        <v>32.298136645962735</v>
      </c>
      <c r="AD84" s="379">
        <v>1199</v>
      </c>
      <c r="AE84" s="378">
        <v>67.701863354037258</v>
      </c>
      <c r="AF84" s="377">
        <v>0</v>
      </c>
      <c r="AG84" s="378">
        <v>0</v>
      </c>
      <c r="AH84" s="379">
        <v>1722</v>
      </c>
      <c r="AI84" s="378">
        <v>44.797086368366287</v>
      </c>
      <c r="AJ84" s="379">
        <v>2122</v>
      </c>
      <c r="AK84" s="378">
        <v>55.202913631633713</v>
      </c>
      <c r="AL84" s="377">
        <v>0</v>
      </c>
      <c r="AM84" s="378">
        <v>0</v>
      </c>
      <c r="AN84" s="379">
        <v>49</v>
      </c>
      <c r="AO84" s="378">
        <v>41.524999999999999</v>
      </c>
      <c r="AP84" s="379">
        <v>69</v>
      </c>
      <c r="AQ84" s="378">
        <v>58.475000000000001</v>
      </c>
      <c r="AR84" s="377">
        <v>0</v>
      </c>
      <c r="AS84" s="378">
        <v>0</v>
      </c>
      <c r="AT84" s="379">
        <v>68</v>
      </c>
      <c r="AU84" s="378">
        <v>53.125</v>
      </c>
      <c r="AV84" s="379">
        <v>60</v>
      </c>
      <c r="AW84" s="378">
        <v>46.875</v>
      </c>
      <c r="AX84" s="377">
        <v>0</v>
      </c>
      <c r="AY84" s="378">
        <v>0</v>
      </c>
      <c r="AZ84" s="379">
        <v>52</v>
      </c>
      <c r="BA84" s="378">
        <v>50</v>
      </c>
      <c r="BB84" s="379">
        <v>52</v>
      </c>
      <c r="BC84" s="378">
        <v>50</v>
      </c>
      <c r="BD84" s="377">
        <v>0</v>
      </c>
      <c r="BE84" s="378">
        <v>0</v>
      </c>
      <c r="BF84" s="379">
        <v>37</v>
      </c>
      <c r="BG84" s="378">
        <v>42.045454545454547</v>
      </c>
      <c r="BH84" s="379">
        <v>51</v>
      </c>
      <c r="BI84" s="378">
        <v>57.95454545454546</v>
      </c>
      <c r="BJ84" s="690">
        <v>0</v>
      </c>
      <c r="BK84" s="378">
        <v>0</v>
      </c>
      <c r="BL84" s="377">
        <v>0</v>
      </c>
      <c r="BM84" s="378">
        <v>0</v>
      </c>
      <c r="BN84" s="379">
        <v>44</v>
      </c>
      <c r="BO84" s="378">
        <v>48.9</v>
      </c>
      <c r="BP84" s="379">
        <v>46</v>
      </c>
      <c r="BQ84" s="378">
        <v>51.1</v>
      </c>
      <c r="BR84" s="690">
        <v>0</v>
      </c>
      <c r="BS84" s="378">
        <v>0</v>
      </c>
      <c r="BT84" s="377">
        <v>0</v>
      </c>
      <c r="BU84" s="378">
        <v>0</v>
      </c>
    </row>
    <row r="85" spans="1:74" ht="20.100000000000001" customHeight="1" thickBot="1" x14ac:dyDescent="0.3">
      <c r="A85" s="891" t="s">
        <v>613</v>
      </c>
      <c r="B85" s="892" t="s">
        <v>622</v>
      </c>
      <c r="C85" s="892" t="s">
        <v>59</v>
      </c>
      <c r="D85" s="893">
        <v>0</v>
      </c>
      <c r="E85" s="893">
        <v>0</v>
      </c>
      <c r="F85" s="893">
        <v>0</v>
      </c>
      <c r="G85" s="893">
        <v>0</v>
      </c>
      <c r="H85" s="893">
        <v>0</v>
      </c>
      <c r="I85" s="893">
        <v>0</v>
      </c>
      <c r="J85" s="893">
        <v>0</v>
      </c>
      <c r="K85" s="893">
        <v>0</v>
      </c>
      <c r="L85" s="893">
        <v>0</v>
      </c>
      <c r="M85" s="893">
        <v>0</v>
      </c>
      <c r="N85" s="893">
        <v>0</v>
      </c>
      <c r="O85" s="893">
        <v>0</v>
      </c>
      <c r="P85" s="893">
        <v>0</v>
      </c>
      <c r="Q85" s="893">
        <v>0</v>
      </c>
      <c r="R85" s="893">
        <v>0</v>
      </c>
      <c r="S85" s="893">
        <v>0</v>
      </c>
      <c r="T85" s="893">
        <v>0</v>
      </c>
      <c r="U85" s="893">
        <v>0</v>
      </c>
      <c r="V85" s="893">
        <v>0</v>
      </c>
      <c r="W85" s="893">
        <v>0</v>
      </c>
      <c r="X85" s="893">
        <v>0</v>
      </c>
      <c r="Y85" s="893">
        <v>0</v>
      </c>
      <c r="Z85" s="893">
        <v>0</v>
      </c>
      <c r="AA85" s="893">
        <v>0</v>
      </c>
      <c r="AB85" s="893">
        <v>0</v>
      </c>
      <c r="AC85" s="893">
        <v>0</v>
      </c>
      <c r="AD85" s="893">
        <v>0</v>
      </c>
      <c r="AE85" s="893">
        <v>0</v>
      </c>
      <c r="AF85" s="893">
        <v>0</v>
      </c>
      <c r="AG85" s="893">
        <v>0</v>
      </c>
      <c r="AH85" s="893">
        <v>0</v>
      </c>
      <c r="AI85" s="893">
        <v>0</v>
      </c>
      <c r="AJ85" s="893">
        <v>0</v>
      </c>
      <c r="AK85" s="893">
        <v>0</v>
      </c>
      <c r="AL85" s="893">
        <v>0</v>
      </c>
      <c r="AM85" s="893">
        <v>0</v>
      </c>
      <c r="AN85" s="893">
        <v>0</v>
      </c>
      <c r="AO85" s="893">
        <v>0</v>
      </c>
      <c r="AP85" s="893">
        <v>0</v>
      </c>
      <c r="AQ85" s="893">
        <v>0</v>
      </c>
      <c r="AR85" s="893">
        <v>0</v>
      </c>
      <c r="AS85" s="893">
        <v>0</v>
      </c>
      <c r="AT85" s="893">
        <v>0</v>
      </c>
      <c r="AU85" s="893">
        <v>0</v>
      </c>
      <c r="AV85" s="893">
        <v>0</v>
      </c>
      <c r="AW85" s="893">
        <v>0</v>
      </c>
      <c r="AX85" s="893">
        <v>0</v>
      </c>
      <c r="AY85" s="893">
        <v>0</v>
      </c>
      <c r="AZ85" s="893">
        <v>0</v>
      </c>
      <c r="BA85" s="893">
        <v>0</v>
      </c>
      <c r="BB85" s="893">
        <v>0</v>
      </c>
      <c r="BC85" s="893">
        <v>0</v>
      </c>
      <c r="BD85" s="893">
        <v>0</v>
      </c>
      <c r="BE85" s="893">
        <v>0</v>
      </c>
      <c r="BF85" s="894">
        <v>37</v>
      </c>
      <c r="BG85" s="895">
        <v>29.838709677419356</v>
      </c>
      <c r="BH85" s="894">
        <v>87</v>
      </c>
      <c r="BI85" s="895">
        <v>70.161290322580655</v>
      </c>
      <c r="BJ85" s="896">
        <v>0</v>
      </c>
      <c r="BK85" s="895">
        <v>0</v>
      </c>
      <c r="BL85" s="894">
        <v>0</v>
      </c>
      <c r="BM85" s="895">
        <v>0</v>
      </c>
      <c r="BN85" s="894">
        <v>47</v>
      </c>
      <c r="BO85" s="895">
        <v>52.8</v>
      </c>
      <c r="BP85" s="894">
        <v>42</v>
      </c>
      <c r="BQ85" s="895">
        <v>47.2</v>
      </c>
      <c r="BR85" s="896">
        <v>0</v>
      </c>
      <c r="BS85" s="895">
        <v>0</v>
      </c>
      <c r="BT85" s="894">
        <v>0</v>
      </c>
      <c r="BU85" s="895">
        <v>0</v>
      </c>
    </row>
    <row r="86" spans="1:74" ht="12.75" customHeight="1" thickTop="1" x14ac:dyDescent="0.25"/>
    <row r="87" spans="1:74" ht="45" customHeight="1" x14ac:dyDescent="0.25">
      <c r="A87" s="1008" t="s">
        <v>1041</v>
      </c>
      <c r="B87" s="1008"/>
      <c r="C87" s="1008"/>
      <c r="D87" s="662"/>
      <c r="E87" s="662"/>
      <c r="F87" s="662"/>
    </row>
    <row r="88" spans="1:74" ht="36.75" customHeight="1" x14ac:dyDescent="0.25">
      <c r="A88" s="1010" t="s">
        <v>993</v>
      </c>
      <c r="B88" s="1010"/>
      <c r="C88" s="1010"/>
      <c r="AN88" s="39"/>
      <c r="AP88" s="39"/>
      <c r="AR88" s="39"/>
      <c r="AT88" s="39"/>
      <c r="AV88" s="39"/>
      <c r="AX88" s="39"/>
      <c r="AZ88" s="39"/>
      <c r="BB88" s="39"/>
      <c r="BD88" s="39"/>
      <c r="BF88" s="39"/>
      <c r="BH88" s="39"/>
      <c r="BL88" s="39"/>
      <c r="BN88" s="39"/>
      <c r="BP88" s="39"/>
      <c r="BR88" s="39"/>
      <c r="BT88" s="39"/>
      <c r="BV88" s="39"/>
    </row>
    <row r="89" spans="1:74" ht="16.5" customHeight="1" x14ac:dyDescent="0.25">
      <c r="A89" s="29" t="s">
        <v>233</v>
      </c>
      <c r="B89" s="220"/>
      <c r="C89" s="220"/>
      <c r="AZ89" s="644"/>
      <c r="BA89" s="644"/>
      <c r="BB89" s="644"/>
      <c r="BC89" s="644"/>
      <c r="BD89" s="644"/>
      <c r="BE89" s="644"/>
      <c r="BF89" s="644"/>
      <c r="BG89" s="644"/>
      <c r="BH89" s="644"/>
      <c r="BI89" s="644"/>
      <c r="BJ89" s="644"/>
      <c r="BK89" s="644"/>
      <c r="BL89" s="644"/>
      <c r="BM89" s="644"/>
      <c r="BN89" s="644"/>
      <c r="BO89" s="644"/>
      <c r="BP89" s="644"/>
      <c r="BQ89" s="644"/>
      <c r="BR89" s="644"/>
      <c r="BS89" s="644"/>
      <c r="BT89" s="644"/>
      <c r="BU89" s="644"/>
    </row>
    <row r="90" spans="1:74" x14ac:dyDescent="0.25">
      <c r="A90" s="29"/>
      <c r="B90" s="220"/>
      <c r="C90" s="220"/>
      <c r="AN90" s="39"/>
    </row>
    <row r="91" spans="1:74" ht="26.25" customHeight="1" x14ac:dyDescent="0.25">
      <c r="A91" s="1019" t="s">
        <v>234</v>
      </c>
      <c r="B91" s="1019"/>
      <c r="C91" s="1019"/>
      <c r="AB91" s="39"/>
      <c r="AH91" s="39"/>
      <c r="AN91" s="39"/>
      <c r="AT91" s="39"/>
      <c r="AZ91" s="39"/>
      <c r="BF91" s="39"/>
      <c r="BN91" s="39"/>
    </row>
    <row r="92" spans="1:74" x14ac:dyDescent="0.25">
      <c r="A92" s="29" t="s">
        <v>731</v>
      </c>
      <c r="B92" s="221"/>
      <c r="C92" s="221"/>
    </row>
    <row r="93" spans="1:74" x14ac:dyDescent="0.25">
      <c r="AB93" s="39"/>
      <c r="AH93" s="39"/>
      <c r="AN93" s="39"/>
      <c r="AT93" s="39"/>
      <c r="AZ93" s="39"/>
      <c r="BF93" s="39"/>
      <c r="BN93" s="39"/>
    </row>
  </sheetData>
  <autoFilter ref="A5:BU85" xr:uid="{00000000-0001-0000-0800-000000000000}"/>
  <mergeCells count="53">
    <mergeCell ref="AZ3:BE3"/>
    <mergeCell ref="AZ4:BA4"/>
    <mergeCell ref="BB4:BC4"/>
    <mergeCell ref="BD4:BE4"/>
    <mergeCell ref="G83:H83"/>
    <mergeCell ref="S83:T83"/>
    <mergeCell ref="T4:U4"/>
    <mergeCell ref="AF4:AG4"/>
    <mergeCell ref="V4:W4"/>
    <mergeCell ref="AH3:AM3"/>
    <mergeCell ref="AH4:AI4"/>
    <mergeCell ref="AJ4:AK4"/>
    <mergeCell ref="AL4:AM4"/>
    <mergeCell ref="Z4:AA4"/>
    <mergeCell ref="AB4:AC4"/>
    <mergeCell ref="AD4:AE4"/>
    <mergeCell ref="A91:C91"/>
    <mergeCell ref="A1:C1"/>
    <mergeCell ref="P4:Q4"/>
    <mergeCell ref="R4:S4"/>
    <mergeCell ref="A2:B2"/>
    <mergeCell ref="J4:K4"/>
    <mergeCell ref="D3:I3"/>
    <mergeCell ref="J3:O3"/>
    <mergeCell ref="H4:I4"/>
    <mergeCell ref="N4:O4"/>
    <mergeCell ref="F4:G4"/>
    <mergeCell ref="P3:U3"/>
    <mergeCell ref="L4:M4"/>
    <mergeCell ref="D4:E4"/>
    <mergeCell ref="A88:C88"/>
    <mergeCell ref="A87:C87"/>
    <mergeCell ref="AB3:AG3"/>
    <mergeCell ref="V3:AA3"/>
    <mergeCell ref="X4:Y4"/>
    <mergeCell ref="BF3:BM3"/>
    <mergeCell ref="BF4:BG4"/>
    <mergeCell ref="BH4:BI4"/>
    <mergeCell ref="BL4:BM4"/>
    <mergeCell ref="BJ4:BK4"/>
    <mergeCell ref="AT3:AY3"/>
    <mergeCell ref="AT4:AU4"/>
    <mergeCell ref="AV4:AW4"/>
    <mergeCell ref="AX4:AY4"/>
    <mergeCell ref="AN3:AS3"/>
    <mergeCell ref="AN4:AO4"/>
    <mergeCell ref="AP4:AQ4"/>
    <mergeCell ref="AR4:AS4"/>
    <mergeCell ref="BN3:BU3"/>
    <mergeCell ref="BN4:BO4"/>
    <mergeCell ref="BP4:BQ4"/>
    <mergeCell ref="BR4:BS4"/>
    <mergeCell ref="BT4:BU4"/>
  </mergeCells>
  <conditionalFormatting sqref="A6:C9 A11:C40 A42:C56 A58:C64 A66:C74 A76:C81">
    <cfRule type="expression" dxfId="58" priority="22">
      <formula>"mod(row,(),2)=0"</formula>
    </cfRule>
  </conditionalFormatting>
  <conditionalFormatting sqref="A6:BU81">
    <cfRule type="expression" dxfId="57" priority="4">
      <formula>MOD(ROW(),2)=0</formula>
    </cfRule>
  </conditionalFormatting>
  <conditionalFormatting sqref="A84:BU85">
    <cfRule type="expression" dxfId="56" priority="1">
      <formula>MOD(ROW(),2)=0</formula>
    </cfRule>
    <cfRule type="expression" dxfId="55" priority="2">
      <formula>"mod(row,(),2)=0"</formula>
    </cfRule>
  </conditionalFormatting>
  <conditionalFormatting sqref="D6:BU81">
    <cfRule type="expression" dxfId="54" priority="3">
      <formula>"mod(row,(),2)=0"</formula>
    </cfRule>
  </conditionalFormatting>
  <hyperlinks>
    <hyperlink ref="A2:B2" location="TOC!A1" display="Return to Table of Contents" xr:uid="{00000000-0004-0000-0800-000000000000}"/>
  </hyperlinks>
  <pageMargins left="0.25" right="0.25" top="0.75" bottom="0.75" header="0.3" footer="0.3"/>
  <pageSetup scale="55" fitToHeight="0" orientation="portrait" horizontalDpi="1200" verticalDpi="1200" r:id="rId1"/>
  <headerFooter>
    <oddHeader>&amp;L&amp;9 2025-26 &amp;"Arial,Italic"Survey of Dental Education&amp;"Arial,Regular"
Report 1 - Academic Programs, Enrollment, and Graduates</oddHeader>
  </headerFooter>
  <rowBreaks count="1" manualBreakCount="1">
    <brk id="60" max="72" man="1"/>
  </rowBreaks>
  <colBreaks count="4" manualBreakCount="4">
    <brk id="15" max="91" man="1"/>
    <brk id="27" max="91" man="1"/>
    <brk id="39" max="91" man="1"/>
    <brk id="51" max="9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F59BFB17CB774C9A37EE73DCBE6410" ma:contentTypeVersion="16" ma:contentTypeDescription="Create a new document." ma:contentTypeScope="" ma:versionID="a81c63a9e85e7b78382b76c1a04f0b63">
  <xsd:schema xmlns:xsd="http://www.w3.org/2001/XMLSchema" xmlns:xs="http://www.w3.org/2001/XMLSchema" xmlns:p="http://schemas.microsoft.com/office/2006/metadata/properties" xmlns:ns3="4b98caa7-ac9f-4b3a-9f65-dcd6de64fcca" xmlns:ns4="d7b19abe-eb5a-46a5-b703-2b53b23e5c9e" targetNamespace="http://schemas.microsoft.com/office/2006/metadata/properties" ma:root="true" ma:fieldsID="57716870239412306b5c6380a2a72271" ns3:_="" ns4:_="">
    <xsd:import namespace="4b98caa7-ac9f-4b3a-9f65-dcd6de64fcca"/>
    <xsd:import namespace="d7b19abe-eb5a-46a5-b703-2b53b23e5c9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8caa7-ac9f-4b3a-9f65-dcd6de64fc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b19abe-eb5a-46a5-b703-2b53b23e5c9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b98caa7-ac9f-4b3a-9f65-dcd6de64fcca" xsi:nil="true"/>
  </documentManagement>
</p:properties>
</file>

<file path=customXml/itemProps1.xml><?xml version="1.0" encoding="utf-8"?>
<ds:datastoreItem xmlns:ds="http://schemas.openxmlformats.org/officeDocument/2006/customXml" ds:itemID="{66D155B8-4D22-479D-83EC-1CD1DC03BD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98caa7-ac9f-4b3a-9f65-dcd6de64fcca"/>
    <ds:schemaRef ds:uri="d7b19abe-eb5a-46a5-b703-2b53b23e5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B9C45F-7583-45C4-8DEF-D24500073153}">
  <ds:schemaRefs>
    <ds:schemaRef ds:uri="http://schemas.microsoft.com/sharepoint/v3/contenttype/forms"/>
  </ds:schemaRefs>
</ds:datastoreItem>
</file>

<file path=customXml/itemProps3.xml><?xml version="1.0" encoding="utf-8"?>
<ds:datastoreItem xmlns:ds="http://schemas.openxmlformats.org/officeDocument/2006/customXml" ds:itemID="{C8176581-0F1E-4B7C-9F98-611D3C98B43D}">
  <ds:schemaRef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d7b19abe-eb5a-46a5-b703-2b53b23e5c9e"/>
    <ds:schemaRef ds:uri="4b98caa7-ac9f-4b3a-9f65-dcd6de64fcc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46</vt:i4>
      </vt:variant>
      <vt:variant>
        <vt:lpstr>Named Ranges</vt:lpstr>
      </vt:variant>
      <vt:variant>
        <vt:i4>77</vt:i4>
      </vt:variant>
    </vt:vector>
  </HeadingPairs>
  <TitlesOfParts>
    <vt:vector size="123" baseType="lpstr">
      <vt:lpstr>TOC</vt:lpstr>
      <vt:lpstr>Notes</vt:lpstr>
      <vt:lpstr>Glossary</vt:lpstr>
      <vt:lpstr>Fig1</vt:lpstr>
      <vt:lpstr>Tab1</vt:lpstr>
      <vt:lpstr>Tab2</vt:lpstr>
      <vt:lpstr>Fig2</vt:lpstr>
      <vt:lpstr>Tab3</vt:lpstr>
      <vt:lpstr>Tab4</vt:lpstr>
      <vt:lpstr>Tab5a</vt:lpstr>
      <vt:lpstr>Tab5b</vt:lpstr>
      <vt:lpstr>Tab6</vt:lpstr>
      <vt:lpstr>Tab7</vt:lpstr>
      <vt:lpstr>Fig3</vt:lpstr>
      <vt:lpstr>Tab8</vt:lpstr>
      <vt:lpstr>Fig4</vt:lpstr>
      <vt:lpstr>Tab9</vt:lpstr>
      <vt:lpstr>Tab10a</vt:lpstr>
      <vt:lpstr>Tab10b</vt:lpstr>
      <vt:lpstr>Fig5</vt:lpstr>
      <vt:lpstr>Tab11</vt:lpstr>
      <vt:lpstr>Fig6</vt:lpstr>
      <vt:lpstr>Tab12</vt:lpstr>
      <vt:lpstr>Tab13</vt:lpstr>
      <vt:lpstr>Tab14</vt:lpstr>
      <vt:lpstr>Tab15a</vt:lpstr>
      <vt:lpstr>Tab15b</vt:lpstr>
      <vt:lpstr>Fig7</vt:lpstr>
      <vt:lpstr>Fig8</vt:lpstr>
      <vt:lpstr>Tab16</vt:lpstr>
      <vt:lpstr>Tab17</vt:lpstr>
      <vt:lpstr>Tab18a</vt:lpstr>
      <vt:lpstr>Tab18b</vt:lpstr>
      <vt:lpstr>Fig9</vt:lpstr>
      <vt:lpstr>Tab19</vt:lpstr>
      <vt:lpstr>Tab20</vt:lpstr>
      <vt:lpstr>Fig10</vt:lpstr>
      <vt:lpstr>Tab21</vt:lpstr>
      <vt:lpstr>Fig11</vt:lpstr>
      <vt:lpstr>Tab22a</vt:lpstr>
      <vt:lpstr>Tab22b</vt:lpstr>
      <vt:lpstr>Tab22c</vt:lpstr>
      <vt:lpstr>Tab22d</vt:lpstr>
      <vt:lpstr>Tab22e</vt:lpstr>
      <vt:lpstr>Fig12</vt:lpstr>
      <vt:lpstr>Tab23</vt:lpstr>
      <vt:lpstr>Notes!_ftn1</vt:lpstr>
      <vt:lpstr>Notes!_ftnref1</vt:lpstr>
      <vt:lpstr>'Fig1'!Print_Area</vt:lpstr>
      <vt:lpstr>'Fig10'!Print_Area</vt:lpstr>
      <vt:lpstr>'Fig11'!Print_Area</vt:lpstr>
      <vt:lpstr>'Fig12'!Print_Area</vt:lpstr>
      <vt:lpstr>'Fig2'!Print_Area</vt:lpstr>
      <vt:lpstr>'Fig3'!Print_Area</vt:lpstr>
      <vt:lpstr>'Fig4'!Print_Area</vt:lpstr>
      <vt:lpstr>'Fig5'!Print_Area</vt:lpstr>
      <vt:lpstr>'Fig6'!Print_Area</vt:lpstr>
      <vt:lpstr>'Fig7'!Print_Area</vt:lpstr>
      <vt:lpstr>'Fig8'!Print_Area</vt:lpstr>
      <vt:lpstr>'Fig9'!Print_Area</vt:lpstr>
      <vt:lpstr>Glossary!Print_Area</vt:lpstr>
      <vt:lpstr>Notes!Print_Area</vt:lpstr>
      <vt:lpstr>'Tab1'!Print_Area</vt:lpstr>
      <vt:lpstr>Tab10a!Print_Area</vt:lpstr>
      <vt:lpstr>Tab10b!Print_Area</vt:lpstr>
      <vt:lpstr>'Tab11'!Print_Area</vt:lpstr>
      <vt:lpstr>'Tab12'!Print_Area</vt:lpstr>
      <vt:lpstr>'Tab13'!Print_Area</vt:lpstr>
      <vt:lpstr>'Tab14'!Print_Area</vt:lpstr>
      <vt:lpstr>Tab15a!Print_Area</vt:lpstr>
      <vt:lpstr>Tab15b!Print_Area</vt:lpstr>
      <vt:lpstr>'Tab16'!Print_Area</vt:lpstr>
      <vt:lpstr>'Tab17'!Print_Area</vt:lpstr>
      <vt:lpstr>Tab18a!Print_Area</vt:lpstr>
      <vt:lpstr>Tab18b!Print_Area</vt:lpstr>
      <vt:lpstr>'Tab19'!Print_Area</vt:lpstr>
      <vt:lpstr>'Tab2'!Print_Area</vt:lpstr>
      <vt:lpstr>'Tab20'!Print_Area</vt:lpstr>
      <vt:lpstr>'Tab21'!Print_Area</vt:lpstr>
      <vt:lpstr>Tab22a!Print_Area</vt:lpstr>
      <vt:lpstr>Tab22b!Print_Area</vt:lpstr>
      <vt:lpstr>Tab22c!Print_Area</vt:lpstr>
      <vt:lpstr>Tab22d!Print_Area</vt:lpstr>
      <vt:lpstr>Tab22e!Print_Area</vt:lpstr>
      <vt:lpstr>'Tab23'!Print_Area</vt:lpstr>
      <vt:lpstr>'Tab3'!Print_Area</vt:lpstr>
      <vt:lpstr>'Tab4'!Print_Area</vt:lpstr>
      <vt:lpstr>Tab5a!Print_Area</vt:lpstr>
      <vt:lpstr>Tab5b!Print_Area</vt:lpstr>
      <vt:lpstr>'Tab6'!Print_Area</vt:lpstr>
      <vt:lpstr>'Tab7'!Print_Area</vt:lpstr>
      <vt:lpstr>'Tab8'!Print_Area</vt:lpstr>
      <vt:lpstr>'Tab9'!Print_Area</vt:lpstr>
      <vt:lpstr>TOC!Print_Area</vt:lpstr>
      <vt:lpstr>Glossary!Print_Titles</vt:lpstr>
      <vt:lpstr>'Tab1'!Print_Titles</vt:lpstr>
      <vt:lpstr>Tab10b!Print_Titles</vt:lpstr>
      <vt:lpstr>'Tab11'!Print_Titles</vt:lpstr>
      <vt:lpstr>'Tab12'!Print_Titles</vt:lpstr>
      <vt:lpstr>'Tab13'!Print_Titles</vt:lpstr>
      <vt:lpstr>'Tab14'!Print_Titles</vt:lpstr>
      <vt:lpstr>Tab15b!Print_Titles</vt:lpstr>
      <vt:lpstr>'Tab16'!Print_Titles</vt:lpstr>
      <vt:lpstr>'Tab17'!Print_Titles</vt:lpstr>
      <vt:lpstr>Tab18b!Print_Titles</vt:lpstr>
      <vt:lpstr>'Tab19'!Print_Titles</vt:lpstr>
      <vt:lpstr>'Tab20'!Print_Titles</vt:lpstr>
      <vt:lpstr>'Tab21'!Print_Titles</vt:lpstr>
      <vt:lpstr>Tab22a!Print_Titles</vt:lpstr>
      <vt:lpstr>Tab22b!Print_Titles</vt:lpstr>
      <vt:lpstr>Tab22c!Print_Titles</vt:lpstr>
      <vt:lpstr>Tab22d!Print_Titles</vt:lpstr>
      <vt:lpstr>Tab22e!Print_Titles</vt:lpstr>
      <vt:lpstr>'Tab23'!Print_Titles</vt:lpstr>
      <vt:lpstr>'Tab3'!Print_Titles</vt:lpstr>
      <vt:lpstr>'Tab4'!Print_Titles</vt:lpstr>
      <vt:lpstr>Tab5a!Print_Titles</vt:lpstr>
      <vt:lpstr>Tab5b!Print_Titles</vt:lpstr>
      <vt:lpstr>'Tab6'!Print_Titles</vt:lpstr>
      <vt:lpstr>'Tab7'!Print_Titles</vt:lpstr>
      <vt:lpstr>'Tab8'!Print_Titles</vt:lpstr>
      <vt:lpstr>'Tab9'!Print_Titles</vt:lpstr>
      <vt:lpstr>TOC!Print_Titles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2023-24 Survey of Dental Education: Report 1 - Academic Programs, Enrollment and Graduates</dc:title>
  <dc:subject/>
  <dc:creator/>
  <cp:keywords/>
  <dc:description/>
  <cp:lastModifiedBy/>
  <cp:revision/>
  <dcterms:created xsi:type="dcterms:W3CDTF">2021-05-21T18:20:33Z</dcterms:created>
  <dcterms:modified xsi:type="dcterms:W3CDTF">2026-05-26T16:48:54Z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0x01010053F59BFB17CB774C9A37EE73DCBE6410</vt:lpwstr>
  </property>
</Properties>
</file>